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B:\ONP\documentos\presutexto\proy2025\ley\pdf\planillas_anexas\capitulo1\"/>
    </mc:Choice>
  </mc:AlternateContent>
  <xr:revisionPtr revIDLastSave="0" documentId="13_ncr:1_{0597A36F-A017-4421-B686-6BD0DF8FC5E0}" xr6:coauthVersionLast="47" xr6:coauthVersionMax="47" xr10:uidLastSave="{00000000-0000-0000-0000-000000000000}"/>
  <bookViews>
    <workbookView xWindow="-120" yWindow="-120" windowWidth="29040" windowHeight="15990" activeTab="2" xr2:uid="{00000000-000D-0000-FFFF-FFFF00000000}"/>
  </bookViews>
  <sheets>
    <sheet name="Anexa art 16 obras" sheetId="12" r:id="rId1"/>
    <sheet name="Anexa art 16 bs serv" sheetId="13" r:id="rId2"/>
    <sheet name="Referencias" sheetId="9" r:id="rId3"/>
  </sheets>
  <definedNames>
    <definedName name="_xlnm._FilterDatabase" localSheetId="1" hidden="1">'Anexa art 16 bs serv'!$B$8:$P$80</definedName>
    <definedName name="_xlnm._FilterDatabase" localSheetId="0" hidden="1">'Anexa art 16 obras'!$A$8:$U$8</definedName>
    <definedName name="_xlnm._FilterDatabase" localSheetId="2" hidden="1">Referencias!$A$9:$I$9</definedName>
    <definedName name="_xlnm.Print_Area" localSheetId="1">'Anexa art 16 bs serv'!$B$1:$O$80</definedName>
    <definedName name="_xlnm.Print_Area" localSheetId="0">'Anexa art 16 obras'!$B$1:$S$277</definedName>
    <definedName name="_xlnm.Print_Area" localSheetId="2">Referencias!$A$1:$H$89</definedName>
    <definedName name="_xlnm.Print_Titles" localSheetId="1">'Anexa art 16 bs serv'!$1:$8</definedName>
    <definedName name="_xlnm.Print_Titles" localSheetId="0">'Anexa art 16 obras'!$1:$8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9" i="13" l="1"/>
  <c r="J78" i="13"/>
  <c r="N78" i="13" s="1"/>
  <c r="J77" i="13"/>
  <c r="M77" i="13" s="1"/>
  <c r="J76" i="13"/>
  <c r="N76" i="13" s="1"/>
  <c r="J75" i="13"/>
  <c r="L75" i="13" s="1"/>
  <c r="J74" i="13"/>
  <c r="N74" i="13" s="1"/>
  <c r="J73" i="13"/>
  <c r="N73" i="13" s="1"/>
  <c r="J72" i="13"/>
  <c r="N72" i="13" s="1"/>
  <c r="J71" i="13"/>
  <c r="J70" i="13"/>
  <c r="M70" i="13" s="1"/>
  <c r="J69" i="13"/>
  <c r="J68" i="13"/>
  <c r="N68" i="13" s="1"/>
  <c r="J67" i="13"/>
  <c r="M67" i="13" s="1"/>
  <c r="J66" i="13"/>
  <c r="K66" i="13" s="1"/>
  <c r="J65" i="13"/>
  <c r="L65" i="13" s="1"/>
  <c r="J64" i="13"/>
  <c r="M64" i="13" s="1"/>
  <c r="J63" i="13"/>
  <c r="M63" i="13" s="1"/>
  <c r="J62" i="13"/>
  <c r="N62" i="13" s="1"/>
  <c r="J61" i="13"/>
  <c r="J60" i="13"/>
  <c r="M60" i="13" s="1"/>
  <c r="J59" i="13"/>
  <c r="J58" i="13"/>
  <c r="N58" i="13" s="1"/>
  <c r="J57" i="13"/>
  <c r="M57" i="13" s="1"/>
  <c r="J56" i="13"/>
  <c r="K56" i="13" s="1"/>
  <c r="J55" i="13"/>
  <c r="L55" i="13" s="1"/>
  <c r="J54" i="13"/>
  <c r="K54" i="13" s="1"/>
  <c r="J53" i="13"/>
  <c r="M53" i="13" s="1"/>
  <c r="J52" i="13"/>
  <c r="K52" i="13" s="1"/>
  <c r="J51" i="13"/>
  <c r="J50" i="13"/>
  <c r="M50" i="13" s="1"/>
  <c r="J49" i="13"/>
  <c r="J48" i="13"/>
  <c r="N48" i="13" s="1"/>
  <c r="J47" i="13"/>
  <c r="M47" i="13" s="1"/>
  <c r="J46" i="13"/>
  <c r="N46" i="13" s="1"/>
  <c r="J45" i="13"/>
  <c r="L45" i="13" s="1"/>
  <c r="J44" i="13"/>
  <c r="N44" i="13" s="1"/>
  <c r="J43" i="13"/>
  <c r="M43" i="13" s="1"/>
  <c r="J42" i="13"/>
  <c r="K42" i="13" s="1"/>
  <c r="J41" i="13"/>
  <c r="J40" i="13"/>
  <c r="M40" i="13" s="1"/>
  <c r="J39" i="13"/>
  <c r="K39" i="13" s="1"/>
  <c r="J38" i="13"/>
  <c r="N38" i="13" s="1"/>
  <c r="J37" i="13"/>
  <c r="M37" i="13" s="1"/>
  <c r="J36" i="13"/>
  <c r="N36" i="13" s="1"/>
  <c r="J35" i="13"/>
  <c r="L35" i="13" s="1"/>
  <c r="J34" i="13"/>
  <c r="N34" i="13" s="1"/>
  <c r="J33" i="13"/>
  <c r="M33" i="13" s="1"/>
  <c r="J32" i="13"/>
  <c r="N32" i="13" s="1"/>
  <c r="J31" i="13"/>
  <c r="K31" i="13" s="1"/>
  <c r="J30" i="13"/>
  <c r="M30" i="13" s="1"/>
  <c r="J29" i="13"/>
  <c r="J28" i="13"/>
  <c r="N28" i="13" s="1"/>
  <c r="J27" i="13"/>
  <c r="M27" i="13" s="1"/>
  <c r="J26" i="13"/>
  <c r="N26" i="13" s="1"/>
  <c r="J25" i="13"/>
  <c r="L25" i="13" s="1"/>
  <c r="J24" i="13"/>
  <c r="M24" i="13" s="1"/>
  <c r="J23" i="13"/>
  <c r="M23" i="13" s="1"/>
  <c r="J22" i="13"/>
  <c r="M22" i="13" s="1"/>
  <c r="J21" i="13"/>
  <c r="J20" i="13"/>
  <c r="M20" i="13" s="1"/>
  <c r="J19" i="13"/>
  <c r="K19" i="13" s="1"/>
  <c r="J18" i="13"/>
  <c r="N18" i="13" s="1"/>
  <c r="J17" i="13"/>
  <c r="M17" i="13" s="1"/>
  <c r="J16" i="13"/>
  <c r="N16" i="13" s="1"/>
  <c r="J15" i="13"/>
  <c r="L15" i="13" s="1"/>
  <c r="J14" i="13"/>
  <c r="K14" i="13" s="1"/>
  <c r="J13" i="13"/>
  <c r="M13" i="13" s="1"/>
  <c r="J12" i="13"/>
  <c r="K12" i="13" s="1"/>
  <c r="J11" i="13"/>
  <c r="J10" i="13"/>
  <c r="M10" i="13" s="1"/>
  <c r="J9" i="13"/>
  <c r="N64" i="13" l="1"/>
  <c r="N45" i="13"/>
  <c r="L50" i="13"/>
  <c r="K22" i="13"/>
  <c r="O22" i="13" s="1"/>
  <c r="L22" i="13"/>
  <c r="L10" i="13"/>
  <c r="N22" i="13"/>
  <c r="N10" i="13"/>
  <c r="N24" i="13"/>
  <c r="N13" i="13"/>
  <c r="L42" i="13"/>
  <c r="L14" i="13"/>
  <c r="N42" i="13"/>
  <c r="N54" i="13"/>
  <c r="M54" i="13"/>
  <c r="O54" i="13" s="1"/>
  <c r="M14" i="13"/>
  <c r="M35" i="13"/>
  <c r="M42" i="13"/>
  <c r="N14" i="13"/>
  <c r="L30" i="13"/>
  <c r="K44" i="13"/>
  <c r="O42" i="13"/>
  <c r="K62" i="13"/>
  <c r="N50" i="13"/>
  <c r="K53" i="13"/>
  <c r="L54" i="13"/>
  <c r="N33" i="13"/>
  <c r="N17" i="13"/>
  <c r="K74" i="13"/>
  <c r="K34" i="13"/>
  <c r="K23" i="13"/>
  <c r="K32" i="13"/>
  <c r="K63" i="13"/>
  <c r="K72" i="13"/>
  <c r="N23" i="13"/>
  <c r="L32" i="13"/>
  <c r="L40" i="13"/>
  <c r="N63" i="13"/>
  <c r="L72" i="13"/>
  <c r="M32" i="13"/>
  <c r="N40" i="13"/>
  <c r="N47" i="13"/>
  <c r="M72" i="13"/>
  <c r="M15" i="13"/>
  <c r="K24" i="13"/>
  <c r="M55" i="13"/>
  <c r="K64" i="13"/>
  <c r="N15" i="13"/>
  <c r="L24" i="13"/>
  <c r="N55" i="13"/>
  <c r="L64" i="13"/>
  <c r="K33" i="13"/>
  <c r="K73" i="13"/>
  <c r="M34" i="13"/>
  <c r="M12" i="13"/>
  <c r="N20" i="13"/>
  <c r="N27" i="13"/>
  <c r="M52" i="13"/>
  <c r="N60" i="13"/>
  <c r="N67" i="13"/>
  <c r="M75" i="13"/>
  <c r="M25" i="13"/>
  <c r="L34" i="13"/>
  <c r="N12" i="13"/>
  <c r="N52" i="13"/>
  <c r="N75" i="13"/>
  <c r="L74" i="13"/>
  <c r="O74" i="13" s="1"/>
  <c r="L60" i="13"/>
  <c r="N35" i="13"/>
  <c r="L44" i="13"/>
  <c r="N57" i="13"/>
  <c r="L52" i="13"/>
  <c r="K13" i="13"/>
  <c r="M44" i="13"/>
  <c r="M65" i="13"/>
  <c r="N65" i="13"/>
  <c r="L12" i="13"/>
  <c r="N53" i="13"/>
  <c r="L62" i="13"/>
  <c r="L70" i="13"/>
  <c r="N77" i="13"/>
  <c r="M74" i="13"/>
  <c r="L20" i="13"/>
  <c r="N43" i="13"/>
  <c r="N30" i="13"/>
  <c r="N37" i="13"/>
  <c r="M62" i="13"/>
  <c r="N70" i="13"/>
  <c r="N25" i="13"/>
  <c r="K43" i="13"/>
  <c r="O43" i="13" s="1"/>
  <c r="M45" i="13"/>
  <c r="M69" i="13"/>
  <c r="L69" i="13"/>
  <c r="N69" i="13"/>
  <c r="N21" i="13"/>
  <c r="M21" i="13"/>
  <c r="L21" i="13"/>
  <c r="N41" i="13"/>
  <c r="M41" i="13"/>
  <c r="L41" i="13"/>
  <c r="K41" i="13"/>
  <c r="K69" i="13"/>
  <c r="L59" i="13"/>
  <c r="M59" i="13"/>
  <c r="N59" i="13"/>
  <c r="K21" i="13"/>
  <c r="N49" i="13"/>
  <c r="M49" i="13"/>
  <c r="L49" i="13"/>
  <c r="K59" i="13"/>
  <c r="N61" i="13"/>
  <c r="M61" i="13"/>
  <c r="L61" i="13"/>
  <c r="K61" i="13"/>
  <c r="O61" i="13" s="1"/>
  <c r="K49" i="13"/>
  <c r="O49" i="13" s="1"/>
  <c r="N71" i="13"/>
  <c r="M71" i="13"/>
  <c r="L71" i="13"/>
  <c r="K71" i="13"/>
  <c r="O71" i="13" s="1"/>
  <c r="J80" i="13"/>
  <c r="L9" i="13"/>
  <c r="N9" i="13"/>
  <c r="M9" i="13"/>
  <c r="N29" i="13"/>
  <c r="M29" i="13"/>
  <c r="L29" i="13"/>
  <c r="N51" i="13"/>
  <c r="M51" i="13"/>
  <c r="L51" i="13"/>
  <c r="K51" i="13"/>
  <c r="N11" i="13"/>
  <c r="M11" i="13"/>
  <c r="L11" i="13"/>
  <c r="N31" i="13"/>
  <c r="M31" i="13"/>
  <c r="L31" i="13"/>
  <c r="O31" i="13" s="1"/>
  <c r="K11" i="13"/>
  <c r="O11" i="13" s="1"/>
  <c r="N19" i="13"/>
  <c r="M19" i="13"/>
  <c r="L19" i="13"/>
  <c r="N39" i="13"/>
  <c r="M39" i="13"/>
  <c r="L39" i="13"/>
  <c r="O39" i="13" s="1"/>
  <c r="K9" i="13"/>
  <c r="K29" i="13"/>
  <c r="N79" i="13"/>
  <c r="M79" i="13"/>
  <c r="L79" i="13"/>
  <c r="K79" i="13"/>
  <c r="O79" i="13" s="1"/>
  <c r="K18" i="13"/>
  <c r="K28" i="13"/>
  <c r="K38" i="13"/>
  <c r="K48" i="13"/>
  <c r="K58" i="13"/>
  <c r="K68" i="13"/>
  <c r="K78" i="13"/>
  <c r="L18" i="13"/>
  <c r="L28" i="13"/>
  <c r="L38" i="13"/>
  <c r="L48" i="13"/>
  <c r="L58" i="13"/>
  <c r="L68" i="13"/>
  <c r="L78" i="13"/>
  <c r="K15" i="13"/>
  <c r="M18" i="13"/>
  <c r="K25" i="13"/>
  <c r="M28" i="13"/>
  <c r="K35" i="13"/>
  <c r="M38" i="13"/>
  <c r="K45" i="13"/>
  <c r="M48" i="13"/>
  <c r="K55" i="13"/>
  <c r="M58" i="13"/>
  <c r="K65" i="13"/>
  <c r="O65" i="13" s="1"/>
  <c r="M68" i="13"/>
  <c r="K75" i="13"/>
  <c r="M78" i="13"/>
  <c r="K16" i="13"/>
  <c r="K26" i="13"/>
  <c r="K36" i="13"/>
  <c r="K46" i="13"/>
  <c r="L16" i="13"/>
  <c r="L26" i="13"/>
  <c r="L36" i="13"/>
  <c r="L46" i="13"/>
  <c r="L56" i="13"/>
  <c r="L66" i="13"/>
  <c r="L76" i="13"/>
  <c r="K76" i="13"/>
  <c r="M16" i="13"/>
  <c r="M26" i="13"/>
  <c r="M36" i="13"/>
  <c r="M46" i="13"/>
  <c r="M56" i="13"/>
  <c r="M66" i="13"/>
  <c r="M76" i="13"/>
  <c r="L13" i="13"/>
  <c r="L23" i="13"/>
  <c r="L33" i="13"/>
  <c r="L43" i="13"/>
  <c r="L53" i="13"/>
  <c r="N56" i="13"/>
  <c r="L63" i="13"/>
  <c r="N66" i="13"/>
  <c r="L73" i="13"/>
  <c r="K10" i="13"/>
  <c r="O10" i="13" s="1"/>
  <c r="K20" i="13"/>
  <c r="K30" i="13"/>
  <c r="K40" i="13"/>
  <c r="K50" i="13"/>
  <c r="K60" i="13"/>
  <c r="K70" i="13"/>
  <c r="M73" i="13"/>
  <c r="O73" i="13" s="1"/>
  <c r="K17" i="13"/>
  <c r="O17" i="13" s="1"/>
  <c r="K27" i="13"/>
  <c r="O27" i="13" s="1"/>
  <c r="K37" i="13"/>
  <c r="K47" i="13"/>
  <c r="K57" i="13"/>
  <c r="K67" i="13"/>
  <c r="K77" i="13"/>
  <c r="L17" i="13"/>
  <c r="L27" i="13"/>
  <c r="L37" i="13"/>
  <c r="L47" i="13"/>
  <c r="L57" i="13"/>
  <c r="L67" i="13"/>
  <c r="L77" i="13"/>
  <c r="K277" i="12"/>
  <c r="L277" i="12"/>
  <c r="M277" i="12"/>
  <c r="J277" i="12"/>
  <c r="O16" i="13" l="1"/>
  <c r="O58" i="13"/>
  <c r="O51" i="13"/>
  <c r="O38" i="13"/>
  <c r="O23" i="13"/>
  <c r="O12" i="13"/>
  <c r="O75" i="13"/>
  <c r="O62" i="13"/>
  <c r="O55" i="13"/>
  <c r="O14" i="13"/>
  <c r="O33" i="13"/>
  <c r="O57" i="13"/>
  <c r="O45" i="13"/>
  <c r="O64" i="13"/>
  <c r="O50" i="13"/>
  <c r="O48" i="13"/>
  <c r="O13" i="13"/>
  <c r="O47" i="13"/>
  <c r="O37" i="13"/>
  <c r="O24" i="13"/>
  <c r="O72" i="13"/>
  <c r="O30" i="13"/>
  <c r="O52" i="13"/>
  <c r="O35" i="13"/>
  <c r="O15" i="13"/>
  <c r="O34" i="13"/>
  <c r="O19" i="13"/>
  <c r="O68" i="13"/>
  <c r="O60" i="13"/>
  <c r="O66" i="13"/>
  <c r="O44" i="13"/>
  <c r="O70" i="13"/>
  <c r="O40" i="13"/>
  <c r="O20" i="13"/>
  <c r="O25" i="13"/>
  <c r="O53" i="13"/>
  <c r="O32" i="13"/>
  <c r="O56" i="13"/>
  <c r="O63" i="13"/>
  <c r="O21" i="13"/>
  <c r="O69" i="13"/>
  <c r="O41" i="13"/>
  <c r="O78" i="13"/>
  <c r="N80" i="13"/>
  <c r="M80" i="13"/>
  <c r="L80" i="13"/>
  <c r="K80" i="13"/>
  <c r="O80" i="13" s="1"/>
  <c r="O28" i="13"/>
  <c r="O76" i="13"/>
  <c r="O18" i="13"/>
  <c r="O59" i="13"/>
  <c r="O36" i="13"/>
  <c r="O29" i="13"/>
  <c r="O46" i="13"/>
  <c r="O9" i="13"/>
  <c r="O77" i="13"/>
  <c r="O67" i="13"/>
  <c r="O26" i="13"/>
  <c r="N60" i="12"/>
  <c r="O60" i="12" s="1"/>
  <c r="R60" i="12" l="1"/>
  <c r="P60" i="12"/>
  <c r="S60" i="12"/>
  <c r="Q60" i="12"/>
  <c r="N62" i="12"/>
  <c r="R62" i="12" s="1"/>
  <c r="N162" i="12"/>
  <c r="N161" i="12"/>
  <c r="Q161" i="12" s="1"/>
  <c r="N160" i="12"/>
  <c r="N159" i="12"/>
  <c r="N158" i="12"/>
  <c r="Q158" i="12" s="1"/>
  <c r="N157" i="12"/>
  <c r="O157" i="12" s="1"/>
  <c r="N156" i="12"/>
  <c r="Q156" i="12" s="1"/>
  <c r="N155" i="12"/>
  <c r="O155" i="12" s="1"/>
  <c r="N154" i="12"/>
  <c r="O154" i="12" s="1"/>
  <c r="N153" i="12"/>
  <c r="S153" i="12" s="1"/>
  <c r="N152" i="12"/>
  <c r="R152" i="12" s="1"/>
  <c r="N151" i="12"/>
  <c r="Q151" i="12" s="1"/>
  <c r="N150" i="12"/>
  <c r="N149" i="12"/>
  <c r="N148" i="12"/>
  <c r="N147" i="12"/>
  <c r="P147" i="12" s="1"/>
  <c r="N146" i="12"/>
  <c r="S146" i="12" s="1"/>
  <c r="N145" i="12"/>
  <c r="R145" i="12" s="1"/>
  <c r="N144" i="12"/>
  <c r="N143" i="12"/>
  <c r="R143" i="12" s="1"/>
  <c r="N142" i="12"/>
  <c r="N141" i="12"/>
  <c r="R141" i="12" s="1"/>
  <c r="N276" i="12"/>
  <c r="R276" i="12" s="1"/>
  <c r="N275" i="12"/>
  <c r="R275" i="12" s="1"/>
  <c r="N274" i="12"/>
  <c r="S274" i="12" s="1"/>
  <c r="N140" i="12"/>
  <c r="Q140" i="12" s="1"/>
  <c r="N139" i="12"/>
  <c r="R139" i="12" s="1"/>
  <c r="N138" i="12"/>
  <c r="Q138" i="12" s="1"/>
  <c r="N136" i="12"/>
  <c r="R136" i="12" s="1"/>
  <c r="N137" i="12"/>
  <c r="O137" i="12" s="1"/>
  <c r="N135" i="12"/>
  <c r="N134" i="12"/>
  <c r="O134" i="12" s="1"/>
  <c r="N133" i="12"/>
  <c r="R133" i="12" s="1"/>
  <c r="N132" i="12"/>
  <c r="S132" i="12" s="1"/>
  <c r="N131" i="12"/>
  <c r="R131" i="12" s="1"/>
  <c r="N130" i="12"/>
  <c r="S130" i="12" s="1"/>
  <c r="N129" i="12"/>
  <c r="S129" i="12" s="1"/>
  <c r="N115" i="12"/>
  <c r="Q115" i="12" s="1"/>
  <c r="N121" i="12"/>
  <c r="Q121" i="12" s="1"/>
  <c r="N128" i="12"/>
  <c r="O128" i="12" s="1"/>
  <c r="N127" i="12"/>
  <c r="P127" i="12" s="1"/>
  <c r="N126" i="12"/>
  <c r="O126" i="12" s="1"/>
  <c r="N125" i="12"/>
  <c r="N124" i="12"/>
  <c r="S124" i="12" s="1"/>
  <c r="N123" i="12"/>
  <c r="R123" i="12" s="1"/>
  <c r="N122" i="12"/>
  <c r="N120" i="12"/>
  <c r="Q120" i="12" s="1"/>
  <c r="N119" i="12"/>
  <c r="N118" i="12"/>
  <c r="Q118" i="12" s="1"/>
  <c r="N117" i="12"/>
  <c r="O117" i="12" s="1"/>
  <c r="N116" i="12"/>
  <c r="O116" i="12" s="1"/>
  <c r="N79" i="12"/>
  <c r="S79" i="12" s="1"/>
  <c r="N78" i="12"/>
  <c r="S78" i="12" s="1"/>
  <c r="N77" i="12"/>
  <c r="S77" i="12" s="1"/>
  <c r="N76" i="12"/>
  <c r="N114" i="12"/>
  <c r="N113" i="12"/>
  <c r="Q113" i="12" s="1"/>
  <c r="N112" i="12"/>
  <c r="N111" i="12"/>
  <c r="N110" i="12"/>
  <c r="O110" i="12" s="1"/>
  <c r="N109" i="12"/>
  <c r="S109" i="12" s="1"/>
  <c r="N108" i="12"/>
  <c r="S108" i="12" s="1"/>
  <c r="N107" i="12"/>
  <c r="R107" i="12" s="1"/>
  <c r="N106" i="12"/>
  <c r="S106" i="12" s="1"/>
  <c r="N105" i="12"/>
  <c r="Q105" i="12" s="1"/>
  <c r="N104" i="12"/>
  <c r="S104" i="12" s="1"/>
  <c r="N103" i="12"/>
  <c r="Q103" i="12" s="1"/>
  <c r="N102" i="12"/>
  <c r="N101" i="12"/>
  <c r="S101" i="12" s="1"/>
  <c r="N100" i="12"/>
  <c r="S100" i="12" s="1"/>
  <c r="N99" i="12"/>
  <c r="P99" i="12" s="1"/>
  <c r="N98" i="12"/>
  <c r="S98" i="12" s="1"/>
  <c r="N97" i="12"/>
  <c r="N96" i="12"/>
  <c r="S96" i="12" s="1"/>
  <c r="N95" i="12"/>
  <c r="N94" i="12"/>
  <c r="Q94" i="12" s="1"/>
  <c r="N93" i="12"/>
  <c r="Q93" i="12" s="1"/>
  <c r="N92" i="12"/>
  <c r="O92" i="12" s="1"/>
  <c r="N91" i="12"/>
  <c r="N90" i="12"/>
  <c r="N89" i="12"/>
  <c r="O89" i="12" s="1"/>
  <c r="N88" i="12"/>
  <c r="S88" i="12" s="1"/>
  <c r="N87" i="12"/>
  <c r="O87" i="12" s="1"/>
  <c r="N86" i="12"/>
  <c r="S86" i="12" s="1"/>
  <c r="N75" i="12"/>
  <c r="N74" i="12"/>
  <c r="S74" i="12" s="1"/>
  <c r="N73" i="12"/>
  <c r="Q73" i="12" s="1"/>
  <c r="N72" i="12"/>
  <c r="Q72" i="12" s="1"/>
  <c r="N71" i="12"/>
  <c r="S71" i="12" s="1"/>
  <c r="N70" i="12"/>
  <c r="O70" i="12" s="1"/>
  <c r="N69" i="12"/>
  <c r="S69" i="12" s="1"/>
  <c r="N68" i="12"/>
  <c r="N43" i="12"/>
  <c r="O43" i="12" s="1"/>
  <c r="N42" i="12"/>
  <c r="Q42" i="12" s="1"/>
  <c r="N41" i="12"/>
  <c r="R41" i="12" s="1"/>
  <c r="N40" i="12"/>
  <c r="S40" i="12" s="1"/>
  <c r="N85" i="12"/>
  <c r="Q85" i="12" s="1"/>
  <c r="N84" i="12"/>
  <c r="R84" i="12" s="1"/>
  <c r="N22" i="12"/>
  <c r="S22" i="12" s="1"/>
  <c r="N24" i="12"/>
  <c r="N23" i="12"/>
  <c r="Q23" i="12" s="1"/>
  <c r="N21" i="12"/>
  <c r="S21" i="12" s="1"/>
  <c r="N37" i="12"/>
  <c r="N39" i="12"/>
  <c r="N38" i="12"/>
  <c r="R38" i="12" s="1"/>
  <c r="N36" i="12"/>
  <c r="N35" i="12"/>
  <c r="O35" i="12" s="1"/>
  <c r="N34" i="12"/>
  <c r="Q34" i="12" s="1"/>
  <c r="N33" i="12"/>
  <c r="S33" i="12" s="1"/>
  <c r="N32" i="12"/>
  <c r="R32" i="12" s="1"/>
  <c r="N31" i="12"/>
  <c r="Q31" i="12" s="1"/>
  <c r="N30" i="12"/>
  <c r="N29" i="12"/>
  <c r="O29" i="12" s="1"/>
  <c r="N28" i="12"/>
  <c r="Q28" i="12" s="1"/>
  <c r="N27" i="12"/>
  <c r="R27" i="12" s="1"/>
  <c r="N26" i="12"/>
  <c r="N25" i="12"/>
  <c r="N61" i="12"/>
  <c r="O61" i="12" s="1"/>
  <c r="N15" i="12"/>
  <c r="N16" i="12"/>
  <c r="N14" i="12"/>
  <c r="P14" i="12" s="1"/>
  <c r="N13" i="12"/>
  <c r="P13" i="12" s="1"/>
  <c r="N12" i="12"/>
  <c r="N20" i="12"/>
  <c r="N19" i="12"/>
  <c r="P19" i="12" s="1"/>
  <c r="N18" i="12"/>
  <c r="S18" i="12" s="1"/>
  <c r="N17" i="12"/>
  <c r="N11" i="12"/>
  <c r="O11" i="12" s="1"/>
  <c r="N10" i="12"/>
  <c r="Q10" i="12" s="1"/>
  <c r="N59" i="12"/>
  <c r="O59" i="12" s="1"/>
  <c r="N58" i="12"/>
  <c r="S58" i="12" s="1"/>
  <c r="N57" i="12"/>
  <c r="R57" i="12" s="1"/>
  <c r="N56" i="12"/>
  <c r="Q56" i="12" s="1"/>
  <c r="N55" i="12"/>
  <c r="N54" i="12"/>
  <c r="N53" i="12"/>
  <c r="O53" i="12" s="1"/>
  <c r="N52" i="12"/>
  <c r="Q52" i="12" s="1"/>
  <c r="N9" i="12"/>
  <c r="N273" i="12"/>
  <c r="N272" i="12"/>
  <c r="O272" i="12" s="1"/>
  <c r="N271" i="12"/>
  <c r="S271" i="12" s="1"/>
  <c r="N270" i="12"/>
  <c r="S270" i="12" s="1"/>
  <c r="N269" i="12"/>
  <c r="R269" i="12" s="1"/>
  <c r="N268" i="12"/>
  <c r="N267" i="12"/>
  <c r="N266" i="12"/>
  <c r="O266" i="12" s="1"/>
  <c r="N265" i="12"/>
  <c r="Q265" i="12" s="1"/>
  <c r="N264" i="12"/>
  <c r="O264" i="12" s="1"/>
  <c r="N263" i="12"/>
  <c r="N262" i="12"/>
  <c r="P262" i="12" s="1"/>
  <c r="N261" i="12"/>
  <c r="N260" i="12"/>
  <c r="S260" i="12" s="1"/>
  <c r="N259" i="12"/>
  <c r="S259" i="12" s="1"/>
  <c r="N258" i="12"/>
  <c r="Q258" i="12" s="1"/>
  <c r="N257" i="12"/>
  <c r="Q257" i="12" s="1"/>
  <c r="N256" i="12"/>
  <c r="N255" i="12"/>
  <c r="Q255" i="12" s="1"/>
  <c r="N254" i="12"/>
  <c r="R254" i="12" s="1"/>
  <c r="N253" i="12"/>
  <c r="S253" i="12" s="1"/>
  <c r="N252" i="12"/>
  <c r="P252" i="12" s="1"/>
  <c r="N251" i="12"/>
  <c r="N250" i="12"/>
  <c r="N249" i="12"/>
  <c r="P249" i="12" s="1"/>
  <c r="N248" i="12"/>
  <c r="N247" i="12"/>
  <c r="R247" i="12" s="1"/>
  <c r="N246" i="12"/>
  <c r="N245" i="12"/>
  <c r="Q245" i="12" s="1"/>
  <c r="N244" i="12"/>
  <c r="N243" i="12"/>
  <c r="S243" i="12" s="1"/>
  <c r="N242" i="12"/>
  <c r="P242" i="12" s="1"/>
  <c r="N241" i="12"/>
  <c r="N240" i="12"/>
  <c r="P240" i="12" s="1"/>
  <c r="N239" i="12"/>
  <c r="S239" i="12" s="1"/>
  <c r="N238" i="12"/>
  <c r="N237" i="12"/>
  <c r="Q237" i="12" s="1"/>
  <c r="N236" i="12"/>
  <c r="N235" i="12"/>
  <c r="Q235" i="12" s="1"/>
  <c r="N234" i="12"/>
  <c r="N233" i="12"/>
  <c r="O233" i="12" s="1"/>
  <c r="N232" i="12"/>
  <c r="O232" i="12" s="1"/>
  <c r="N231" i="12"/>
  <c r="R231" i="12" s="1"/>
  <c r="N230" i="12"/>
  <c r="S230" i="12" s="1"/>
  <c r="N229" i="12"/>
  <c r="P229" i="12" s="1"/>
  <c r="N228" i="12"/>
  <c r="S228" i="12" s="1"/>
  <c r="N227" i="12"/>
  <c r="N226" i="12"/>
  <c r="N225" i="12"/>
  <c r="P225" i="12" s="1"/>
  <c r="N224" i="12"/>
  <c r="N223" i="12"/>
  <c r="S223" i="12" s="1"/>
  <c r="N222" i="12"/>
  <c r="O222" i="12" s="1"/>
  <c r="N221" i="12"/>
  <c r="S221" i="12" s="1"/>
  <c r="N220" i="12"/>
  <c r="N219" i="12"/>
  <c r="P219" i="12" s="1"/>
  <c r="N218" i="12"/>
  <c r="N217" i="12"/>
  <c r="R217" i="12" s="1"/>
  <c r="N216" i="12"/>
  <c r="S216" i="12" s="1"/>
  <c r="N215" i="12"/>
  <c r="P215" i="12" s="1"/>
  <c r="N214" i="12"/>
  <c r="P214" i="12" s="1"/>
  <c r="N213" i="12"/>
  <c r="N212" i="12"/>
  <c r="N211" i="12"/>
  <c r="O211" i="12" s="1"/>
  <c r="N210" i="12"/>
  <c r="N209" i="12"/>
  <c r="P209" i="12" s="1"/>
  <c r="N208" i="12"/>
  <c r="O208" i="12" s="1"/>
  <c r="N207" i="12"/>
  <c r="N206" i="12"/>
  <c r="N205" i="12"/>
  <c r="N204" i="12"/>
  <c r="P204" i="12" s="1"/>
  <c r="N203" i="12"/>
  <c r="N202" i="12"/>
  <c r="R202" i="12" s="1"/>
  <c r="N201" i="12"/>
  <c r="R201" i="12" s="1"/>
  <c r="N200" i="12"/>
  <c r="O200" i="12" s="1"/>
  <c r="N199" i="12"/>
  <c r="N198" i="12"/>
  <c r="S198" i="12" s="1"/>
  <c r="N197" i="12"/>
  <c r="R197" i="12" s="1"/>
  <c r="N196" i="12"/>
  <c r="O196" i="12" s="1"/>
  <c r="N195" i="12"/>
  <c r="Q195" i="12" s="1"/>
  <c r="N194" i="12"/>
  <c r="P194" i="12" s="1"/>
  <c r="N193" i="12"/>
  <c r="S193" i="12" s="1"/>
  <c r="N192" i="12"/>
  <c r="P192" i="12" s="1"/>
  <c r="N191" i="12"/>
  <c r="O191" i="12" s="1"/>
  <c r="N190" i="12"/>
  <c r="S190" i="12" s="1"/>
  <c r="N189" i="12"/>
  <c r="N188" i="12"/>
  <c r="N187" i="12"/>
  <c r="N186" i="12"/>
  <c r="S186" i="12" s="1"/>
  <c r="N185" i="12"/>
  <c r="O185" i="12" s="1"/>
  <c r="N184" i="12"/>
  <c r="N183" i="12"/>
  <c r="P183" i="12" s="1"/>
  <c r="N182" i="12"/>
  <c r="Q182" i="12" s="1"/>
  <c r="N181" i="12"/>
  <c r="O181" i="12" s="1"/>
  <c r="N180" i="12"/>
  <c r="N179" i="12"/>
  <c r="N178" i="12"/>
  <c r="N177" i="12"/>
  <c r="N176" i="12"/>
  <c r="S176" i="12" s="1"/>
  <c r="N175" i="12"/>
  <c r="S175" i="12" s="1"/>
  <c r="N174" i="12"/>
  <c r="Q174" i="12" s="1"/>
  <c r="N173" i="12"/>
  <c r="N172" i="12"/>
  <c r="O172" i="12" s="1"/>
  <c r="N171" i="12"/>
  <c r="S171" i="12" s="1"/>
  <c r="N170" i="12"/>
  <c r="R170" i="12" s="1"/>
  <c r="N169" i="12"/>
  <c r="O169" i="12" s="1"/>
  <c r="N168" i="12"/>
  <c r="N167" i="12"/>
  <c r="P167" i="12" s="1"/>
  <c r="N166" i="12"/>
  <c r="S166" i="12" s="1"/>
  <c r="N67" i="12"/>
  <c r="N66" i="12"/>
  <c r="O66" i="12" s="1"/>
  <c r="N65" i="12"/>
  <c r="P65" i="12" s="1"/>
  <c r="N64" i="12"/>
  <c r="O64" i="12" s="1"/>
  <c r="N63" i="12"/>
  <c r="N165" i="12"/>
  <c r="P165" i="12" s="1"/>
  <c r="N83" i="12"/>
  <c r="O83" i="12" s="1"/>
  <c r="N82" i="12"/>
  <c r="R82" i="12" s="1"/>
  <c r="N81" i="12"/>
  <c r="N80" i="12"/>
  <c r="S80" i="12" s="1"/>
  <c r="N51" i="12"/>
  <c r="P51" i="12" s="1"/>
  <c r="N50" i="12"/>
  <c r="R50" i="12" s="1"/>
  <c r="N49" i="12"/>
  <c r="N48" i="12"/>
  <c r="O48" i="12" s="1"/>
  <c r="N47" i="12"/>
  <c r="N46" i="12"/>
  <c r="N45" i="12"/>
  <c r="N44" i="12"/>
  <c r="N164" i="12"/>
  <c r="P164" i="12" s="1"/>
  <c r="N163" i="12"/>
  <c r="N277" i="12" l="1"/>
  <c r="O104" i="12"/>
  <c r="P104" i="12"/>
  <c r="O231" i="12"/>
  <c r="Q104" i="12"/>
  <c r="R104" i="12"/>
  <c r="R154" i="12"/>
  <c r="O139" i="12"/>
  <c r="S154" i="12"/>
  <c r="S66" i="12"/>
  <c r="R94" i="12"/>
  <c r="S99" i="12"/>
  <c r="R200" i="12"/>
  <c r="S225" i="12"/>
  <c r="S200" i="12"/>
  <c r="R66" i="12"/>
  <c r="Q109" i="12"/>
  <c r="R99" i="12"/>
  <c r="O103" i="12"/>
  <c r="P154" i="12"/>
  <c r="Q200" i="12"/>
  <c r="Q154" i="12"/>
  <c r="P245" i="12"/>
  <c r="O52" i="12"/>
  <c r="P134" i="12"/>
  <c r="Q276" i="12"/>
  <c r="P52" i="12"/>
  <c r="Q134" i="12"/>
  <c r="S276" i="12"/>
  <c r="Q167" i="12"/>
  <c r="R52" i="12"/>
  <c r="S73" i="12"/>
  <c r="O99" i="12"/>
  <c r="R134" i="12"/>
  <c r="R167" i="12"/>
  <c r="P200" i="12"/>
  <c r="O265" i="12"/>
  <c r="Q13" i="12"/>
  <c r="Q99" i="12"/>
  <c r="S134" i="12"/>
  <c r="Q249" i="12"/>
  <c r="O56" i="12"/>
  <c r="S201" i="12"/>
  <c r="S266" i="12"/>
  <c r="R101" i="12"/>
  <c r="S85" i="12"/>
  <c r="P221" i="12"/>
  <c r="R253" i="12"/>
  <c r="R113" i="12"/>
  <c r="O62" i="12"/>
  <c r="P276" i="12"/>
  <c r="S113" i="12"/>
  <c r="O197" i="12"/>
  <c r="O65" i="12"/>
  <c r="P174" i="12"/>
  <c r="S204" i="12"/>
  <c r="S269" i="12"/>
  <c r="Q59" i="12"/>
  <c r="S62" i="12"/>
  <c r="Q266" i="12"/>
  <c r="R266" i="12"/>
  <c r="O113" i="12"/>
  <c r="R174" i="12"/>
  <c r="R137" i="12"/>
  <c r="Q170" i="12"/>
  <c r="O127" i="12"/>
  <c r="R221" i="12"/>
  <c r="Q62" i="12"/>
  <c r="R65" i="12"/>
  <c r="S174" i="12"/>
  <c r="S240" i="12"/>
  <c r="R10" i="12"/>
  <c r="R43" i="12"/>
  <c r="S105" i="12"/>
  <c r="P266" i="12"/>
  <c r="P66" i="12"/>
  <c r="S10" i="12"/>
  <c r="S43" i="12"/>
  <c r="O274" i="12"/>
  <c r="R56" i="12"/>
  <c r="Q66" i="12"/>
  <c r="Q225" i="12"/>
  <c r="Q272" i="12"/>
  <c r="S94" i="12"/>
  <c r="R274" i="12"/>
  <c r="P241" i="12"/>
  <c r="O241" i="12"/>
  <c r="S241" i="12"/>
  <c r="R241" i="12"/>
  <c r="Q241" i="12"/>
  <c r="O143" i="12"/>
  <c r="P81" i="12"/>
  <c r="S81" i="12"/>
  <c r="O198" i="12"/>
  <c r="R226" i="12"/>
  <c r="Q226" i="12"/>
  <c r="P226" i="12"/>
  <c r="Q81" i="12"/>
  <c r="P198" i="12"/>
  <c r="O226" i="12"/>
  <c r="S144" i="12"/>
  <c r="R144" i="12"/>
  <c r="P144" i="12"/>
  <c r="O144" i="12"/>
  <c r="R81" i="12"/>
  <c r="Q198" i="12"/>
  <c r="S226" i="12"/>
  <c r="R17" i="12"/>
  <c r="P17" i="12"/>
  <c r="O17" i="12"/>
  <c r="P261" i="12"/>
  <c r="S261" i="12"/>
  <c r="R261" i="12"/>
  <c r="Q261" i="12"/>
  <c r="Q139" i="12"/>
  <c r="S139" i="12"/>
  <c r="O247" i="12"/>
  <c r="R35" i="12"/>
  <c r="R36" i="12"/>
  <c r="S36" i="12"/>
  <c r="P36" i="12"/>
  <c r="O36" i="12"/>
  <c r="P133" i="12"/>
  <c r="S133" i="12"/>
  <c r="P247" i="12"/>
  <c r="S192" i="12"/>
  <c r="R192" i="12"/>
  <c r="Q192" i="12"/>
  <c r="Q133" i="12"/>
  <c r="P263" i="12"/>
  <c r="S263" i="12"/>
  <c r="Q263" i="12"/>
  <c r="R180" i="12"/>
  <c r="O180" i="12"/>
  <c r="Q180" i="12"/>
  <c r="O46" i="12"/>
  <c r="P46" i="12"/>
  <c r="R165" i="12"/>
  <c r="Q165" i="12"/>
  <c r="Q238" i="12"/>
  <c r="R238" i="12"/>
  <c r="O123" i="12"/>
  <c r="S123" i="12"/>
  <c r="P157" i="12"/>
  <c r="R157" i="12"/>
  <c r="Q25" i="12"/>
  <c r="S25" i="12"/>
  <c r="Q75" i="12"/>
  <c r="P75" i="12"/>
  <c r="P25" i="12"/>
  <c r="O75" i="12"/>
  <c r="R25" i="12"/>
  <c r="R164" i="12"/>
  <c r="P208" i="12"/>
  <c r="P43" i="12"/>
  <c r="R208" i="12"/>
  <c r="O221" i="12"/>
  <c r="Q43" i="12"/>
  <c r="Q77" i="12"/>
  <c r="P222" i="12"/>
  <c r="S211" i="12"/>
  <c r="Q222" i="12"/>
  <c r="P271" i="12"/>
  <c r="P31" i="12"/>
  <c r="O69" i="12"/>
  <c r="P117" i="12"/>
  <c r="R128" i="12"/>
  <c r="R158" i="12"/>
  <c r="Q193" i="12"/>
  <c r="P201" i="12"/>
  <c r="R222" i="12"/>
  <c r="O230" i="12"/>
  <c r="P253" i="12"/>
  <c r="R31" i="12"/>
  <c r="R23" i="12"/>
  <c r="P69" i="12"/>
  <c r="O109" i="12"/>
  <c r="Q117" i="12"/>
  <c r="O276" i="12"/>
  <c r="S158" i="12"/>
  <c r="O271" i="12"/>
  <c r="P170" i="12"/>
  <c r="R193" i="12"/>
  <c r="Q201" i="12"/>
  <c r="S222" i="12"/>
  <c r="Q253" i="12"/>
  <c r="P272" i="12"/>
  <c r="P59" i="12"/>
  <c r="O13" i="12"/>
  <c r="S31" i="12"/>
  <c r="S23" i="12"/>
  <c r="R69" i="12"/>
  <c r="Q101" i="12"/>
  <c r="P109" i="12"/>
  <c r="R117" i="12"/>
  <c r="Q137" i="12"/>
  <c r="S117" i="12"/>
  <c r="Q65" i="12"/>
  <c r="S170" i="12"/>
  <c r="P223" i="12"/>
  <c r="Q231" i="12"/>
  <c r="P265" i="12"/>
  <c r="R272" i="12"/>
  <c r="S59" i="12"/>
  <c r="R13" i="12"/>
  <c r="P32" i="12"/>
  <c r="O93" i="12"/>
  <c r="R109" i="12"/>
  <c r="S137" i="12"/>
  <c r="O152" i="12"/>
  <c r="R211" i="12"/>
  <c r="S57" i="12"/>
  <c r="P128" i="12"/>
  <c r="O50" i="12"/>
  <c r="P185" i="12"/>
  <c r="S202" i="12"/>
  <c r="O215" i="12"/>
  <c r="Q223" i="12"/>
  <c r="S231" i="12"/>
  <c r="R265" i="12"/>
  <c r="S272" i="12"/>
  <c r="S13" i="12"/>
  <c r="Q32" i="12"/>
  <c r="R93" i="12"/>
  <c r="S152" i="12"/>
  <c r="R161" i="12"/>
  <c r="Q50" i="12"/>
  <c r="S65" i="12"/>
  <c r="Q185" i="12"/>
  <c r="Q215" i="12"/>
  <c r="R223" i="12"/>
  <c r="S265" i="12"/>
  <c r="O10" i="12"/>
  <c r="O72" i="12"/>
  <c r="S93" i="12"/>
  <c r="P136" i="12"/>
  <c r="P141" i="12"/>
  <c r="S161" i="12"/>
  <c r="S50" i="12"/>
  <c r="R185" i="12"/>
  <c r="R215" i="12"/>
  <c r="P10" i="12"/>
  <c r="S103" i="12"/>
  <c r="R120" i="12"/>
  <c r="P131" i="12"/>
  <c r="S136" i="12"/>
  <c r="Q153" i="12"/>
  <c r="S185" i="12"/>
  <c r="Q197" i="12"/>
  <c r="O204" i="12"/>
  <c r="S215" i="12"/>
  <c r="S245" i="12"/>
  <c r="P257" i="12"/>
  <c r="O85" i="12"/>
  <c r="P94" i="12"/>
  <c r="Q131" i="12"/>
  <c r="P49" i="12"/>
  <c r="S49" i="12"/>
  <c r="R49" i="12"/>
  <c r="O58" i="12"/>
  <c r="P100" i="12"/>
  <c r="O49" i="12"/>
  <c r="O175" i="12"/>
  <c r="O183" i="12"/>
  <c r="O205" i="12"/>
  <c r="P205" i="12"/>
  <c r="P212" i="12"/>
  <c r="S212" i="12"/>
  <c r="R212" i="12"/>
  <c r="R232" i="12"/>
  <c r="P58" i="12"/>
  <c r="O24" i="12"/>
  <c r="S24" i="12"/>
  <c r="Q68" i="12"/>
  <c r="S68" i="12"/>
  <c r="Q100" i="12"/>
  <c r="Q49" i="12"/>
  <c r="Q183" i="12"/>
  <c r="S199" i="12"/>
  <c r="R199" i="12"/>
  <c r="Q205" i="12"/>
  <c r="Q212" i="12"/>
  <c r="S232" i="12"/>
  <c r="S251" i="12"/>
  <c r="R251" i="12"/>
  <c r="Q251" i="12"/>
  <c r="P251" i="12"/>
  <c r="Q58" i="12"/>
  <c r="P24" i="12"/>
  <c r="R68" i="12"/>
  <c r="Q106" i="12"/>
  <c r="O115" i="12"/>
  <c r="R160" i="12"/>
  <c r="P160" i="12"/>
  <c r="P177" i="12"/>
  <c r="Q177" i="12"/>
  <c r="R183" i="12"/>
  <c r="P199" i="12"/>
  <c r="R205" i="12"/>
  <c r="O251" i="12"/>
  <c r="R58" i="12"/>
  <c r="O33" i="12"/>
  <c r="Q24" i="12"/>
  <c r="Q76" i="12"/>
  <c r="P76" i="12"/>
  <c r="O160" i="12"/>
  <c r="R177" i="12"/>
  <c r="S183" i="12"/>
  <c r="O193" i="12"/>
  <c r="Q199" i="12"/>
  <c r="S205" i="12"/>
  <c r="R24" i="12"/>
  <c r="O101" i="12"/>
  <c r="S107" i="12"/>
  <c r="Q129" i="12"/>
  <c r="R129" i="12"/>
  <c r="O170" i="12"/>
  <c r="S177" i="12"/>
  <c r="S184" i="12"/>
  <c r="R184" i="12"/>
  <c r="Q184" i="12"/>
  <c r="P184" i="12"/>
  <c r="O184" i="12"/>
  <c r="P193" i="12"/>
  <c r="O261" i="12"/>
  <c r="Q35" i="12"/>
  <c r="S35" i="12"/>
  <c r="O94" i="12"/>
  <c r="P101" i="12"/>
  <c r="O129" i="12"/>
  <c r="O161" i="12"/>
  <c r="O100" i="12"/>
  <c r="R100" i="12"/>
  <c r="P118" i="12"/>
  <c r="S118" i="12"/>
  <c r="R118" i="12"/>
  <c r="O178" i="12"/>
  <c r="S178" i="12"/>
  <c r="R207" i="12"/>
  <c r="S207" i="12"/>
  <c r="Q207" i="12"/>
  <c r="P178" i="12"/>
  <c r="O207" i="12"/>
  <c r="O235" i="12"/>
  <c r="Q146" i="12"/>
  <c r="Q51" i="12"/>
  <c r="Q178" i="12"/>
  <c r="P235" i="12"/>
  <c r="R267" i="12"/>
  <c r="S267" i="12"/>
  <c r="Q267" i="12"/>
  <c r="P267" i="12"/>
  <c r="P70" i="12"/>
  <c r="O88" i="12"/>
  <c r="O130" i="12"/>
  <c r="S135" i="12"/>
  <c r="R135" i="12"/>
  <c r="Q135" i="12"/>
  <c r="P135" i="12"/>
  <c r="O135" i="12"/>
  <c r="P162" i="12"/>
  <c r="S162" i="12"/>
  <c r="R162" i="12"/>
  <c r="R51" i="12"/>
  <c r="R194" i="12"/>
  <c r="S235" i="12"/>
  <c r="Q130" i="12"/>
  <c r="Q155" i="12"/>
  <c r="Q262" i="12"/>
  <c r="R29" i="12"/>
  <c r="Q96" i="12"/>
  <c r="R130" i="12"/>
  <c r="P172" i="12"/>
  <c r="R187" i="12"/>
  <c r="Q187" i="12"/>
  <c r="Q209" i="12"/>
  <c r="Q218" i="12"/>
  <c r="O218" i="12"/>
  <c r="R229" i="12"/>
  <c r="O14" i="12"/>
  <c r="S29" i="12"/>
  <c r="Q89" i="12"/>
  <c r="Q97" i="12"/>
  <c r="S97" i="12"/>
  <c r="R97" i="12"/>
  <c r="O97" i="12"/>
  <c r="P110" i="12"/>
  <c r="R116" i="12"/>
  <c r="O156" i="12"/>
  <c r="R46" i="12"/>
  <c r="S46" i="12"/>
  <c r="Q172" i="12"/>
  <c r="S187" i="12"/>
  <c r="R209" i="12"/>
  <c r="R218" i="12"/>
  <c r="S229" i="12"/>
  <c r="O255" i="12"/>
  <c r="Q14" i="12"/>
  <c r="P30" i="12"/>
  <c r="S30" i="12"/>
  <c r="R30" i="12"/>
  <c r="Q30" i="12"/>
  <c r="R89" i="12"/>
  <c r="Q110" i="12"/>
  <c r="S116" i="12"/>
  <c r="S127" i="12"/>
  <c r="R127" i="12"/>
  <c r="O141" i="12"/>
  <c r="Q141" i="12"/>
  <c r="P156" i="12"/>
  <c r="P29" i="12"/>
  <c r="Q148" i="12"/>
  <c r="R148" i="12"/>
  <c r="S194" i="12"/>
  <c r="Q229" i="12"/>
  <c r="S70" i="12"/>
  <c r="P173" i="12"/>
  <c r="S173" i="12"/>
  <c r="R173" i="12"/>
  <c r="Q173" i="12"/>
  <c r="S209" i="12"/>
  <c r="S218" i="12"/>
  <c r="P224" i="12"/>
  <c r="S224" i="12"/>
  <c r="R224" i="12"/>
  <c r="P255" i="12"/>
  <c r="R14" i="12"/>
  <c r="S89" i="12"/>
  <c r="R110" i="12"/>
  <c r="Q194" i="12"/>
  <c r="R235" i="12"/>
  <c r="R88" i="12"/>
  <c r="Q124" i="12"/>
  <c r="Q162" i="12"/>
  <c r="P89" i="12"/>
  <c r="Q116" i="12"/>
  <c r="O173" i="12"/>
  <c r="P181" i="12"/>
  <c r="O224" i="12"/>
  <c r="R255" i="12"/>
  <c r="Q11" i="12"/>
  <c r="S14" i="12"/>
  <c r="O90" i="12"/>
  <c r="S90" i="12"/>
  <c r="R90" i="12"/>
  <c r="Q90" i="12"/>
  <c r="S110" i="12"/>
  <c r="O151" i="12"/>
  <c r="O262" i="12"/>
  <c r="S262" i="12"/>
  <c r="R262" i="12"/>
  <c r="Q70" i="12"/>
  <c r="P130" i="12"/>
  <c r="S51" i="12"/>
  <c r="O254" i="12"/>
  <c r="O148" i="12"/>
  <c r="S156" i="12"/>
  <c r="R156" i="12"/>
  <c r="Q46" i="12"/>
  <c r="Q181" i="12"/>
  <c r="Q219" i="12"/>
  <c r="Q224" i="12"/>
  <c r="Q247" i="12"/>
  <c r="S255" i="12"/>
  <c r="Q271" i="12"/>
  <c r="S56" i="12"/>
  <c r="R11" i="12"/>
  <c r="O16" i="12"/>
  <c r="S16" i="12"/>
  <c r="R16" i="12"/>
  <c r="P90" i="12"/>
  <c r="Q127" i="12"/>
  <c r="S141" i="12"/>
  <c r="P151" i="12"/>
  <c r="Q29" i="12"/>
  <c r="P116" i="12"/>
  <c r="Q254" i="12"/>
  <c r="S82" i="12"/>
  <c r="R181" i="12"/>
  <c r="S191" i="12"/>
  <c r="R191" i="12"/>
  <c r="Q191" i="12"/>
  <c r="P191" i="12"/>
  <c r="P211" i="12"/>
  <c r="R219" i="12"/>
  <c r="Q240" i="12"/>
  <c r="Q256" i="12"/>
  <c r="P256" i="12"/>
  <c r="O256" i="12"/>
  <c r="R271" i="12"/>
  <c r="Q17" i="12"/>
  <c r="S17" i="12"/>
  <c r="P16" i="12"/>
  <c r="O23" i="12"/>
  <c r="O73" i="12"/>
  <c r="O133" i="12"/>
  <c r="R178" i="12"/>
  <c r="O229" i="12"/>
  <c r="P155" i="12"/>
  <c r="R70" i="12"/>
  <c r="P236" i="12"/>
  <c r="S236" i="12"/>
  <c r="R236" i="12"/>
  <c r="Q236" i="12"/>
  <c r="S148" i="12"/>
  <c r="S181" i="12"/>
  <c r="Q211" i="12"/>
  <c r="S219" i="12"/>
  <c r="R240" i="12"/>
  <c r="Q16" i="12"/>
  <c r="O32" i="12"/>
  <c r="S32" i="12"/>
  <c r="P23" i="12"/>
  <c r="R73" i="12"/>
  <c r="R105" i="12"/>
  <c r="P105" i="12"/>
  <c r="Q143" i="12"/>
  <c r="S143" i="12"/>
  <c r="O165" i="12"/>
  <c r="O201" i="12"/>
  <c r="Q164" i="12"/>
  <c r="P50" i="12"/>
  <c r="S165" i="12"/>
  <c r="S167" i="12"/>
  <c r="O174" i="12"/>
  <c r="P180" i="12"/>
  <c r="P197" i="12"/>
  <c r="Q208" i="12"/>
  <c r="Q221" i="12"/>
  <c r="R225" i="12"/>
  <c r="P231" i="12"/>
  <c r="O245" i="12"/>
  <c r="O257" i="12"/>
  <c r="R263" i="12"/>
  <c r="S52" i="12"/>
  <c r="R59" i="12"/>
  <c r="O31" i="12"/>
  <c r="Q36" i="12"/>
  <c r="Q69" i="12"/>
  <c r="R103" i="12"/>
  <c r="O120" i="12"/>
  <c r="Q128" i="12"/>
  <c r="S131" i="12"/>
  <c r="Q144" i="12"/>
  <c r="Q157" i="12"/>
  <c r="P62" i="12"/>
  <c r="S164" i="12"/>
  <c r="S180" i="12"/>
  <c r="S208" i="12"/>
  <c r="R245" i="12"/>
  <c r="O253" i="12"/>
  <c r="O25" i="12"/>
  <c r="R85" i="12"/>
  <c r="Q86" i="12"/>
  <c r="O79" i="12"/>
  <c r="S120" i="12"/>
  <c r="S128" i="12"/>
  <c r="Q132" i="12"/>
  <c r="P137" i="12"/>
  <c r="S157" i="12"/>
  <c r="S168" i="12"/>
  <c r="R168" i="12"/>
  <c r="Q26" i="12"/>
  <c r="P26" i="12"/>
  <c r="O26" i="12"/>
  <c r="S149" i="12"/>
  <c r="R149" i="12"/>
  <c r="Q149" i="12"/>
  <c r="O149" i="12"/>
  <c r="O168" i="12"/>
  <c r="S220" i="12"/>
  <c r="R220" i="12"/>
  <c r="Q220" i="12"/>
  <c r="P220" i="12"/>
  <c r="O220" i="12"/>
  <c r="R26" i="12"/>
  <c r="P149" i="12"/>
  <c r="P168" i="12"/>
  <c r="S26" i="12"/>
  <c r="R150" i="12"/>
  <c r="P150" i="12"/>
  <c r="O150" i="12"/>
  <c r="S150" i="12"/>
  <c r="Q47" i="12"/>
  <c r="P47" i="12"/>
  <c r="O47" i="12"/>
  <c r="Q168" i="12"/>
  <c r="S213" i="12"/>
  <c r="R213" i="12"/>
  <c r="Q213" i="12"/>
  <c r="P213" i="12"/>
  <c r="O213" i="12"/>
  <c r="S37" i="12"/>
  <c r="R37" i="12"/>
  <c r="Q37" i="12"/>
  <c r="Q150" i="12"/>
  <c r="R47" i="12"/>
  <c r="R237" i="12"/>
  <c r="S237" i="12"/>
  <c r="O37" i="12"/>
  <c r="S47" i="12"/>
  <c r="O237" i="12"/>
  <c r="S244" i="12"/>
  <c r="P244" i="12"/>
  <c r="R244" i="12"/>
  <c r="Q244" i="12"/>
  <c r="P37" i="12"/>
  <c r="R40" i="12"/>
  <c r="Q40" i="12"/>
  <c r="P40" i="12"/>
  <c r="S48" i="12"/>
  <c r="R48" i="12"/>
  <c r="Q48" i="12"/>
  <c r="P48" i="12"/>
  <c r="P237" i="12"/>
  <c r="O244" i="12"/>
  <c r="S256" i="12"/>
  <c r="R256" i="12"/>
  <c r="O40" i="12"/>
  <c r="Q252" i="12"/>
  <c r="R19" i="12"/>
  <c r="S19" i="12"/>
  <c r="Q19" i="12"/>
  <c r="R34" i="12"/>
  <c r="P121" i="12"/>
  <c r="S83" i="12"/>
  <c r="R83" i="12"/>
  <c r="Q83" i="12"/>
  <c r="P83" i="12"/>
  <c r="O121" i="12"/>
  <c r="S210" i="12"/>
  <c r="R210" i="12"/>
  <c r="Q210" i="12"/>
  <c r="P210" i="12"/>
  <c r="O210" i="12"/>
  <c r="S233" i="12"/>
  <c r="R233" i="12"/>
  <c r="Q233" i="12"/>
  <c r="P233" i="12"/>
  <c r="R53" i="12"/>
  <c r="Q53" i="12"/>
  <c r="P53" i="12"/>
  <c r="O19" i="12"/>
  <c r="S67" i="12"/>
  <c r="R67" i="12"/>
  <c r="Q67" i="12"/>
  <c r="P67" i="12"/>
  <c r="S188" i="12"/>
  <c r="R188" i="12"/>
  <c r="Q188" i="12"/>
  <c r="P188" i="12"/>
  <c r="S125" i="12"/>
  <c r="R125" i="12"/>
  <c r="Q125" i="12"/>
  <c r="O67" i="12"/>
  <c r="O188" i="12"/>
  <c r="S53" i="12"/>
  <c r="O125" i="12"/>
  <c r="R54" i="12"/>
  <c r="S54" i="12"/>
  <c r="Q54" i="12"/>
  <c r="P54" i="12"/>
  <c r="P125" i="12"/>
  <c r="S44" i="12"/>
  <c r="R44" i="12"/>
  <c r="Q44" i="12"/>
  <c r="P44" i="12"/>
  <c r="O44" i="12"/>
  <c r="O54" i="12"/>
  <c r="S114" i="12"/>
  <c r="R114" i="12"/>
  <c r="Q114" i="12"/>
  <c r="P114" i="12"/>
  <c r="S63" i="12"/>
  <c r="R63" i="12"/>
  <c r="Q63" i="12"/>
  <c r="S195" i="12"/>
  <c r="R195" i="12"/>
  <c r="O114" i="12"/>
  <c r="S159" i="12"/>
  <c r="Q159" i="12"/>
  <c r="R159" i="12"/>
  <c r="P159" i="12"/>
  <c r="O159" i="12"/>
  <c r="O63" i="12"/>
  <c r="O195" i="12"/>
  <c r="S249" i="12"/>
  <c r="R249" i="12"/>
  <c r="R76" i="12"/>
  <c r="S76" i="12"/>
  <c r="S122" i="12"/>
  <c r="R122" i="12"/>
  <c r="Q122" i="12"/>
  <c r="P122" i="12"/>
  <c r="O122" i="12"/>
  <c r="S34" i="12"/>
  <c r="P34" i="12"/>
  <c r="S203" i="12"/>
  <c r="R203" i="12"/>
  <c r="Q203" i="12"/>
  <c r="P203" i="12"/>
  <c r="O203" i="12"/>
  <c r="O252" i="12"/>
  <c r="S252" i="12"/>
  <c r="R252" i="12"/>
  <c r="O34" i="12"/>
  <c r="S121" i="12"/>
  <c r="R121" i="12"/>
  <c r="P63" i="12"/>
  <c r="P195" i="12"/>
  <c r="O249" i="12"/>
  <c r="R75" i="12"/>
  <c r="S75" i="12"/>
  <c r="O76" i="12"/>
  <c r="S155" i="12"/>
  <c r="R155" i="12"/>
  <c r="S182" i="12"/>
  <c r="R182" i="12"/>
  <c r="S248" i="12"/>
  <c r="P248" i="12"/>
  <c r="O248" i="12"/>
  <c r="O158" i="12"/>
  <c r="O51" i="12"/>
  <c r="O182" i="12"/>
  <c r="O209" i="12"/>
  <c r="O219" i="12"/>
  <c r="R227" i="12"/>
  <c r="S227" i="12"/>
  <c r="Q227" i="12"/>
  <c r="P227" i="12"/>
  <c r="Q248" i="12"/>
  <c r="R95" i="12"/>
  <c r="S95" i="12"/>
  <c r="Q95" i="12"/>
  <c r="P95" i="12"/>
  <c r="P140" i="12"/>
  <c r="S140" i="12"/>
  <c r="R140" i="12"/>
  <c r="P158" i="12"/>
  <c r="S169" i="12"/>
  <c r="R169" i="12"/>
  <c r="Q169" i="12"/>
  <c r="P169" i="12"/>
  <c r="P182" i="12"/>
  <c r="O192" i="12"/>
  <c r="S196" i="12"/>
  <c r="R196" i="12"/>
  <c r="Q196" i="12"/>
  <c r="P196" i="12"/>
  <c r="O223" i="12"/>
  <c r="O227" i="12"/>
  <c r="O242" i="12"/>
  <c r="S242" i="12"/>
  <c r="R242" i="12"/>
  <c r="Q242" i="12"/>
  <c r="R248" i="12"/>
  <c r="R257" i="12"/>
  <c r="S257" i="12"/>
  <c r="O95" i="12"/>
  <c r="O131" i="12"/>
  <c r="O140" i="12"/>
  <c r="S179" i="12"/>
  <c r="R179" i="12"/>
  <c r="Q179" i="12"/>
  <c r="P179" i="12"/>
  <c r="S206" i="12"/>
  <c r="R206" i="12"/>
  <c r="O179" i="12"/>
  <c r="O206" i="12"/>
  <c r="S238" i="12"/>
  <c r="P238" i="12"/>
  <c r="O238" i="12"/>
  <c r="S91" i="12"/>
  <c r="R91" i="12"/>
  <c r="Q91" i="12"/>
  <c r="P91" i="12"/>
  <c r="O91" i="12"/>
  <c r="S151" i="12"/>
  <c r="R151" i="12"/>
  <c r="P206" i="12"/>
  <c r="S250" i="12"/>
  <c r="R250" i="12"/>
  <c r="Q250" i="12"/>
  <c r="P250" i="12"/>
  <c r="S268" i="12"/>
  <c r="R268" i="12"/>
  <c r="P268" i="12"/>
  <c r="O268" i="12"/>
  <c r="S273" i="12"/>
  <c r="R273" i="12"/>
  <c r="Q273" i="12"/>
  <c r="S20" i="12"/>
  <c r="R20" i="12"/>
  <c r="P20" i="12"/>
  <c r="O20" i="12"/>
  <c r="S111" i="12"/>
  <c r="R111" i="12"/>
  <c r="Q111" i="12"/>
  <c r="S64" i="12"/>
  <c r="R64" i="12"/>
  <c r="O171" i="12"/>
  <c r="Q206" i="12"/>
  <c r="O216" i="12"/>
  <c r="O250" i="12"/>
  <c r="O260" i="12"/>
  <c r="S264" i="12"/>
  <c r="P264" i="12"/>
  <c r="Q268" i="12"/>
  <c r="O273" i="12"/>
  <c r="Q20" i="12"/>
  <c r="O38" i="12"/>
  <c r="O71" i="12"/>
  <c r="S87" i="12"/>
  <c r="R87" i="12"/>
  <c r="O98" i="12"/>
  <c r="O111" i="12"/>
  <c r="S126" i="12"/>
  <c r="R126" i="12"/>
  <c r="Q126" i="12"/>
  <c r="P126" i="12"/>
  <c r="P171" i="12"/>
  <c r="S189" i="12"/>
  <c r="R189" i="12"/>
  <c r="Q189" i="12"/>
  <c r="P216" i="12"/>
  <c r="S234" i="12"/>
  <c r="P234" i="12"/>
  <c r="R234" i="12"/>
  <c r="P260" i="12"/>
  <c r="P273" i="12"/>
  <c r="S12" i="12"/>
  <c r="R12" i="12"/>
  <c r="S15" i="12"/>
  <c r="R15" i="12"/>
  <c r="Q15" i="12"/>
  <c r="P15" i="12"/>
  <c r="O15" i="12"/>
  <c r="P38" i="12"/>
  <c r="P71" i="12"/>
  <c r="P98" i="12"/>
  <c r="P111" i="12"/>
  <c r="S119" i="12"/>
  <c r="R119" i="12"/>
  <c r="P119" i="12"/>
  <c r="S45" i="12"/>
  <c r="R45" i="12"/>
  <c r="Q45" i="12"/>
  <c r="P45" i="12"/>
  <c r="O82" i="12"/>
  <c r="P64" i="12"/>
  <c r="Q171" i="12"/>
  <c r="P175" i="12"/>
  <c r="O189" i="12"/>
  <c r="R198" i="12"/>
  <c r="O202" i="12"/>
  <c r="Q216" i="12"/>
  <c r="P230" i="12"/>
  <c r="O234" i="12"/>
  <c r="Q260" i="12"/>
  <c r="Q264" i="12"/>
  <c r="O269" i="12"/>
  <c r="O57" i="12"/>
  <c r="O12" i="12"/>
  <c r="P33" i="12"/>
  <c r="Q38" i="12"/>
  <c r="Q71" i="12"/>
  <c r="P87" i="12"/>
  <c r="Q98" i="12"/>
  <c r="S102" i="12"/>
  <c r="R102" i="12"/>
  <c r="P102" i="12"/>
  <c r="O107" i="12"/>
  <c r="P79" i="12"/>
  <c r="O119" i="12"/>
  <c r="O145" i="12"/>
  <c r="O45" i="12"/>
  <c r="P82" i="12"/>
  <c r="Q64" i="12"/>
  <c r="R171" i="12"/>
  <c r="Q175" i="12"/>
  <c r="P189" i="12"/>
  <c r="P202" i="12"/>
  <c r="R216" i="12"/>
  <c r="Q230" i="12"/>
  <c r="Q234" i="12"/>
  <c r="R260" i="12"/>
  <c r="R264" i="12"/>
  <c r="P269" i="12"/>
  <c r="P57" i="12"/>
  <c r="P12" i="12"/>
  <c r="Q33" i="12"/>
  <c r="S38" i="12"/>
  <c r="O68" i="12"/>
  <c r="R71" i="12"/>
  <c r="Q87" i="12"/>
  <c r="R98" i="12"/>
  <c r="O102" i="12"/>
  <c r="P107" i="12"/>
  <c r="Q79" i="12"/>
  <c r="Q119" i="12"/>
  <c r="P145" i="12"/>
  <c r="Q82" i="12"/>
  <c r="R175" i="12"/>
  <c r="Q202" i="12"/>
  <c r="O212" i="12"/>
  <c r="R230" i="12"/>
  <c r="S246" i="12"/>
  <c r="R246" i="12"/>
  <c r="Q246" i="12"/>
  <c r="P246" i="12"/>
  <c r="Q269" i="12"/>
  <c r="Q57" i="12"/>
  <c r="S11" i="12"/>
  <c r="P11" i="12"/>
  <c r="Q12" i="12"/>
  <c r="O30" i="12"/>
  <c r="R33" i="12"/>
  <c r="S39" i="12"/>
  <c r="R39" i="12"/>
  <c r="P39" i="12"/>
  <c r="O39" i="12"/>
  <c r="P68" i="12"/>
  <c r="Q102" i="12"/>
  <c r="Q107" i="12"/>
  <c r="R79" i="12"/>
  <c r="S138" i="12"/>
  <c r="R138" i="12"/>
  <c r="P138" i="12"/>
  <c r="Q145" i="12"/>
  <c r="O162" i="12"/>
  <c r="S172" i="12"/>
  <c r="R172" i="12"/>
  <c r="O199" i="12"/>
  <c r="O246" i="12"/>
  <c r="Q39" i="12"/>
  <c r="S72" i="12"/>
  <c r="R72" i="12"/>
  <c r="P72" i="12"/>
  <c r="O138" i="12"/>
  <c r="S145" i="12"/>
  <c r="S142" i="12"/>
  <c r="R142" i="12"/>
  <c r="P142" i="12"/>
  <c r="O163" i="12"/>
  <c r="O80" i="12"/>
  <c r="O166" i="12"/>
  <c r="O176" i="12"/>
  <c r="O186" i="12"/>
  <c r="O217" i="12"/>
  <c r="O239" i="12"/>
  <c r="S254" i="12"/>
  <c r="P254" i="12"/>
  <c r="S258" i="12"/>
  <c r="R258" i="12"/>
  <c r="P258" i="12"/>
  <c r="O258" i="12"/>
  <c r="O270" i="12"/>
  <c r="O27" i="12"/>
  <c r="O22" i="12"/>
  <c r="O41" i="12"/>
  <c r="O108" i="12"/>
  <c r="S115" i="12"/>
  <c r="R115" i="12"/>
  <c r="P115" i="12"/>
  <c r="O142" i="12"/>
  <c r="O147" i="12"/>
  <c r="P163" i="12"/>
  <c r="P80" i="12"/>
  <c r="P166" i="12"/>
  <c r="P176" i="12"/>
  <c r="P186" i="12"/>
  <c r="P217" i="12"/>
  <c r="P239" i="12"/>
  <c r="P270" i="12"/>
  <c r="P27" i="12"/>
  <c r="P22" i="12"/>
  <c r="P41" i="12"/>
  <c r="P108" i="12"/>
  <c r="Q142" i="12"/>
  <c r="Q147" i="12"/>
  <c r="Q163" i="12"/>
  <c r="Q80" i="12"/>
  <c r="Q166" i="12"/>
  <c r="Q176" i="12"/>
  <c r="Q186" i="12"/>
  <c r="Q217" i="12"/>
  <c r="Q239" i="12"/>
  <c r="Q270" i="12"/>
  <c r="S9" i="12"/>
  <c r="P9" i="12"/>
  <c r="S55" i="12"/>
  <c r="R55" i="12"/>
  <c r="P55" i="12"/>
  <c r="O55" i="12"/>
  <c r="Q27" i="12"/>
  <c r="Q22" i="12"/>
  <c r="Q41" i="12"/>
  <c r="Q108" i="12"/>
  <c r="S112" i="12"/>
  <c r="R112" i="12"/>
  <c r="P112" i="12"/>
  <c r="R147" i="12"/>
  <c r="R163" i="12"/>
  <c r="R80" i="12"/>
  <c r="R166" i="12"/>
  <c r="R176" i="12"/>
  <c r="R186" i="12"/>
  <c r="O190" i="12"/>
  <c r="P207" i="12"/>
  <c r="O214" i="12"/>
  <c r="S217" i="12"/>
  <c r="O228" i="12"/>
  <c r="R239" i="12"/>
  <c r="O243" i="12"/>
  <c r="O259" i="12"/>
  <c r="R270" i="12"/>
  <c r="O9" i="12"/>
  <c r="Q55" i="12"/>
  <c r="O18" i="12"/>
  <c r="S27" i="12"/>
  <c r="O21" i="12"/>
  <c r="R22" i="12"/>
  <c r="S41" i="12"/>
  <c r="O74" i="12"/>
  <c r="P88" i="12"/>
  <c r="R108" i="12"/>
  <c r="O112" i="12"/>
  <c r="O78" i="12"/>
  <c r="P274" i="12"/>
  <c r="S147" i="12"/>
  <c r="P152" i="12"/>
  <c r="S163" i="12"/>
  <c r="P190" i="12"/>
  <c r="Q214" i="12"/>
  <c r="P228" i="12"/>
  <c r="P243" i="12"/>
  <c r="P259" i="12"/>
  <c r="Q9" i="12"/>
  <c r="P18" i="12"/>
  <c r="S61" i="12"/>
  <c r="P61" i="12"/>
  <c r="S28" i="12"/>
  <c r="R28" i="12"/>
  <c r="P28" i="12"/>
  <c r="O28" i="12"/>
  <c r="P21" i="12"/>
  <c r="S42" i="12"/>
  <c r="R42" i="12"/>
  <c r="P42" i="12"/>
  <c r="O42" i="12"/>
  <c r="P74" i="12"/>
  <c r="Q88" i="12"/>
  <c r="S92" i="12"/>
  <c r="R92" i="12"/>
  <c r="P92" i="12"/>
  <c r="Q112" i="12"/>
  <c r="P78" i="12"/>
  <c r="O136" i="12"/>
  <c r="Q274" i="12"/>
  <c r="Q152" i="12"/>
  <c r="Q190" i="12"/>
  <c r="R214" i="12"/>
  <c r="Q228" i="12"/>
  <c r="Q243" i="12"/>
  <c r="Q259" i="12"/>
  <c r="R9" i="12"/>
  <c r="Q18" i="12"/>
  <c r="Q21" i="12"/>
  <c r="S84" i="12"/>
  <c r="P84" i="12"/>
  <c r="Q74" i="12"/>
  <c r="Q78" i="12"/>
  <c r="O164" i="12"/>
  <c r="O81" i="12"/>
  <c r="O167" i="12"/>
  <c r="O177" i="12"/>
  <c r="O187" i="12"/>
  <c r="R190" i="12"/>
  <c r="Q204" i="12"/>
  <c r="S214" i="12"/>
  <c r="P218" i="12"/>
  <c r="O225" i="12"/>
  <c r="R228" i="12"/>
  <c r="P232" i="12"/>
  <c r="O236" i="12"/>
  <c r="O240" i="12"/>
  <c r="R243" i="12"/>
  <c r="R259" i="12"/>
  <c r="O263" i="12"/>
  <c r="P56" i="12"/>
  <c r="R18" i="12"/>
  <c r="Q61" i="12"/>
  <c r="R21" i="12"/>
  <c r="O84" i="12"/>
  <c r="R74" i="12"/>
  <c r="Q92" i="12"/>
  <c r="P97" i="12"/>
  <c r="R78" i="12"/>
  <c r="O118" i="12"/>
  <c r="P123" i="12"/>
  <c r="Q136" i="12"/>
  <c r="S275" i="12"/>
  <c r="Q275" i="12"/>
  <c r="P275" i="12"/>
  <c r="O275" i="12"/>
  <c r="P148" i="12"/>
  <c r="P161" i="12"/>
  <c r="P187" i="12"/>
  <c r="O194" i="12"/>
  <c r="S197" i="12"/>
  <c r="R204" i="12"/>
  <c r="Q232" i="12"/>
  <c r="S247" i="12"/>
  <c r="O267" i="12"/>
  <c r="R61" i="12"/>
  <c r="Q84" i="12"/>
  <c r="O105" i="12"/>
  <c r="Q123" i="12"/>
  <c r="O86" i="12"/>
  <c r="O96" i="12"/>
  <c r="O106" i="12"/>
  <c r="O77" i="12"/>
  <c r="O124" i="12"/>
  <c r="O132" i="12"/>
  <c r="O146" i="12"/>
  <c r="O153" i="12"/>
  <c r="P86" i="12"/>
  <c r="P96" i="12"/>
  <c r="P106" i="12"/>
  <c r="P77" i="12"/>
  <c r="P124" i="12"/>
  <c r="P132" i="12"/>
  <c r="P146" i="12"/>
  <c r="P153" i="12"/>
  <c r="P35" i="12"/>
  <c r="P85" i="12"/>
  <c r="P73" i="12"/>
  <c r="R86" i="12"/>
  <c r="P93" i="12"/>
  <c r="R96" i="12"/>
  <c r="P103" i="12"/>
  <c r="R106" i="12"/>
  <c r="P113" i="12"/>
  <c r="R77" i="12"/>
  <c r="P120" i="12"/>
  <c r="R124" i="12"/>
  <c r="P129" i="12"/>
  <c r="R132" i="12"/>
  <c r="P139" i="12"/>
  <c r="P143" i="12"/>
  <c r="R146" i="12"/>
  <c r="R153" i="12"/>
  <c r="Q160" i="12"/>
  <c r="S160" i="12"/>
</calcChain>
</file>

<file path=xl/sharedStrings.xml><?xml version="1.0" encoding="utf-8"?>
<sst xmlns="http://schemas.openxmlformats.org/spreadsheetml/2006/main" count="704" uniqueCount="495">
  <si>
    <t>Dirección Nacional de Vialidad</t>
  </si>
  <si>
    <t>Conservación Mejorativa, Sistema Modular, Ruta Nacional N° 33, Tramo: SANCTI SPIRITU - EMP. R.N. Nº A008 -B/N Avda. Circunvalación de Rosario, Sección: km 607.92- km 791.05, Provincia de Santa Fe.</t>
  </si>
  <si>
    <t>Reciclado y Bacheo de carpeta de concreto asfaltico, Reparación de losas de hormigón y Mantenimiento de Banquinas, Ruta Nacional N° 178, Tramo: Emp. Ruta Nacional N° 33 - Las Rosas, Sección: Km 145,900 - Km 167,295, Provincia de Santa Fe.</t>
  </si>
  <si>
    <t>Conservación Mejorativa en Ruta Nacional N° 40, Tramo: Lte. C/Neuquen - Lte. C/Chubut, Sección: km. 1911 - km. 2056. Provincia de Rio Negro.</t>
  </si>
  <si>
    <t>Mantenimiento de Rutina por T.F.O. 2025/2026 (Transferencia de Funciones Operativas ) en Rutas Nacionales RN 3, RN 40, RN 281, RN 288 y RN 293, Provincia de Santa Cruz</t>
  </si>
  <si>
    <t>Señalamiento Horizontal. Rutas Nacionales, Provincias de Tucumán, Salta, Jujuy, Catamarca, Chaco y Formosa</t>
  </si>
  <si>
    <t>Señalamiento Horizontal. Rutas Nacionales, Provincias Chubut, Río Negro, Santa Cruz y Tierra del Fuego Antártida e Islas del Atlántico Sur y localidad de Bahía Blanca</t>
  </si>
  <si>
    <t>Señalamiento Horizontal. Rutas Nacionales, Provincias Buenos Aires, Mendoza, Neuquén, San Luis y La Pampa</t>
  </si>
  <si>
    <t>Señalamiento Horizontal. Rutas Nacionales, Provincias Córdoba, La Rioja, San Juan y Santiago del Estero</t>
  </si>
  <si>
    <t>Señalamiento Horizontal y Vertical y Anexas Zona 6 - Corredores Viales</t>
  </si>
  <si>
    <t>Señalamiento Horizontal y Vertical y Anexas Zona 7 - Corredores Viales</t>
  </si>
  <si>
    <t>Señalamiento Vertical Aéreo en todo el país</t>
  </si>
  <si>
    <t>Sistema Modular de Mantenimiento, Ruta Nac. N° 40, Tramo: Abra de Acay - San Antonio de Los Cobres , Sección: Km. 4601,00 - Km. 4630,87, Provincia de Salta</t>
  </si>
  <si>
    <t>Crema MALLA 131 - Obras de Recuperación y Mantenimiento en Rutas RN 0237, Tramo: Int. RP 27 - Pte A° Limay Chico y Ruta RN 0234, Tramo: Int. RN 40 - Int. RN 237, Provincia de Neuquén (BID 5378)</t>
  </si>
  <si>
    <t>Crema MALLA 340 - Obras de Recuperación y Mantenimiento en Ruta RN 0141 - Provincia de San Juan (BID 4652)</t>
  </si>
  <si>
    <t>Crema MALLA 632 - Obras de Recuperación y Mantenimiento en Ruta RN 0040 - Provincia del Chubut</t>
  </si>
  <si>
    <t>Autopista RN 40, Tramo: Lte. interprovincial Mendoza / San Juan - Intersección de acc. sur y RP N° 179 (CALLE 8), Sección II: Localidad de Tres Esquinas - Intersección de RN N°40 y RPl Nº295 (Acceso a Cochagual), Provincia de San Juan (BID 4418 OC-AR)</t>
  </si>
  <si>
    <t>Repavimentación en RN N°33, Km 754,00 a Km 764,80; Km 764,80 a Km 767,10 y Km 767,10 a Km 768,24. Provincia de Santa Fe.</t>
  </si>
  <si>
    <t>Repavimentación de Ruta Nacional N° 7, Tramo: Emp. Acceso Oeste Luján - Límite Córdoba - San Luis, Sección: Km. 343,00 - km 380,00. Provincia de Santa Fe.</t>
  </si>
  <si>
    <t>Construcción Centro Interactivo Científico Tecnológico Nuclear en el Centro Atómico Bariloche</t>
  </si>
  <si>
    <t>Desarrollo de Pilas de Combustible y Electrolizadores de Alta Temperatura</t>
  </si>
  <si>
    <t>Instalación de Sistemas de Generación de Energía Eléctrica basados en Energías Renovables en el Sector Antártico Argentino</t>
  </si>
  <si>
    <t>Exploración de Yacimientos de Uranio de Tipo Superficial en las Provincias de Jujuy, Salta y Catamarca</t>
  </si>
  <si>
    <t>Construcción de Sub-Central de Incendios en El Chaltén - Parque Nacional Los Glaciares</t>
  </si>
  <si>
    <t>Instituto Nacional del Agua</t>
  </si>
  <si>
    <t>Remodelación y Modernización de Laboratorios Varios (Etapa 2) - Ezeiza, Provincia de Buenos Aires</t>
  </si>
  <si>
    <t>Restauración de Talleres y Edificios del Instituto Nacional del Agua a nivel nacional.</t>
  </si>
  <si>
    <t>Puesta en Valor Fachada de la Biblioteca Nacional</t>
  </si>
  <si>
    <t>Puesta en Valor Residencia Oficial Embajada en Canadá</t>
  </si>
  <si>
    <t>Puesta en valor Oficina y Residencial oficial Embajada Argentina en Japón</t>
  </si>
  <si>
    <t>Ministerio de Salud</t>
  </si>
  <si>
    <t>Remodelación EPI - Las Garcitas - Chaco - San Cayetano</t>
  </si>
  <si>
    <t>Construcción EPI - Patiño - Formosa - Modular 1 Formosa</t>
  </si>
  <si>
    <t>Remodelación EPI - San Fernando Del Valle De Catamarca - Caf 1</t>
  </si>
  <si>
    <t>Construcción EPI - Catamarca - Nuevo Fray Mamerto Esquiu</t>
  </si>
  <si>
    <t>Remodelación EPI - San Fernando Del Valle De Catamarca - Kusicuna</t>
  </si>
  <si>
    <t>Remodelación EPI - San Fernando Del Valle De Catamarca - Niñary</t>
  </si>
  <si>
    <t>Construcción EPI - San Fernando Del Valle De Catamarca - Nuevo EPI</t>
  </si>
  <si>
    <t>Construcción EPI - Catamarca - Valle Viejo</t>
  </si>
  <si>
    <t>Remodelación EPI - Palpala - Jujuy - Sol Y Esperanza</t>
  </si>
  <si>
    <t>Remodelación EPI - La Rioja - Cesser Semillita</t>
  </si>
  <si>
    <t>Remodelación EPI - La Rioja - Dulzura</t>
  </si>
  <si>
    <t>Remodelación EPI - General Ocampo - La Rioja - El Sol Brilla Para Todos</t>
  </si>
  <si>
    <t>Remodelación EPI - La Rioja - Inka Suyan</t>
  </si>
  <si>
    <t>Remodelación EPI - Embarcacion - Salta - Amilcar Longarini</t>
  </si>
  <si>
    <t>Remodelación EPI - San Antonio De Los Cobres - Salta - Cielito</t>
  </si>
  <si>
    <t>Remodelación EPI - Campo Santo - Salta - Doña Flora</t>
  </si>
  <si>
    <t>Remodelación EPI - Molinos - Salta - Guaguitas</t>
  </si>
  <si>
    <t>Remodelación EPI - Seclantas - Salta - Los Cateñitos</t>
  </si>
  <si>
    <t>Remodelación EPI - Vaqueros - Salta - San Nicolas</t>
  </si>
  <si>
    <t>Remodelación EPI - Isla De Cañas - Salta - Sol Naciente</t>
  </si>
  <si>
    <t>Remodelación EPI - San Antonio De Los Cobres - Salta - Sueñitos</t>
  </si>
  <si>
    <t>Remodelación EPI - Tucumán - Amaicha Del Valle</t>
  </si>
  <si>
    <t>Remodelación EPI - Concepcion - Tucumán - Concepción</t>
  </si>
  <si>
    <t>Remodelación EPI - Concepcion - Tucumán - Delegación Sur</t>
  </si>
  <si>
    <t>Remodelación EPI - Los Nogales - Tucumán - Los Nogales</t>
  </si>
  <si>
    <t>Remodelación EPI - Capital - Santiago Del Estero - Caritas Felices</t>
  </si>
  <si>
    <t>Remodelación EPI - Colonia Caroya - Córdoba - Arturo Illia</t>
  </si>
  <si>
    <t>Remodelación EPI - Villa Nueva - Córdoba - Arturo Illia</t>
  </si>
  <si>
    <t>Remodelación EPI - Los Cerrillos - Córdoba - Bichito De Luz</t>
  </si>
  <si>
    <t>Remodelación EPI - Villa Tulumba - Córdoba - Granadero José Marquez</t>
  </si>
  <si>
    <t>Remodelación EPI - Los Condores - Córdoba - Inti Wawa</t>
  </si>
  <si>
    <t>Remodelación EPI - Altos De Chipion - Córdoba - La Hormiguita Viajera</t>
  </si>
  <si>
    <t>Remodelación EPI - Rio Cuarto - Córdoba - La Tortuga Uga</t>
  </si>
  <si>
    <t>Remodelación EPI - Villa Nueva - Córdoba - Los Olmos</t>
  </si>
  <si>
    <t>Remodelación EPI - Cordoba - Córdoba - Manitos Abiertas</t>
  </si>
  <si>
    <t>Remodelación EPI - Villa De Soto - Córdoba - Mundo Magico</t>
  </si>
  <si>
    <t>Remodelación EPI - Villa Maria - Córdoba - Norma Nina Tais De Arpon</t>
  </si>
  <si>
    <t>Remodelación EPI - Rio Tercero - Córdoba - Soles</t>
  </si>
  <si>
    <t>Remodelación EPI - Hernandarias - Entre Ríos - Jardin Gurisito Costero</t>
  </si>
  <si>
    <t>Remodelación EPI - Gualeguaychu - Entre Ríos - Jardín Maternal Monigote</t>
  </si>
  <si>
    <t>Remodelación EPI - Concepcion Del Uruguay - Entre Ríos - Jardin Mi Casita</t>
  </si>
  <si>
    <t>Remodelación EPI - Santa Ana - Entre Ríos - Jardin Miguitas De Ternura</t>
  </si>
  <si>
    <t>Remodelación EPI - Santa Elena - Entre Ríos - Jardin Sembrando Huellitas</t>
  </si>
  <si>
    <t>Remodelación EPI - Tortugas - Santa Fe - Tortugas</t>
  </si>
  <si>
    <t>Remodelación EPI - Santa Rosa De Calchines - Santa Fe - Crecer</t>
  </si>
  <si>
    <t>Remodelación EPI - Fighiera - Santa Fe - Pajaritos A Volar</t>
  </si>
  <si>
    <t>Remodelación EPI - Tunuyan - Mendoza - Dulce Espera</t>
  </si>
  <si>
    <t>Remodelación EPI - El Hoyo - Chubut - El Sauzal</t>
  </si>
  <si>
    <t>Construcción EPI - El Hoyo - Chubut - Epi Nuevo - El Hoyo</t>
  </si>
  <si>
    <t>Remodelación EPI - Trevelin - Chubut - Jardin Maternal 2418</t>
  </si>
  <si>
    <t>Remodelación EPI - Neuquen - Neuquén - Los Grillitos</t>
  </si>
  <si>
    <t>Remodelación EPI - Coronel Belisle - Río Negro - El Fortincito</t>
  </si>
  <si>
    <t>Remodelación EPI - General Roca - Río Negro - Rayito De Sol</t>
  </si>
  <si>
    <t>Remodelación EPI - San Carlos De Bariloche - Río Negro - Mundo Nuevo</t>
  </si>
  <si>
    <t>Remodelación EPI - Las Heras - Santa Cruz - Evita</t>
  </si>
  <si>
    <t>Remodelación EPI - Caleta Olivia - Santa Cruz - Virgen Del Valle</t>
  </si>
  <si>
    <t>Construcción EPI - Los Antiguos - Santa Cruz - EPI Nuevo</t>
  </si>
  <si>
    <t>Construcción EPI - Tolhuin - Tierra Del Fuego - EPI Nuevo</t>
  </si>
  <si>
    <t>Ambiente</t>
  </si>
  <si>
    <t>Instalación de Alambrados en Planes Integrales Comunitarios (GCP/ARG/029/GCF)</t>
  </si>
  <si>
    <t>Construcción de Galpón de Acopio para Planes Integrales Comunitarios (GCP/ARG/029/GCF)</t>
  </si>
  <si>
    <t>Construcción de Techo Colector para Planes Integrales Comunitarios (FAO) (GCP/ARG/029/GCF)</t>
  </si>
  <si>
    <t>Construcción de Pozos de Agua para Planes Integrales Comunitarios (FAO) (GCP/ARG/029/GCF)</t>
  </si>
  <si>
    <t>Construcción de Obras de Abastecimiento de Agua para Planes Integrales Comunitarios(FAO) (GCP/ARG/029/GCF)</t>
  </si>
  <si>
    <t>Construcciones en Bienes de Dominio Público en el Marco del Proyecto Regional Argentina- Uruguay - Fondo de Adaptación - Ciudad de Colón (CAF - AF/AU/RIOU/G1)</t>
  </si>
  <si>
    <t>Puesta en Valor y Aprovechamiento del Sitio Histórico de la Calera - Parque Nacional El Palmar (CAF - AF/AU/RIOU/G1)</t>
  </si>
  <si>
    <t>Cierre de Basurales a Cielo Abierto y Cicatrización Ambiental</t>
  </si>
  <si>
    <t>Consejo de la Magistratura</t>
  </si>
  <si>
    <t>Adecuación y Mantenimiento de Ascensores -Perón 990, Diagonal Roque Sáenz Peña 760 y Lavalle 1554</t>
  </si>
  <si>
    <t>Ampliación y Remodelación de Edificio - Juzgado Federal de Junín</t>
  </si>
  <si>
    <t>Adecuación en Cubiertas y Sanitarios en Juzgado Federal Dolores, Alem N° 584, Dolores, Provincia de Buenos Aires</t>
  </si>
  <si>
    <t>Adecuación edificio adquirido. Juzgado Federal Gral Pico. Calle 18 (entre calles 17 y 19), Gral Pico, Provincia de La Pampa</t>
  </si>
  <si>
    <t>Ampliación del Centro de Frontera Posadas – Encarnación</t>
  </si>
  <si>
    <t>Refacciones y acondicionamiento del Palacio de Justicia de la Nación</t>
  </si>
  <si>
    <t>Refacción de los Patios Interiores del Palacio - Patios 3 y 4</t>
  </si>
  <si>
    <t>Restauración Integral de las Escaleras Interiores N° 8 y 10 y Obras Complementarias del Palacio de Justicia</t>
  </si>
  <si>
    <t>Adecuación Integral, Normalización y Mantenimiento Integral Preventivo y Correctivo del Ascensor instalado en Lavalle N° 1250, C</t>
  </si>
  <si>
    <t>Refuerzo estructural parcial, de la azotea del 7mo piso del Palacio (Etapa III)</t>
  </si>
  <si>
    <t>Refuerzo estructural parcial, de la azotea del 7mo piso del Palacio (Etapa IV)</t>
  </si>
  <si>
    <t>Refacción de Patios Interiores del Palacio de Justicia - Patios 5 y 6</t>
  </si>
  <si>
    <t>Actualización y readecuación de la instalación electrica del Palacio de Justicia</t>
  </si>
  <si>
    <t>Adecuación del Tablero Principal eléctrico del subsuelo y nuevo tablero de transferencia entre los grupos electrógenos</t>
  </si>
  <si>
    <t>Refacción Integral Sanitarios e instalación de gas del Edificio de Av. de los Incas 3834</t>
  </si>
  <si>
    <t>Adecuación Edilicia Mesa de Entradas Edificio Alsina N° 470</t>
  </si>
  <si>
    <t>Remodelación y puesta en valor de la Defensoría de Santa Fe</t>
  </si>
  <si>
    <t>Construcción de inmueble para sede la defensoría de Santa Rosa, La Pampa</t>
  </si>
  <si>
    <t>Construcción de inmueble para sede de la Defensoría de Esquel, Chubut</t>
  </si>
  <si>
    <t>Recuperación del Espacio para la Memoria y la Promoción de los Derechos Humanos ex Centro Clandestino de Detención, Tortura y Exterminio "La Escuelita de Famaillá"</t>
  </si>
  <si>
    <t>Construcción, reforma y ampliación de un edificio para el funcionamiento del Instituto de Inteligencia de las Fuerzas Armadas en el predio del Instituto Geográfico Nacional</t>
  </si>
  <si>
    <t>Construcción de un Centro de Abastecimiento Logístico Antártico (CALA), para incrementar la capacidad logística del COCOANTAR, en la Avenida Antártida 1355, en Dársena Norte - Puerto Madero, Ciudad Autónoma de Buenos Aires</t>
  </si>
  <si>
    <t>Modernización de infraestructura Informática para soporte de servicios y sistemas de información del Instituto de Investigaciones Cientificas y Tecnicas para la Defensa</t>
  </si>
  <si>
    <t>Mejoras en Infraestructura edilicia del Instituto de Investigaciones Científicas y Técnicas para la Defensa</t>
  </si>
  <si>
    <t>Construcción de Viviendas de Servicio para el Personal del Ejército Argentino - Villa Martelli, Provincia de Buenos Aires</t>
  </si>
  <si>
    <t>Modernización del Laboratorio de Remonta y Veterinaria en Campo de Mayo, Provincia de Buenos Aires</t>
  </si>
  <si>
    <t>Obra de Regulación y Eficiencia - Arroyo Medrano</t>
  </si>
  <si>
    <t>Puesta en Valor de la Envolvente Edilicia - Museo de Ciencias Naturales de la Plata - Buenos Aires</t>
  </si>
  <si>
    <t>Instalación y Puesta en Funcionamiento de 100 Estaciones de Instrumental Sísmico. Etapa 1 – 2024-2026</t>
  </si>
  <si>
    <t>Mejoramiento de la Infraestructura del Transporte Metropolitano en Corredor Belgrano Norte (BRT)</t>
  </si>
  <si>
    <t>Construcción Nodo de Cuidados en Red - Trelew (Chubut)</t>
  </si>
  <si>
    <t>Construcción Nodo de Cuidados en Red - Ushuaia (Tierra del Fuego)</t>
  </si>
  <si>
    <t>Construcción Nodo de Cuidados en Red - Villa Mercedes (San Luis)</t>
  </si>
  <si>
    <t>Construcción Nodo de Cuidados en Red – Ayres del Alto (Jujuy)</t>
  </si>
  <si>
    <t>Construcción Nodo de Cuidados en Red - Rosario (Santa Fe)</t>
  </si>
  <si>
    <t>Construcción Nodo de Cuidados en Red - Escobar</t>
  </si>
  <si>
    <t>Construcción Nodo de Cuidados en Red - Plaza Huincul (Neuquén)</t>
  </si>
  <si>
    <t>Construcción Nodo de Cuidados en Red - Cipolletti (Río Negro)</t>
  </si>
  <si>
    <t>Construcción Nodo de Cuidados en Red - Río Gallegos (Santa Cruz)</t>
  </si>
  <si>
    <t>Construcción Nodo de Cuidados en Red - La Puerta (Salta)</t>
  </si>
  <si>
    <t>Construcción Nodo de Cuidados en Red - San Pedro de Colalao (Tucumán)</t>
  </si>
  <si>
    <t>Construcción Nodo de Cuidados en Red – Santa Fe (Santa Fe)</t>
  </si>
  <si>
    <t>Ampliación del Instituto Nacional de Rehabilitación Psicofísica del Sur - Mar del Plata, Provincia de Buenos Aires</t>
  </si>
  <si>
    <t>Incorporación de un sistema de mantenimiento y apoyo logístico Patrulleros Oceánicos Multipropósito OPV-87</t>
  </si>
  <si>
    <t>Recuperación de Capacidades Operativas de Unidades Navales del Comando de Adiestramiento y Alistamiento de la Armada</t>
  </si>
  <si>
    <t>Modernización y Actualización Tecnológica de la Infraestructura para la Incorporación de una Aeronave de caza multirol en la VI Brigada Aérea - Tandil - Provincia de Buenos Aires y en el Área Material Río Cuarto - Las Higueras - Provinicia de Córdoba.</t>
  </si>
  <si>
    <t>Ministerio de Capital Humano</t>
  </si>
  <si>
    <t>Construcción Depósito de Agroquímicos y Residuos Peligrosos en la Estación Experimental Agropecuaria Marcos Juárez - Provincia de Córdoba</t>
  </si>
  <si>
    <t>Construcción Depósito Agroquímico y Residuos Peligrosos en la Estación Experimental Agropecuaria Cerro Azul, Provincia de Misiones</t>
  </si>
  <si>
    <t>Sistema de Energía Renovable para Sede Central del INV - Energía Solar</t>
  </si>
  <si>
    <t>Ampliación Laboratorio Vegetal - Provincia de Buenos Aires (BID N°5660/OC-AR)</t>
  </si>
  <si>
    <t>Puesta en valor, remodelación y reparación integral de los edificios ubicados en la Jefatura Regional Litoral</t>
  </si>
  <si>
    <t>Construcción de Nueva Subestación Eléctrica</t>
  </si>
  <si>
    <t>Remodelación de locales en el Pabellón para Medicina Laboral. Higiene y Seguridad. Mutal. APROIM</t>
  </si>
  <si>
    <t>Ampliación de sectores de oficina e instalaciones de seguridad del edificio central del INER y reubicación de todos los depósitos. (200m2 oficina y 420m2 depósito)</t>
  </si>
  <si>
    <t>Remodelación y rehabilitación de espacios (oficinas y aulas para la Unidad de Función Pulmonar ) en el edificio de docencia del INER. (disponible aprox. 370m2)</t>
  </si>
  <si>
    <t>Readecuación de espacios para oficinas de docencia y reubicación de biblioteca</t>
  </si>
  <si>
    <t>Construcción de Torres de Inclusión de la Agencia Nacional de Discapacidad en Municipios del interior de la República Argentina (CAF 11960)</t>
  </si>
  <si>
    <t>Jefatura de Gabinete de Ministros</t>
  </si>
  <si>
    <t>Ministerio de Economía</t>
  </si>
  <si>
    <t>Consolidación Urbana, Mejoramiento de Barrios y Puesta en Valor de Centralidades</t>
  </si>
  <si>
    <t>Desarrollo de Infraestructura Penitenciaria</t>
  </si>
  <si>
    <t>Aplicaciones de la Tecnología Nuclear</t>
  </si>
  <si>
    <t>Ministerio de Seguridad</t>
  </si>
  <si>
    <t>Ministerio de Defensa</t>
  </si>
  <si>
    <t>Poder Judicial de la Nación</t>
  </si>
  <si>
    <t>Obras de Repavimentación - Plan Vial Nacional - Fase 1</t>
  </si>
  <si>
    <t>Desarrollo de la Infraestructura Hidráulica</t>
  </si>
  <si>
    <t>Poder Legislativo Nacional</t>
  </si>
  <si>
    <t>Infraestructura de Transporte</t>
  </si>
  <si>
    <t>Desarrollo de Infraestructura Cultural y Turística</t>
  </si>
  <si>
    <t>Desarrollo de Infraestructura</t>
  </si>
  <si>
    <t>Actividades Centrales</t>
  </si>
  <si>
    <t>Apoyo para la Expansión de Obras de Adaptación a Extremos Climáticos</t>
  </si>
  <si>
    <t>Fortalecimiento de la Infraestructura Social, del Cuidado y Sanitaria</t>
  </si>
  <si>
    <t>Desarrollo de Infraestructura del Cuidado y Sanitaria</t>
  </si>
  <si>
    <t>Ministerio Público</t>
  </si>
  <si>
    <t>Prevención, Control e Investigación de Patologías en Salud</t>
  </si>
  <si>
    <t>Ministerio de Relaciones Exteriores, Comercio Internacional y Culto</t>
  </si>
  <si>
    <t>Mantenimiento por Sistema Modular</t>
  </si>
  <si>
    <t>Iniciativas Complementarias de Interior</t>
  </si>
  <si>
    <t>Promoción y Gestión del Cambio Climático y el Desarrollo Sostenible</t>
  </si>
  <si>
    <t>Fortalecimiento de la Infraestructura para el Transporte y la Movilidad Sostenible</t>
  </si>
  <si>
    <t>Apoyo para la Construcción de Aprovechamientos Multipropósitos</t>
  </si>
  <si>
    <t>Sostén Logístico Antártico</t>
  </si>
  <si>
    <t>Política Ambiental en Recursos Naturales</t>
  </si>
  <si>
    <t>Protección Ambiental de los Bosques Nativos</t>
  </si>
  <si>
    <t>Prevención Sísmica</t>
  </si>
  <si>
    <t>Redes de Señalamiento Nacionales</t>
  </si>
  <si>
    <t>Promoción del Modelo Social de la Discapacidad en Municipios</t>
  </si>
  <si>
    <t>Honorable Cámara de Diputados de la Nación Argentina</t>
  </si>
  <si>
    <t>Administración del Edificio del Molino</t>
  </si>
  <si>
    <t>Justicia Ordinaria de la Ciudad Autónoma de Buenos Aires</t>
  </si>
  <si>
    <t>Fuero del Trabajo</t>
  </si>
  <si>
    <t>Justicia Federal</t>
  </si>
  <si>
    <t>Área Cámara de la Plata</t>
  </si>
  <si>
    <t>Área Cámara Mar del Plata</t>
  </si>
  <si>
    <t>Área Cámara Bahía Blanca</t>
  </si>
  <si>
    <t>Área Cámara General Roca</t>
  </si>
  <si>
    <t>Área Cámara Paraná</t>
  </si>
  <si>
    <t>Área Cámara de Córdoba</t>
  </si>
  <si>
    <t>Área Cámara Comodoro Rivadavia</t>
  </si>
  <si>
    <t>Corte Suprema de Justicia de la Nación</t>
  </si>
  <si>
    <t>Mandamientos y Notificaciones</t>
  </si>
  <si>
    <t>Pericias Judiciales</t>
  </si>
  <si>
    <t>Justicia de Máxima Instancia</t>
  </si>
  <si>
    <t>Interceptación y Captación de las Comunicaciones</t>
  </si>
  <si>
    <t>Defensoría General de la Nación</t>
  </si>
  <si>
    <t>Representación, Defensa y Curatela Pública Oficial</t>
  </si>
  <si>
    <t>Comisión Nacional de Energía Atómica</t>
  </si>
  <si>
    <t>Investigación y Aplicaciones no Nucleares</t>
  </si>
  <si>
    <t>Suministros y Tecnología del Ciclo de Combustible Nuclear</t>
  </si>
  <si>
    <t>Administración de Parques Nacionales</t>
  </si>
  <si>
    <t>Recuperación Sustentable de Paisajes y Medios de Vida en Argentina (BIRF N° 9335-AR y PROGREEN Nº TF0B7681)</t>
  </si>
  <si>
    <t>Registro Nacional de las Personas (RENAPER)</t>
  </si>
  <si>
    <t>Identificación, Registro y Clasificación del Potencial Humano Nacional</t>
  </si>
  <si>
    <t>Vicejefatura de Gabinete del Interior</t>
  </si>
  <si>
    <t>Agencia Nacional de Discapacidad</t>
  </si>
  <si>
    <t>Actividades Comunes a los Programas 16, 19 y 23</t>
  </si>
  <si>
    <t>Coordinación Institucional del Ministerio de Seguridad y Fuerzas Policiales y de Seguridad</t>
  </si>
  <si>
    <t>Gendarmería Nacional Argentina (GNA)</t>
  </si>
  <si>
    <t>Operaciones Complementarias de Seguridad Interior</t>
  </si>
  <si>
    <t>Prefectura Naval Argentina (PNA)</t>
  </si>
  <si>
    <t>Policía de Seguridad de la Navegación</t>
  </si>
  <si>
    <t>Ministerio de Defensa (Gastos Propios)</t>
  </si>
  <si>
    <t>Mantenimiento, Producción y Soporte Logístico para la Defensa - Fondo Nacional de la Defensa "FONDEF"</t>
  </si>
  <si>
    <t>Estado Mayor Conjunto de las Fuerzas Armadas (EMCO)</t>
  </si>
  <si>
    <t>Planeamiento Militar Conjunto</t>
  </si>
  <si>
    <t>Instituto de Investigaciones Científicas y Técnicas para la Defensa (CITEDEF)</t>
  </si>
  <si>
    <t>Desarrollo Tecnológico para la Defensa</t>
  </si>
  <si>
    <t>Estado Mayor General del Ejército Argentino (EMGE)</t>
  </si>
  <si>
    <t>Alistamiento Operacional del Ejército</t>
  </si>
  <si>
    <t>Remonta y Veterinaria</t>
  </si>
  <si>
    <t>Estado Mayor General de la Armada Argentina (EMGA)</t>
  </si>
  <si>
    <t>Alistamiento Operacional de la Armada</t>
  </si>
  <si>
    <t>Estado Mayor General de la Fuerza Aérea Argentina (EMGFA)</t>
  </si>
  <si>
    <t>Alistamiento Operacional de la Fuerza Aérea</t>
  </si>
  <si>
    <t>Transporte Aéreo de Fomento</t>
  </si>
  <si>
    <t>Asistencia Sanitaria de la Fuerza Aérea</t>
  </si>
  <si>
    <t>Capacitación y Formación de la Fuerza Aérea</t>
  </si>
  <si>
    <t>Desarrollo de la Ciencia y Técnica del Agua</t>
  </si>
  <si>
    <t>Infraestructura Económica y Social</t>
  </si>
  <si>
    <t>Ejecución Obras de Mantenimiento y Rehabilitación en Red por Administración</t>
  </si>
  <si>
    <t>Redes de Mantenimiento en el Distrito Santa Fe</t>
  </si>
  <si>
    <t>Redes de Mantenimiento en el Distrito Santa Cruz</t>
  </si>
  <si>
    <t>Ejecución de Obras de Mantenimiento por Administración y por Contrato</t>
  </si>
  <si>
    <t>Redes de Mantenimiento en el Distrito Río Negro</t>
  </si>
  <si>
    <t>Ejecución Obras de Rehabilitación y Mantenimiento en Red por Sistema de Gestión Integral</t>
  </si>
  <si>
    <t>Contratos de Recuperación y Mantenimiento IV - CREMA IV</t>
  </si>
  <si>
    <t>Contratos de Recuperación y Mantenimiento V - CREMA V</t>
  </si>
  <si>
    <t>Construcción de Autopistas y Autovías</t>
  </si>
  <si>
    <t>Fortalecimiento de la Red Autopistas Federales - Plan Nacional Vial - Fase 1</t>
  </si>
  <si>
    <t>Construcción de Rutas Nuevas y Obras de Pavimentación</t>
  </si>
  <si>
    <t>Obras de Pavimentación - Plan Nacional Vial Fase 1</t>
  </si>
  <si>
    <t>Repavimentación de Rutas Nacionales</t>
  </si>
  <si>
    <t>Instituto Nacional de Tecnología Agropecuaria</t>
  </si>
  <si>
    <t>Investigación Aplicada, Innovación, Transferencias de Tecnologías, Extensión y Apoyo al Desarrollo Rural - AITTE</t>
  </si>
  <si>
    <t>Instituto Nacional de Vitivinicultura</t>
  </si>
  <si>
    <t>Control de Genuinidad de la Producción Vitivinícola</t>
  </si>
  <si>
    <t>Servicio Nacional de Sanidad y Calidad Agroalimentaria</t>
  </si>
  <si>
    <t>Atención de Pacientes</t>
  </si>
  <si>
    <t>Administración Nacional de Laboratorios e Institutos de Salud Dr. Carlos G. Malbrán</t>
  </si>
  <si>
    <t>Desarrollo y Producción de Biológicos</t>
  </si>
  <si>
    <t>Investigación, Docencia y Servicio en Infecciones Bacterianas, Micóticas, Parasitarias y Virósicas</t>
  </si>
  <si>
    <t>Investigación, Desarrollo y Servicio en Enfermedades Parasitarias</t>
  </si>
  <si>
    <t>Investigación, Desarrollo y Servicio en Virosis Humanas. Producción de Vacunas contra la Fiebre Hemorrágica Argentina - FHA</t>
  </si>
  <si>
    <t>Control de Tuberculosis y Otras Enfermedades Respiratorias</t>
  </si>
  <si>
    <t>Capacitación y Servicios Epidemiológicos y de Infecciones Intrahospitalarias</t>
  </si>
  <si>
    <t>Hospital Nacional Profesor Alejandro Posadas</t>
  </si>
  <si>
    <t>Atención Sanitaria para la Comunidad</t>
  </si>
  <si>
    <t>Hospital Nacional y Comunidad "Dr. Ramón Carrillo"</t>
  </si>
  <si>
    <t>Fundación Miguel Lillo</t>
  </si>
  <si>
    <t>Investigación de la Flora, Fauna y Gea</t>
  </si>
  <si>
    <t>Biblioteca Nacional "Doctor Mariano Moreno"</t>
  </si>
  <si>
    <t>Servicios de la Biblioteca Nacional</t>
  </si>
  <si>
    <t>Desarrollo Humano y Economia Solidaria</t>
  </si>
  <si>
    <t>Infraestructura Social</t>
  </si>
  <si>
    <t>Construcción "CASA AMOR"</t>
  </si>
  <si>
    <t>Administración Nacional de la Seguridad Social</t>
  </si>
  <si>
    <t>CON INCIDENCIA EN EJERCICIOS FUTUROS</t>
  </si>
  <si>
    <t>REFERENCIAS DE LOS CÓDIGOS DE LOS CUADROS</t>
  </si>
  <si>
    <t>JUR.</t>
  </si>
  <si>
    <t>SERVICIO</t>
  </si>
  <si>
    <t>PROGRAMA-SUBPROGRAMA</t>
  </si>
  <si>
    <t>DENOMINACIÓN</t>
  </si>
  <si>
    <t>RESTO</t>
  </si>
  <si>
    <t xml:space="preserve"> </t>
  </si>
  <si>
    <t>CONTRATACIÓN DE OBRAS DE INVERSIÓN</t>
  </si>
  <si>
    <t>JURISDICCIÓN</t>
  </si>
  <si>
    <t>PROGRAMA</t>
  </si>
  <si>
    <t>SUBPROGRAMA</t>
  </si>
  <si>
    <t>PROYECTO</t>
  </si>
  <si>
    <t>OBRA</t>
  </si>
  <si>
    <t>OBRA DE INVERSIÓN</t>
  </si>
  <si>
    <t>TOTAL</t>
  </si>
  <si>
    <t>Remodelación de Unidad de Producción y Control CANDID #1 del INEVH</t>
  </si>
  <si>
    <t>Puesta en valor de las fachadas en los pabellones de la Colonia Nacional Dr. Manuel A. Montes de Oca. Torres, Partido de Luján. Provincia de Buenos Aires</t>
  </si>
  <si>
    <t>Readecuacion de circuitos eléctricos y tableros en pabellones varios de la Colonia Nacional Montes de Oca. Torres, Partido de Luján. Provincia de Buenos Aires.</t>
  </si>
  <si>
    <t>Remodelación Reubicación AA VB TT (Etapa I) - INPB</t>
  </si>
  <si>
    <t>Adecuación y Mantenimiento en Garantía e Integral Preventivo, Correctivo de 3 Ascensores Electromecánicos – Libertad N°731, Ciudad Autónoma de Buenos Aires.</t>
  </si>
  <si>
    <t>Museo de la corte Suprema de Justicia de la Nación - Talcahuano 550 - Ciudad Autónoma de Buenos Aires</t>
  </si>
  <si>
    <t>Remodelación de diferentes pisos del edificio de DAJUDECO, Av de los Incas 3834, Ciudad Autónoma de Buenos Aires</t>
  </si>
  <si>
    <t>Ampliación de las capacidades de infraestructura edilicia del Comando Conjunto de Ciberdefensa, Comuna I, Ciudad Autónoma de Buenos Aires</t>
  </si>
  <si>
    <t>Remodelacion para traslado sector Informatica. Barracas - Ciudad Autónoma de Buenos Aires</t>
  </si>
  <si>
    <t>Remodelacion sectores actual Dpto. Mantenimiento. Barracas - Ciudad Autónoma de Buenos Aires</t>
  </si>
  <si>
    <t>Remodelación sector ex informática para oficinas de Genómicas Sede Central. Ciudad Autónoma de Buenos Aires</t>
  </si>
  <si>
    <t>Remodelación Reubicación BCG PPD MC (Etapa I). INPB. Barracas. Ciudad Autónoma de Buenos Aires.</t>
  </si>
  <si>
    <t>Remodelación y refuncionalización de ex-fisiopatogenia para el traslado de ETS. Barracas-Ciudad Autónoma de Buenos Aires</t>
  </si>
  <si>
    <t>Ampliación y refuncionalización del Pabellón Pasteur. Barracas-Ciudad Autónoma de Buenos Aires</t>
  </si>
  <si>
    <t>Remodelación 5to. piso Laboratorio (400m2) INP, Ciudad Autónoma de Buenos Aires.</t>
  </si>
  <si>
    <t>Consolidación y Mantenimiento de Fachadas Talcahuano y Tucumán, Palacio de Justicia – Talcahuano 550, Ciudad Autónoma de Buenos Aires.</t>
  </si>
  <si>
    <t>Readecuación y refuncionalización integral de la Morgue Judicial - Etapa I - PB 1 con Acceso a Viamonte 2151 - Ciudad Autónoma de Buenos Aires</t>
  </si>
  <si>
    <t>Acondicionamiento de Fachadas y Patios de los Edificios ubicados en Paseo Colón 171 y Paseo Colón 189, según Ley N° 257. Etapa de intervención</t>
  </si>
  <si>
    <t>Refacción y ampliación de la Defensoría de La Plata, Provincia de Buenos Aires</t>
  </si>
  <si>
    <t>Adecuación de Infraestructura del Complejo Minero Fabril San Rafael (CMFSR) - San Rafael - Provincia de Mendoza</t>
  </si>
  <si>
    <t>Desarrollo de Planta Piloto para la Producción de Electrolitos de Baterías de Ion-litio - Complejo Tecnológico Pilcaniyeu - Pilcaniyeu - Provincia de Río Negro</t>
  </si>
  <si>
    <t>Construcción de Bunker y Adquisición de Ciclotrón 30 Mev, Centro Atómico Ezeiza, Provincia de Buenos Aires</t>
  </si>
  <si>
    <t>Mejoramiento de la capacidad operacional de la Flota de Mar mediante la Incorporación de helicópteros navales livianos, Provincia de Buenos Aires</t>
  </si>
  <si>
    <t>Construccion Casa Amor- Florencio Varela- Provincia de Buenos Aires</t>
  </si>
  <si>
    <t>Construccion Casa Amor- Salta- Provincia de Salta</t>
  </si>
  <si>
    <t>Construcción de una Sala de Simulación en la Escuela de Aviación de Ejército, en Campo de mayo, Provincia de Buenos Aires</t>
  </si>
  <si>
    <t>Construccion Casa Amor - Ciudad de Santa Fe - Provincia de Santa Fe</t>
  </si>
  <si>
    <t>Construccion Casa Amor - Provincia Río Negro</t>
  </si>
  <si>
    <t>Construccion Casa Amor - Posadas - Provincia de Misiones</t>
  </si>
  <si>
    <t>Construccion Casa Amor- San Fernando del Valle de Catamarca - Provincia de Catamarca</t>
  </si>
  <si>
    <t>Construccion Casa Amor- Formosa - Provincia de Formosa</t>
  </si>
  <si>
    <t>Remodelación EPI - San Miguel de Tucumán - Adolfo De La Vega</t>
  </si>
  <si>
    <t>Remodelación EPI - San Miguel de Tucumán - Sembrando Esperanza</t>
  </si>
  <si>
    <t>Construcción EPI - San Miguel de Tucumán - Nuevo EPI</t>
  </si>
  <si>
    <t>Plan Nacional de Primera Infancia</t>
  </si>
  <si>
    <t>Restauración arco de acceso sobre calle Arenales del Palacio San Martín, CABA</t>
  </si>
  <si>
    <t>Reparación portones de acceso plaza seca - Sede central, CABA</t>
  </si>
  <si>
    <t>Puesta en valor residencia oficial, restauración de fachadas y cubierta - Embajada en Países Bajos.</t>
  </si>
  <si>
    <t>Puesta en Valor de los edificios en uso de ANSES Jefatura Regional Noreste</t>
  </si>
  <si>
    <t>Provisión e instalación de nuevo sistema central de aire acondicionado - J. Jaures 545, Ciudad Autónoma de Buenos Aires</t>
  </si>
  <si>
    <t>Adecuación y mantenimiento de la instalación termomecánica Edificio Bartolomé Mitre 718, Ciudad Autónoma de Buenos Aires</t>
  </si>
  <si>
    <t>Instalación del Laboratorio del Servicio de Genética Forense de la CSJN - Lavalle 1423, Ciudad Autónoma de Buenos Aires</t>
  </si>
  <si>
    <t>Consolidación y Mantenimiento de Fachadas Uruguay y Lavalle - Palacio de Justicia - Talcahuano 550, Ciudad Autónoma de Buenos Aires</t>
  </si>
  <si>
    <t>Construcción de Alcaldias Federales</t>
  </si>
  <si>
    <t> Construcciones en Bienes de Dominio Público en el Marco del Proyecto Regional Argentina - Uruguay - Fondo de Adaptación - Ciudad de Concepción del Uruguay (CAF - AF/AU/RIOU/G1)</t>
  </si>
  <si>
    <t>Construcción de Nuevo Edificios. Juzgado Federal San Francisco Suipacha 1251. San Francisco. Provincia de Córdoba</t>
  </si>
  <si>
    <t>Reparación, Impermeabilización de la estructura de hormigón armado, acomplementarios en subsuelo carpinterías de fachada - Juzgado Federal de Viedma - Provincia de Río Negro</t>
  </si>
  <si>
    <t>Adecuación del inmueble. JF 1 Lomas de Zamora. Alem 180/194. Provincia de Buenos Aires</t>
  </si>
  <si>
    <t>Ampliación y Adecuación de Construcción Existente Juzgado Federal y TOCF Santa Rosa Av. San Martín Oeste 153, Santa Rosa, Provincia de La Pampa</t>
  </si>
  <si>
    <t>Adecuación Integral Edificio Villarino 2010 - Ciudad Autónoma de Buenos Aires</t>
  </si>
  <si>
    <t>Continuidad Trabajos de obra, ex viviendas nro 1 y 5. Secretaría Electoral de Ushuaia, Malvinas Argentinas 160, Ushuaia, Provincia de Tierra del Fuego, Antártida e Islas del Atlántico Sur</t>
  </si>
  <si>
    <t>Construcción Unidad 36 Complejo Federal de Condenados Agote. Mercedes, Provincia de Buenos Aires</t>
  </si>
  <si>
    <t>Construcción Unidad 40 Complejo Federal de Condenados Agote. Mercedes, Provincia de Buenos Aires</t>
  </si>
  <si>
    <t>Construcción Presa Nacimiento Río Senguer - Provincia del Chubut</t>
  </si>
  <si>
    <t>Restauración y Puesta en Valor Sistema Eléctrico y Agua Potable - Ezeiza, Provincia de Buenos Aires</t>
  </si>
  <si>
    <t>Remodelacion Puentes Gruas e Instalaciones de Bombeo Nave 6 - Laboratorio de Hidráulica - INA - Ezeiza, Provincia de Buenos Aires</t>
  </si>
  <si>
    <t xml:space="preserve">Construcción Nodo de Cuidados en Red - Berazategui, Provincia de Buenos Aires (Hospital Evita Pueblo) </t>
  </si>
  <si>
    <t>Construcción Nodo de Cuidados en Red - Berazategui, Provincia de Buenos Aires (Centro de imágenes)</t>
  </si>
  <si>
    <t>Construcción Nodo Cuidados en Red - Tandil, Provincia de Buenos Aires</t>
  </si>
  <si>
    <t>Construcción Nodo Cuidados en Red - Merlo, Provincia de Buenos Aires</t>
  </si>
  <si>
    <t>Construcción Nodo de Cuidados en Red - La Plata, Provincia de Buenos Aires</t>
  </si>
  <si>
    <t>Construcción Nuevo CIM 82 - Hospital Garrahan, CABA</t>
  </si>
  <si>
    <t>Ampliación de Instalaciones para el Complejo de Laboratorios de Bioseguridad - ANLIS - Malbrán, CABA</t>
  </si>
  <si>
    <t>Construcción Nueva Estación Cuarentenaria Oficina para Animales Importados - Provincia de Buenos Aires (Aeropuerto Internacional Ezeiza) (BID Nº 5660/OC-AR)</t>
  </si>
  <si>
    <t>Ampliacion y puesta en marcha planta depuradora existente. en la Colonia Nacional Dr. Manuel Montes de Oca - Torres, Provincia de Buenos Aires</t>
  </si>
  <si>
    <t>Mejoras de pabellones en la Colonia Nacional Dr. Manuel A. Montes de Oca. Torres, Partido de Luján. Provincia de Buenos Aires</t>
  </si>
  <si>
    <t>Readecuacion tendido electrico a pabellones en la Colonia Nacional Dr. Manuel A. Montes de Oca. Torres, Partido de Luján. Provincia de Buenos Aires</t>
  </si>
  <si>
    <t>Reestructuracion del servicio de Farmacia en la Colonia Nacional Dr. Manuel A. Montes de Oca - Torres, Partido de Luján. Provincia de Buenos Aires</t>
  </si>
  <si>
    <t>Ampliación del CISI (Centro Interdisciplinario de Salud Integral). Torres, Partido de Luján. Provincia de Buenos Aires.</t>
  </si>
  <si>
    <t>Adecuación de Instalación Eléctrica del Edificio de Botanica (7 pisos), Provincia de Tucumán</t>
  </si>
  <si>
    <t>Ampliación del Museo de Ciencias Naturales, Provincia de Tucumán</t>
  </si>
  <si>
    <t>Remodelación EPI - Escobar - Provincia de Buenos Aires - 7 De Mayo</t>
  </si>
  <si>
    <t>Remodelación EPI - Merlo - Provincia de Buenos Aires - Bº Samore</t>
  </si>
  <si>
    <t>Remodelación EPI - Merlo - Provincia de Buenos Aires - Agustín Ferrari</t>
  </si>
  <si>
    <t>Remodelación EPI - General San Martin - Provincia de Buenos Aires - Buscando El Sol</t>
  </si>
  <si>
    <t>Remodelación EPI - San Vicente - Provincia de Buenos Aires - El Hornerito</t>
  </si>
  <si>
    <t>Remodelación EPI - San Vicente - Provincia de Buenos Aires - El Naranjito Feliz</t>
  </si>
  <si>
    <t>Remodelación EPI - Berazategui - Provincia de Buenos Aires - EPI Dulces Naranjitas</t>
  </si>
  <si>
    <t>Construcción EPI - Morón - Provincia de Buenos Aires - EPI Nuevo</t>
  </si>
  <si>
    <t>Construcción EPI - Almirante Brown - Provincia de Buenos Aires - Nuevo Glew 2</t>
  </si>
  <si>
    <t>Construcción EPI - General San Martin - Provincia de Buenos Aires -San José</t>
  </si>
  <si>
    <t>Remodelación EPI - Lujan - Provincia de Buenos Aires - Olivera</t>
  </si>
  <si>
    <t>Remodelación EPI - La Plata - Provincia de Buenos Aires - Padre Cajade</t>
  </si>
  <si>
    <t>Construcción EPI - San Vicente - Provincia de Buenos Aires - San Vicente</t>
  </si>
  <si>
    <t>Construcción EPI - Mercedes - Provincia de Buenos Aires - Gowland</t>
  </si>
  <si>
    <t>Remodelación EPI - Escobar - Provincia de Buenos Aires - Evita</t>
  </si>
  <si>
    <t>Remodelación EPI - Baradero - Provincia de Buenos Aires - Juana Azurduy</t>
  </si>
  <si>
    <t>Remodelación EPI - Malvinas Argentinas - Provincia de Buenos Aires - Mi Amigo Jesús</t>
  </si>
  <si>
    <t>Remodelación EPI - Almirante Brown - Provincia de Buenos Aires - Mundo Feliz</t>
  </si>
  <si>
    <t>Remodelación EPI - Escobar - Provincia de Buenos Aires - Niño Jesús</t>
  </si>
  <si>
    <t>Construcción EPI - La Matanza - Provincia de Buenos Aires - Papa Francisco Predio 3 T</t>
  </si>
  <si>
    <t>Remodelación EPI - Lomas De Zamora - Provincia de Buenos Aires - Rincón Feliz N°16</t>
  </si>
  <si>
    <t>Remodelación EPI - Escobar - Provincia de Buenos Aires - San Antonio De Padua</t>
  </si>
  <si>
    <t>Remodelación EPI - Ciudad Autónoma de Buenos Aires - La Casita de Nazaria</t>
  </si>
  <si>
    <t>Construccion Casa Amor - Provincia de Buenos Aires</t>
  </si>
  <si>
    <t>Construccion Casa Amor - San Salvador de Jujuy - Provincia de Jujuy</t>
  </si>
  <si>
    <t>Construccion Casa Amor - Ciudad de La Rioja - Provincia de La Rioja</t>
  </si>
  <si>
    <t>Construccion Casa Amor - San Miguel de Tucumán - Provincia de Tucumán</t>
  </si>
  <si>
    <t>Construccion Casa Amor - Provincia de Santiago del Estero</t>
  </si>
  <si>
    <t>Construccion Casa Amor- Paraná - Provincia de Entre Ríos</t>
  </si>
  <si>
    <t>Construccion Casa Amor- Provincia del Chaco</t>
  </si>
  <si>
    <t>Construccion Casa Amor - Provincia de Corrientes</t>
  </si>
  <si>
    <t>Construccion Casa Amor- Cordoba - Provincia de Córdoba</t>
  </si>
  <si>
    <t>Construccion Casa Amor - San Luis - Provincia de San Luis</t>
  </si>
  <si>
    <t>Construccion Casa Amor - Ciudad de San Juan - Provincia de San Juan</t>
  </si>
  <si>
    <t>Construccion Casa Amor Provincia de Mendoza</t>
  </si>
  <si>
    <t>Construccion Casa Amor- Río Grande- Provincia de Tierra del Fuego</t>
  </si>
  <si>
    <t>Construccion Casa Amor - Santa Rosa - Provincia de La Pampa</t>
  </si>
  <si>
    <t>Constuccion Casa Amor- Comodoro Rivadavia - Provincia del Chubut</t>
  </si>
  <si>
    <t>Construccion Casa Amor - Zapala - Provincia del Neuquén</t>
  </si>
  <si>
    <t>Construccion Casa Amor- Rio Gallegos - Provincia de Santa Cruz</t>
  </si>
  <si>
    <t>Pavimentación RN 51 Tramo: S A de los Cobres - P° de Sico - Sección: Mina La Poma - Alto Chorrillos - Provincia de Salta</t>
  </si>
  <si>
    <t>Señalamiento Horizontal. Rutas Nacionales, Provincias de Santa Fe, Corrientes, Misiones y Entre Ríos</t>
  </si>
  <si>
    <t>Conservación de Rutina, Ruta Nacional N° 11, Tramo: Rosario (EMP RN A008) - Santa Fe (EMP RN A012), Seccion: KM 314,44 - KM 464,53, Provincia de Santa Fe</t>
  </si>
  <si>
    <t>Remodelación Patio Andaluz, Patio Rivadavia y Patio Lavaderos, Museo de Sitio, Centro Cultural Confitería Del Molino, Ciudad Autónoma de Buenos Aires</t>
  </si>
  <si>
    <t>Construcción de Edificio - Juzgado Federal de Victoria, Provincia de Entre Ríos</t>
  </si>
  <si>
    <t>Refuncionalización de 300 habitaciones de internación en el Hospital Nacional "Profesor Alejandro Posadas", Provincia de Buenos Aires</t>
  </si>
  <si>
    <t xml:space="preserve"> IMPORTE A DEVENGAR (en millones de pesos)</t>
  </si>
  <si>
    <t>Puesta en Valor Edificios Regional Centro (Provincia de Córdoba)</t>
  </si>
  <si>
    <t>ADQUISICION DE BIENES Y SERVICIOS</t>
  </si>
  <si>
    <t>JURISDICCION</t>
  </si>
  <si>
    <t>BIENES Y SERVICIOS</t>
  </si>
  <si>
    <t>IMPORTE A DEVENGAR                                                                                                                                                       (en millones de pesos)</t>
  </si>
  <si>
    <t>Contratos de Locación 3 Edificios</t>
  </si>
  <si>
    <t>Adquisición y puesta en valor de helicópteros para completar la flota de la Policía Federal Argentina</t>
  </si>
  <si>
    <t>Adquisición de 4 Buques Guardacostas de navegación oceánica Tipo OPV (OFFSHORE PATROL VESSEL)</t>
  </si>
  <si>
    <t>Reposición de repuestos y herramientas para mantenimiento de medios aéreos</t>
  </si>
  <si>
    <t>Adquisición y puesta en valor de helicópteros para la flota aeronáutica de Gendarmería Nacional</t>
  </si>
  <si>
    <t>Recuperación y puesta en valor de cuatro (4) helicópteros modelo H125 de la Gendarmería Nacional ubicados en Campo de Mayo - Provincia de Buenos Aires.</t>
  </si>
  <si>
    <t>Mantenimiento y reparación equipos de computación</t>
  </si>
  <si>
    <t xml:space="preserve">Servicios de internet </t>
  </si>
  <si>
    <t>Servicio enlace de conectividad (Convenio AR-SAT)</t>
  </si>
  <si>
    <t>Servicio de telefonía celular</t>
  </si>
  <si>
    <t>Servicio de telefonía satelital</t>
  </si>
  <si>
    <t>Reconversión de 2 (dos) helicópteros Dauphin pa42 de la versión n2 a la versión n3+ bimotores con equipamiento de misión.</t>
  </si>
  <si>
    <t>Incorporación de 3 Aeronaves No Tripuladas Clase II y su equipamiento complementario para incrementar la capacidad de vigilancia y reconocimiento aéreo de las Fuerzas Armadas en la República Argentina en el marco del Programa de Desarrollo de Sistemas No Tripulados para la Defensa</t>
  </si>
  <si>
    <t>Incorporación de equipamiento militar para Operaciones Especiales Conjuntas, en todo el territorio nacional.</t>
  </si>
  <si>
    <t>Incorporación de un sistema de gestión de incidentes y respuesta ante ciberataques, para alcanzar la aptitud 3 de la capacidad de ciberdefensa, del Comando Conjunto de Ciberdefensa, CABA.</t>
  </si>
  <si>
    <t>Incorporación de un Sistema de Apoyo a la Toma de Decisiones de Estado Mayor Multinivel (SATODEM).</t>
  </si>
  <si>
    <t>Ampliación del Sistema de Comunicaciones e Informática para la acción militar conjunta en todo el ámbito del Territorio Nacional.</t>
  </si>
  <si>
    <t>Adquisición de equipamiento para un Sistema de Comunicaciones Satelitales para incrementar la capacidad de Comando y Control, Vigilancia y Ciberdefensa de la Red Satelital de la Defensa Nacional.</t>
  </si>
  <si>
    <t>Incorporación de equipamiento de producción farmacéutica para recuperar la capacidad productiva de los Laboratorios Conjuntos, Comuna 4, Ciudad de Buenos Aires y "El Palomar", Provincia de Buenos Aires.</t>
  </si>
  <si>
    <t>Incorporación de un laboratorio de simulación de ciber-ataques para instrucción, perfeccionamiento y experimentación en el Instituto de Ciberdefensa de las Fuerzas Armadas (ICFFAA), CABA.</t>
  </si>
  <si>
    <t>Adquisición de equipamiento militar  para operaciones militares de Paz de operaciones futuras a ser desplegadas en UNSAS.</t>
  </si>
  <si>
    <t>Adquisición de un conjunto habitacional de construcción modular, para reemplazar la antigua casa de emergencia de la Base Antártica Conjunta San Martín, ubicada en el Islote Barry, Bahía Margarita, Territorio Antártico Argentino.</t>
  </si>
  <si>
    <t>Adquisición de vehículos para recuperar la capacidad logística del Estado Mayor Conjunto de las Fuerzas Armadas, CABA.</t>
  </si>
  <si>
    <t>Incorporación de helicópteros medianos para transporte de personal y carga.</t>
  </si>
  <si>
    <t>Recuperación y modernización de la AERONAVE CASA 212 – AE-265 DEL B AV APY COMB 601</t>
  </si>
  <si>
    <t>Incorporación de 108 Sistemas Radioeléctricos VHF digital, para la XIma Br Mec</t>
  </si>
  <si>
    <t>Emplazamiento de una linea de producción de Baterias del tipo AGM en el Batallón de Arsenales 602 " Angel Monasterio", Boulogne Sur Mer, Provincia de Buenos Aires</t>
  </si>
  <si>
    <t>Incorporación de una familia de Vehículos Blindados a Rueda para el desarrollo de la Brigada Mecanizada a Rueda.</t>
  </si>
  <si>
    <t>Incorporación de 66 camionetas 4x4 y 4x2 en el ámbito nacional.</t>
  </si>
  <si>
    <t>Incorporación de 44 ómnibus medianos de 19 asientos + conductor</t>
  </si>
  <si>
    <t>Incorporación de 1.300 cascos  para las fuerzas de operaciones especiales  (FOE y TOE).</t>
  </si>
  <si>
    <t>Adquisición de 5.200 chalecos balisticos a emplear por el Ejército Argentino para los servicios de seguridad en el ambito nacional.</t>
  </si>
  <si>
    <t>Modernización de 83 Ametralladoras Pesadas para los regimientos de Infanteria Mecanizados</t>
  </si>
  <si>
    <t>Adquisicion de 266 Escopetas semi automatica para los Regimientos de Infanteria.</t>
  </si>
  <si>
    <t>Adquisición de 120 Fusiles de precisión para los Regimientos de Infantería.</t>
  </si>
  <si>
    <t>Modernización de 2.080 fusiles de asalto en los Regimientos de Infantería  de montaña y de monte.</t>
  </si>
  <si>
    <t>Adquisición de 120 Lanzagramadas de 40mm automaticos, para los Regimientos de Infanteria.</t>
  </si>
  <si>
    <t>Incorporación de una estación meteorológica para incrementar la precisión del tiro de la Artillería de Campaña.</t>
  </si>
  <si>
    <t>Incorporación de 3 Sistemas Antidrones (SIRAF - Sistema interferidor de radiofrecuencia).</t>
  </si>
  <si>
    <t>Incorporación de Vehículo aéreo no tripulado señuelo para Artillería Antiaérea.</t>
  </si>
  <si>
    <t>Incorporación de camiones tractores para material de Artillería Antiaérea.</t>
  </si>
  <si>
    <t>Incorporación de 1.000 camiones 4x4, para el remplazo de toda la línea de camiones UNIMOG 416 del Ejército Argentino.</t>
  </si>
  <si>
    <t>Modernización de los Vehículos de Infanteria de la familia TAM</t>
  </si>
  <si>
    <t>Modernización de la línea de vehículos jeep MB 230</t>
  </si>
  <si>
    <t xml:space="preserve">Recuperación y modernización de 17 sistema de artillertia Autopropulsado VCA  CALIBRE 155mm L41 OTTO MELARIA PALMARIA, en la Planta de Boulogne. </t>
  </si>
  <si>
    <t>Recuperación de 150 vehículos Unimog 416 en la Planta "San Lorenzo" (Prov de Santa Fe).</t>
  </si>
  <si>
    <t>Equipamiento para la recuperación de 4 vehiculos blindados a rueda  Norinco  WMZ 551 B1 6X6, en el Batallón de Arsenales 601 ( Prov de Buenos Aires)</t>
  </si>
  <si>
    <t>Modernización y recuperación de capacidades en el marco estratégico militar, de los sistemas que componen la GRUA DE 150 TN de la Base Naval Puerto Belgrano, Provincia de Buenos Aires</t>
  </si>
  <si>
    <t>Mantenimiento de las capacidades de despliegue Aerotransportado de fuerzas de Operaciones Navales Especiales, mediante la incorporación de paracaidas para alta infiltracion para el Comando de Fuerzas de Operaciones Navales Especiales, Provincia de Buenos Aires</t>
  </si>
  <si>
    <t>Recuperación de la capacidad de acción directa y recuperación de rehenes de las fuerzas de operaciones navales especiales de la armada, mediante la modernización de sus sistemas de armas de accion directa</t>
  </si>
  <si>
    <t>Recuperación de la capacidad de supervivencia del combatiente individual a desplegar en Misiones de Paz ONU, mediante la adquisición de equipos de protección individual para las unidades de la Armada Argentina</t>
  </si>
  <si>
    <t>Incorporación de Sistema de Monitoreo para Incrementar el Área de Capacidad de Comando y Control y Exploración, Reconocimiento y Análisis de la Información de la Dirección de Ciberdefensa - CABA – Provincia de Buenos Aires</t>
  </si>
  <si>
    <t>Incorporación de equipamientos varios para la reposición de capacidades logísticas de unidades funcionales de los barrios aeronáuticos y círculo de la fuerza aérea en el territorio nacional.</t>
  </si>
  <si>
    <t>Incorporación de Equipos Varios para Recuperación de la Capacidad de Sostén logístico del Cuartel General del e.m.g.f.a.a. CABA -Provincia de Buenos Aires</t>
  </si>
  <si>
    <t>Incorporación de Equipos y Capacidades Complementarias para el Sistema de Armas F-16M en la VI Brigada Aérea – Tandil, PROVINCIA DE BUENOS AIRES</t>
  </si>
  <si>
    <t>Recuperación de la capacidad operativa de Equipos Terrestres de apoyo a la actividad aérea para las unidades de la Fuerza Aérea Argentina en el área de interés de la República Argentina</t>
  </si>
  <si>
    <t>Incorporación de SEIS (6) Aeronaves de Transporte Mediano de Mediano Alcance para incrementar la Capacidad de Transporte y Abastecimiento Aéreo en la I Brigada Aérea - El Palomar, Provincia de Buenos Aires</t>
  </si>
  <si>
    <t>Incorporación de Rotables, Reparables, Accesorios y Equipamiento para recuperar la capacidad de Sostén Logístico especifico de las Aeronaves de Entrenamiento elemental, básico, avanzado, en la Escuela de Aviación Militar de la Fuerza Aérea Argentina – Provincia de Córdoba, III Brigada Aérea – Reconquista – Provincia de Santa Fé y Base Aérea Militar Morón – Provincia de Buenos Aires</t>
  </si>
  <si>
    <t>Recuperación de la capacidad operativa del Sistema de Armas IA-63 Pampa II y Pampa III en la Fuerza Aérea Argentina - FADEA - Provincia de Córdoba</t>
  </si>
  <si>
    <t>Recuperación de la Capacidad Operativa de 11  Radares Primarios de Largo Alcance para Incrementar la Capacidad de Vigilancia, Exploración y Reconocimiento Aeroespacial en el Área de interés de la República Argentina</t>
  </si>
  <si>
    <t>Incorporación de Aeronaves No Tripuladas (SAMIRP) de desarrollo propio, para Incrementar el AC-3 (Vigilancia, Reconocimiento e Inteligencia) -  Centro de Investigaciones aplicadas de la Dirección General de Investigación y Desarrollo de la F.A.A., Provincia de Córdoba</t>
  </si>
  <si>
    <t>Incorporación de Vehículos, Equipos y Maquinaria vial para recuperar las Capacidades de Construcción y Mantenimiento de pistas/helipuertos del Área Logística Palomar - Provincia de Buenos Aires</t>
  </si>
  <si>
    <t>Incorporación de planeadores biplazas de instrucción básicos para el Curso de Volovelismo en la Escuela de Aviación Militar - Provincia de Córdoba.</t>
  </si>
  <si>
    <t>Recuperación de las Capacidades de Mantenimiento y Reparación del grupo construcciones del Área Logística Palomar- Provincia de Buenos Aires</t>
  </si>
  <si>
    <t>Incorporación de Equipos Varios y Vehículo Utilitario para Incrementar la Capacidad de Asistencia Sanitaria y Capacidad Logística de los Escuadrones Sanidad, Centros Asistenciales y Hospitales Aeronáuticos de la Fuerza Aérea Argentina en el Territorio Nacional</t>
  </si>
  <si>
    <t>TOTALES</t>
  </si>
  <si>
    <t>Adquisición de libros para el fortalecimiento de las capacidades de la biblioteca del Instituto Universitario Aeronáutico de la Fuerza Aérea Argentina - CABA/Provincia de Buenos Aires</t>
  </si>
  <si>
    <t>Incorporación de Equipos Varios para la Modernización y Mejoramiento de la Capacidad Logística de LÍneas Aéreas del Estado (IADE) - CABA/Provincia de Buenos Aires</t>
  </si>
  <si>
    <t>Incorporación de Maquinarias, Equipos Varios y Herramientas para Incrementar la Capacidad de Sostenimiento Logístico Operacional de las Unidades del COAAFA - CABA/Provincia de Buenos Aires</t>
  </si>
  <si>
    <t>Incorporación de Equipamientos Varios para Recuperar la Capacidad de Sostén Logístico de la Dirección General de Intendencia - CABA/Provincia de Buenos Aires.</t>
  </si>
  <si>
    <t>Reposición de Equipamiento Informático y sus Periféricos para renovar la capacidad del sistema de gestión hospitalario integral del Hospital Aeronáutico Central - CABA/Provincia de Buenos Aires</t>
  </si>
  <si>
    <t>Recuperación de la Capacidad de Protección de Instalaciones en las Unidades de la Fuerza Aérea Argentina (Infraestructura y Electrónica) en las Brigadas I, II, III, IV,V, VI, VII, IX; en las Bases Aéreas de Merlo, Resistencia, Morón, Mar del Plata, y las Áreas Materiales de Quilmes y Río Cuarto</t>
  </si>
  <si>
    <t>AVANCE FÍSICO (en porcentaje)</t>
  </si>
  <si>
    <t>AVANCE FÍSICO                                                                                                                       (en porcentaje)</t>
  </si>
  <si>
    <t>CONTRATACIÓN DE OBRAS DE INVERSIÓN, BIENES Y SERVICIOS</t>
  </si>
  <si>
    <t>Planilla Anexa al Artículo 16</t>
  </si>
  <si>
    <t>CAPÍTULO II</t>
  </si>
  <si>
    <t>Planilla Anexa al Artículo 16 (Continuación)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</si>
</sst>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_ ;_ * \-#,##0_ ;_ * &quot;-&quot;_ ;_ @_ "/>
    <numFmt numFmtId="165" formatCode="_ * #,##0.00_ ;_ * \-#,##0.00_ ;_ * &quot;-&quot;??_ ;_ @_ "/>
    <numFmt numFmtId="166" formatCode="yyyy\-mm\-dd\ hh:mm"/>
    <numFmt numFmtId="167" formatCode="yyyy\-mm\-dd"/>
    <numFmt numFmtId="168" formatCode="_(* #,##0_);_(* \(#,##0\);_(* &quot;-&quot;??_);_(@_)"/>
    <numFmt numFmtId="169" formatCode="#,##0,"/>
    <numFmt numFmtId="170" formatCode="#,##0,,"/>
    <numFmt numFmtId="171" formatCode="_-* #,##0.00\ _P_t_s_-;\-* #,##0.00\ _P_t_s_-;_-* &quot;-&quot;??\ _P_t_s_-;_-@_-"/>
    <numFmt numFmtId="172" formatCode="0.000%"/>
  </numFmts>
  <fonts count="24" x14ac:knownFonts="1">
    <font>
      <sz val="11"/>
      <color theme="1"/>
      <name val="Calibri"/>
      <family val="2"/>
      <scheme val="minor"/>
    </font>
    <font>
      <sz val="10"/>
      <name val="MS Sans Serif"/>
    </font>
    <font>
      <b/>
      <sz val="8"/>
      <color rgb="FF000000"/>
      <name val="Verdana"/>
      <family val="2"/>
    </font>
    <font>
      <sz val="8"/>
      <color rgb="FF000000"/>
      <name val="Verdana"/>
      <family val="2"/>
    </font>
    <font>
      <sz val="11"/>
      <color theme="1"/>
      <name val="Calibri"/>
      <family val="2"/>
      <scheme val="minor"/>
    </font>
    <font>
      <sz val="10"/>
      <name val="Arial"/>
      <family val="2"/>
    </font>
    <font>
      <b/>
      <sz val="10"/>
      <name val="Arial"/>
      <family val="2"/>
    </font>
    <font>
      <sz val="10"/>
      <color theme="1"/>
      <name val="Arial"/>
      <family val="2"/>
    </font>
    <font>
      <b/>
      <sz val="8"/>
      <name val="Arial"/>
      <family val="2"/>
    </font>
    <font>
      <sz val="10"/>
      <color rgb="FFFF0000"/>
      <name val="Arial"/>
      <family val="2"/>
    </font>
    <font>
      <sz val="11"/>
      <name val="Arial"/>
      <family val="2"/>
    </font>
    <font>
      <b/>
      <sz val="11"/>
      <name val="Arial"/>
      <family val="2"/>
    </font>
    <font>
      <sz val="11"/>
      <color theme="1"/>
      <name val="Calibri"/>
      <family val="2"/>
    </font>
    <font>
      <sz val="11"/>
      <color theme="1"/>
      <name val="Arial"/>
      <family val="2"/>
    </font>
    <font>
      <b/>
      <sz val="11"/>
      <color indexed="8"/>
      <name val="Arial"/>
      <family val="2"/>
    </font>
    <font>
      <b/>
      <sz val="9"/>
      <name val="Arial"/>
      <family val="2"/>
    </font>
    <font>
      <sz val="9"/>
      <name val="Arial"/>
      <family val="2"/>
    </font>
    <font>
      <sz val="9"/>
      <color theme="1"/>
      <name val="Arial"/>
      <family val="2"/>
    </font>
    <font>
      <sz val="11"/>
      <color theme="0" tint="-0.34998626667073579"/>
      <name val="Arial"/>
      <family val="2"/>
    </font>
    <font>
      <sz val="8"/>
      <name val="Arial"/>
      <family val="2"/>
    </font>
    <font>
      <sz val="8"/>
      <color theme="0" tint="-0.34998626667073579"/>
      <name val="Arial"/>
      <family val="2"/>
    </font>
    <font>
      <b/>
      <sz val="8"/>
      <color theme="0" tint="-0.34998626667073579"/>
      <name val="Arial"/>
      <family val="2"/>
    </font>
    <font>
      <sz val="8"/>
      <color theme="0" tint="-0.34998626667073579"/>
      <name val="Verdana"/>
      <family val="2"/>
    </font>
    <font>
      <sz val="8"/>
      <color theme="0" tint="-0.34998626667073579"/>
      <name val="Calibri"/>
      <family val="2"/>
    </font>
  </fonts>
  <fills count="5">
    <fill>
      <patternFill patternType="none"/>
    </fill>
    <fill>
      <patternFill patternType="gray125"/>
    </fill>
    <fill>
      <patternFill patternType="solid">
        <fgColor rgb="FF87CEFA"/>
      </patternFill>
    </fill>
    <fill>
      <patternFill patternType="solid">
        <fgColor rgb="FFFFFFFF"/>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8">
    <xf numFmtId="0" fontId="0" fillId="0" borderId="0"/>
    <xf numFmtId="0" fontId="1" fillId="0" borderId="0"/>
    <xf numFmtId="165" fontId="1" fillId="0" borderId="0" applyFont="0" applyFill="0" applyBorder="0" applyAlignment="0" applyProtection="0"/>
    <xf numFmtId="0" fontId="2" fillId="2" borderId="0"/>
    <xf numFmtId="0" fontId="3" fillId="3" borderId="0"/>
    <xf numFmtId="166" fontId="3" fillId="3" borderId="0"/>
    <xf numFmtId="167" fontId="3" fillId="3" borderId="0"/>
    <xf numFmtId="4" fontId="3" fillId="3" borderId="0"/>
    <xf numFmtId="165" fontId="5" fillId="0" borderId="0" applyFont="0" applyFill="0" applyBorder="0" applyAlignment="0" applyProtection="0"/>
    <xf numFmtId="0" fontId="4" fillId="0" borderId="0"/>
    <xf numFmtId="9" fontId="4" fillId="0" borderId="0" applyFont="0" applyFill="0" applyBorder="0" applyAlignment="0" applyProtection="0"/>
    <xf numFmtId="0" fontId="5" fillId="0" borderId="0"/>
    <xf numFmtId="0" fontId="5" fillId="0" borderId="0"/>
    <xf numFmtId="0" fontId="12" fillId="0" borderId="0"/>
    <xf numFmtId="165" fontId="4" fillId="0" borderId="0" applyFont="0" applyFill="0" applyBorder="0" applyAlignment="0" applyProtection="0"/>
    <xf numFmtId="171"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cellStyleXfs>
  <cellXfs count="180">
    <xf numFmtId="0" fontId="0" fillId="0" borderId="0" xfId="0"/>
    <xf numFmtId="0" fontId="5" fillId="4" borderId="0" xfId="9" quotePrefix="1" applyFont="1" applyFill="1" applyAlignment="1">
      <alignment horizontal="right" vertical="top"/>
    </xf>
    <xf numFmtId="0" fontId="10" fillId="0" borderId="0" xfId="11" applyFont="1" applyAlignment="1">
      <alignment wrapText="1"/>
    </xf>
    <xf numFmtId="0" fontId="10" fillId="4" borderId="0" xfId="11" applyFont="1" applyFill="1" applyAlignment="1">
      <alignment vertical="center" wrapText="1"/>
    </xf>
    <xf numFmtId="0" fontId="10" fillId="0" borderId="0" xfId="11" applyFont="1" applyAlignment="1">
      <alignment vertical="center" wrapText="1"/>
    </xf>
    <xf numFmtId="0" fontId="10" fillId="0" borderId="0" xfId="11" applyFont="1"/>
    <xf numFmtId="0" fontId="11" fillId="0" borderId="24" xfId="11" applyFont="1" applyBorder="1" applyAlignment="1">
      <alignment horizontal="center" vertical="center" wrapText="1"/>
    </xf>
    <xf numFmtId="0" fontId="11" fillId="0" borderId="26" xfId="11" applyFont="1" applyBorder="1" applyAlignment="1">
      <alignment horizontal="center" vertical="center" wrapText="1"/>
    </xf>
    <xf numFmtId="0" fontId="10" fillId="0" borderId="11" xfId="11" applyFont="1" applyBorder="1" applyAlignment="1">
      <alignment horizontal="right" vertical="center" wrapText="1"/>
    </xf>
    <xf numFmtId="0" fontId="10" fillId="0" borderId="12" xfId="11" applyFont="1" applyBorder="1" applyAlignment="1">
      <alignment horizontal="right" vertical="center" wrapText="1"/>
    </xf>
    <xf numFmtId="0" fontId="13" fillId="4" borderId="21" xfId="13" applyFont="1" applyFill="1" applyBorder="1" applyAlignment="1">
      <alignment horizontal="left" vertical="center" wrapText="1"/>
    </xf>
    <xf numFmtId="10" fontId="10" fillId="0" borderId="27" xfId="10" applyNumberFormat="1" applyFont="1" applyFill="1" applyBorder="1" applyAlignment="1">
      <alignment horizontal="right" vertical="center" wrapText="1"/>
    </xf>
    <xf numFmtId="10" fontId="10" fillId="0" borderId="28" xfId="10" applyNumberFormat="1" applyFont="1" applyFill="1" applyBorder="1" applyAlignment="1">
      <alignment horizontal="right" vertical="center" wrapText="1"/>
    </xf>
    <xf numFmtId="10" fontId="10" fillId="0" borderId="29" xfId="10" applyNumberFormat="1" applyFont="1" applyFill="1" applyBorder="1" applyAlignment="1">
      <alignment horizontal="right" vertical="center" wrapText="1"/>
    </xf>
    <xf numFmtId="0" fontId="10" fillId="0" borderId="17" xfId="11" applyFont="1" applyBorder="1" applyAlignment="1">
      <alignment horizontal="right" vertical="center" wrapText="1"/>
    </xf>
    <xf numFmtId="0" fontId="10" fillId="0" borderId="1" xfId="11" applyFont="1" applyBorder="1" applyAlignment="1">
      <alignment horizontal="right" vertical="center" wrapText="1"/>
    </xf>
    <xf numFmtId="0" fontId="13" fillId="4" borderId="18" xfId="13" applyFont="1" applyFill="1" applyBorder="1" applyAlignment="1">
      <alignment horizontal="left" vertical="center" wrapText="1"/>
    </xf>
    <xf numFmtId="10" fontId="10" fillId="0" borderId="30" xfId="10" applyNumberFormat="1" applyFont="1" applyFill="1" applyBorder="1" applyAlignment="1">
      <alignment horizontal="right" vertical="center" wrapText="1"/>
    </xf>
    <xf numFmtId="10" fontId="10" fillId="0" borderId="2" xfId="10" applyNumberFormat="1" applyFont="1" applyFill="1" applyBorder="1" applyAlignment="1">
      <alignment horizontal="right" vertical="center" wrapText="1"/>
    </xf>
    <xf numFmtId="10" fontId="10" fillId="0" borderId="31" xfId="10" applyNumberFormat="1" applyFont="1" applyFill="1" applyBorder="1" applyAlignment="1">
      <alignment horizontal="right" vertical="center" wrapText="1"/>
    </xf>
    <xf numFmtId="10" fontId="10" fillId="0" borderId="23" xfId="10" applyNumberFormat="1" applyFont="1" applyFill="1" applyBorder="1" applyAlignment="1">
      <alignment horizontal="right" vertical="center" wrapText="1"/>
    </xf>
    <xf numFmtId="10" fontId="10" fillId="0" borderId="24" xfId="10" applyNumberFormat="1" applyFont="1" applyFill="1" applyBorder="1" applyAlignment="1">
      <alignment horizontal="right" vertical="center" wrapText="1"/>
    </xf>
    <xf numFmtId="10" fontId="10" fillId="0" borderId="26" xfId="10" applyNumberFormat="1" applyFont="1" applyFill="1" applyBorder="1" applyAlignment="1">
      <alignment horizontal="right" vertical="center" wrapText="1"/>
    </xf>
    <xf numFmtId="0" fontId="11" fillId="0" borderId="0" xfId="11" applyFont="1" applyAlignment="1">
      <alignment vertical="center"/>
    </xf>
    <xf numFmtId="0" fontId="10" fillId="4" borderId="0" xfId="11" applyFont="1" applyFill="1" applyAlignment="1">
      <alignment vertical="center"/>
    </xf>
    <xf numFmtId="0" fontId="10" fillId="0" borderId="0" xfId="11" applyFont="1" applyAlignment="1">
      <alignment vertical="center"/>
    </xf>
    <xf numFmtId="169" fontId="11" fillId="0" borderId="26" xfId="11" applyNumberFormat="1" applyFont="1" applyBorder="1" applyAlignment="1">
      <alignment horizontal="center" vertical="center" wrapText="1"/>
    </xf>
    <xf numFmtId="169" fontId="10" fillId="0" borderId="0" xfId="11" applyNumberFormat="1" applyFont="1" applyAlignment="1">
      <alignment horizontal="right" vertical="center" wrapText="1"/>
    </xf>
    <xf numFmtId="169" fontId="10" fillId="0" borderId="0" xfId="11" applyNumberFormat="1" applyFont="1" applyAlignment="1">
      <alignment horizontal="right" vertical="center"/>
    </xf>
    <xf numFmtId="0" fontId="10" fillId="0" borderId="23" xfId="11" applyFont="1" applyBorder="1" applyAlignment="1">
      <alignment horizontal="right" vertical="center" wrapText="1"/>
    </xf>
    <xf numFmtId="168" fontId="5" fillId="4" borderId="0" xfId="8" applyNumberFormat="1" applyFont="1" applyFill="1" applyBorder="1" applyAlignment="1">
      <alignment vertical="top"/>
    </xf>
    <xf numFmtId="168" fontId="5" fillId="4" borderId="0" xfId="8" applyNumberFormat="1" applyFont="1" applyFill="1" applyAlignment="1">
      <alignment vertical="top"/>
    </xf>
    <xf numFmtId="0" fontId="5" fillId="4" borderId="0" xfId="8" applyNumberFormat="1" applyFont="1" applyFill="1" applyAlignment="1">
      <alignment vertical="top"/>
    </xf>
    <xf numFmtId="0" fontId="5" fillId="4" borderId="0" xfId="0" applyFont="1" applyFill="1" applyAlignment="1">
      <alignment vertical="top"/>
    </xf>
    <xf numFmtId="0" fontId="7" fillId="4" borderId="0" xfId="0" applyFont="1" applyFill="1" applyAlignment="1">
      <alignment vertical="top"/>
    </xf>
    <xf numFmtId="168" fontId="8" fillId="4" borderId="11" xfId="8" applyNumberFormat="1" applyFont="1" applyFill="1" applyBorder="1" applyAlignment="1">
      <alignment horizontal="center" vertical="top" wrapText="1"/>
    </xf>
    <xf numFmtId="168" fontId="8" fillId="4" borderId="12" xfId="8" applyNumberFormat="1" applyFont="1" applyFill="1" applyBorder="1" applyAlignment="1">
      <alignment horizontal="center" vertical="top" wrapText="1"/>
    </xf>
    <xf numFmtId="0" fontId="9" fillId="4" borderId="0" xfId="0" applyFont="1" applyFill="1" applyAlignment="1">
      <alignment vertical="top"/>
    </xf>
    <xf numFmtId="0" fontId="0" fillId="4" borderId="0" xfId="0" applyFill="1" applyAlignment="1">
      <alignment vertical="top"/>
    </xf>
    <xf numFmtId="0" fontId="0" fillId="4" borderId="0" xfId="0" applyFill="1"/>
    <xf numFmtId="0" fontId="16" fillId="4" borderId="17" xfId="0" applyFont="1" applyFill="1" applyBorder="1" applyAlignment="1">
      <alignment vertical="top"/>
    </xf>
    <xf numFmtId="0" fontId="16" fillId="4" borderId="1" xfId="0" applyFont="1" applyFill="1" applyBorder="1" applyAlignment="1">
      <alignment vertical="top"/>
    </xf>
    <xf numFmtId="0" fontId="16" fillId="4" borderId="1" xfId="0" applyFont="1" applyFill="1" applyBorder="1" applyAlignment="1">
      <alignment vertical="top" wrapText="1"/>
    </xf>
    <xf numFmtId="0" fontId="17" fillId="4" borderId="17" xfId="0" applyFont="1" applyFill="1" applyBorder="1" applyAlignment="1">
      <alignment vertical="top"/>
    </xf>
    <xf numFmtId="0" fontId="17" fillId="4" borderId="1" xfId="0" applyFont="1" applyFill="1" applyBorder="1" applyAlignment="1">
      <alignment vertical="top"/>
    </xf>
    <xf numFmtId="0" fontId="15" fillId="0" borderId="12" xfId="11" applyFont="1" applyBorder="1" applyAlignment="1">
      <alignment horizontal="center" vertical="center" textRotation="90" wrapText="1"/>
    </xf>
    <xf numFmtId="0" fontId="15" fillId="0" borderId="24" xfId="11" applyFont="1" applyBorder="1" applyAlignment="1">
      <alignment horizontal="center" vertical="center" textRotation="90" wrapText="1"/>
    </xf>
    <xf numFmtId="169" fontId="10" fillId="0" borderId="0" xfId="11" applyNumberFormat="1" applyFont="1"/>
    <xf numFmtId="0" fontId="18" fillId="0" borderId="0" xfId="11" applyFont="1"/>
    <xf numFmtId="0" fontId="16" fillId="4" borderId="18" xfId="0" applyFont="1" applyFill="1" applyBorder="1" applyAlignment="1">
      <alignment vertical="top" wrapText="1"/>
    </xf>
    <xf numFmtId="0" fontId="17" fillId="4" borderId="23" xfId="0" applyFont="1" applyFill="1" applyBorder="1" applyAlignment="1">
      <alignment vertical="top"/>
    </xf>
    <xf numFmtId="0" fontId="17" fillId="4" borderId="24" xfId="0" applyFont="1" applyFill="1" applyBorder="1" applyAlignment="1">
      <alignment vertical="top"/>
    </xf>
    <xf numFmtId="0" fontId="16" fillId="4" borderId="24" xfId="0" applyFont="1" applyFill="1" applyBorder="1" applyAlignment="1">
      <alignment vertical="top" wrapText="1"/>
    </xf>
    <xf numFmtId="0" fontId="16" fillId="4" borderId="26" xfId="0" applyFont="1" applyFill="1" applyBorder="1" applyAlignment="1">
      <alignment vertical="top" wrapText="1"/>
    </xf>
    <xf numFmtId="170" fontId="10" fillId="0" borderId="27" xfId="14" applyNumberFormat="1" applyFont="1" applyFill="1" applyBorder="1" applyAlignment="1">
      <alignment horizontal="right" vertical="center" wrapText="1"/>
    </xf>
    <xf numFmtId="170" fontId="10" fillId="0" borderId="12" xfId="14" applyNumberFormat="1" applyFont="1" applyFill="1" applyBorder="1" applyAlignment="1">
      <alignment horizontal="right" vertical="center" wrapText="1"/>
    </xf>
    <xf numFmtId="170" fontId="11" fillId="0" borderId="21" xfId="11" applyNumberFormat="1" applyFont="1" applyBorder="1" applyAlignment="1">
      <alignment horizontal="right" vertical="center" wrapText="1"/>
    </xf>
    <xf numFmtId="170" fontId="10" fillId="0" borderId="30" xfId="14" applyNumberFormat="1" applyFont="1" applyFill="1" applyBorder="1" applyAlignment="1">
      <alignment horizontal="right" vertical="center" wrapText="1"/>
    </xf>
    <xf numFmtId="170" fontId="10" fillId="0" borderId="1" xfId="14" applyNumberFormat="1" applyFont="1" applyFill="1" applyBorder="1" applyAlignment="1">
      <alignment horizontal="right" vertical="center" wrapText="1"/>
    </xf>
    <xf numFmtId="170" fontId="11" fillId="0" borderId="18" xfId="11" applyNumberFormat="1" applyFont="1" applyBorder="1" applyAlignment="1">
      <alignment horizontal="right" vertical="center" wrapText="1"/>
    </xf>
    <xf numFmtId="170" fontId="11" fillId="0" borderId="33" xfId="11" applyNumberFormat="1" applyFont="1" applyBorder="1" applyAlignment="1">
      <alignment vertical="center"/>
    </xf>
    <xf numFmtId="0" fontId="18" fillId="4" borderId="0" xfId="11" applyFont="1" applyFill="1" applyAlignment="1">
      <alignment vertical="center"/>
    </xf>
    <xf numFmtId="0" fontId="18" fillId="0" borderId="0" xfId="11" applyFont="1" applyAlignment="1">
      <alignment vertical="center"/>
    </xf>
    <xf numFmtId="169" fontId="18" fillId="0" borderId="0" xfId="11" applyNumberFormat="1" applyFont="1" applyAlignment="1">
      <alignment horizontal="right" vertical="center"/>
    </xf>
    <xf numFmtId="10" fontId="18" fillId="0" borderId="0" xfId="10" applyNumberFormat="1" applyFont="1" applyFill="1" applyBorder="1" applyAlignment="1">
      <alignment vertical="center"/>
    </xf>
    <xf numFmtId="0" fontId="19" fillId="4" borderId="0" xfId="11" applyFont="1" applyFill="1" applyAlignment="1">
      <alignment horizontal="right" vertical="top"/>
    </xf>
    <xf numFmtId="0" fontId="19" fillId="4" borderId="0" xfId="11" applyFont="1" applyFill="1" applyAlignment="1">
      <alignment horizontal="left" vertical="top"/>
    </xf>
    <xf numFmtId="164" fontId="19" fillId="4" borderId="0" xfId="11" applyNumberFormat="1" applyFont="1" applyFill="1" applyAlignment="1">
      <alignment vertical="top"/>
    </xf>
    <xf numFmtId="0" fontId="19" fillId="4" borderId="0" xfId="11" applyFont="1" applyFill="1" applyAlignment="1">
      <alignment vertical="top"/>
    </xf>
    <xf numFmtId="0" fontId="19" fillId="4" borderId="0" xfId="11" quotePrefix="1" applyFont="1" applyFill="1" applyAlignment="1">
      <alignment horizontal="right" vertical="top"/>
    </xf>
    <xf numFmtId="0" fontId="8" fillId="4" borderId="3" xfId="11" applyFont="1" applyFill="1" applyBorder="1" applyAlignment="1">
      <alignment horizontal="right" vertical="top"/>
    </xf>
    <xf numFmtId="0" fontId="19" fillId="4" borderId="4" xfId="11" applyFont="1" applyFill="1" applyBorder="1" applyAlignment="1">
      <alignment horizontal="right" vertical="top"/>
    </xf>
    <xf numFmtId="0" fontId="19" fillId="4" borderId="4" xfId="11" applyFont="1" applyFill="1" applyBorder="1" applyAlignment="1">
      <alignment horizontal="left" vertical="top"/>
    </xf>
    <xf numFmtId="164" fontId="19" fillId="4" borderId="4" xfId="11" applyNumberFormat="1" applyFont="1" applyFill="1" applyBorder="1" applyAlignment="1">
      <alignment vertical="top"/>
    </xf>
    <xf numFmtId="0" fontId="19" fillId="4" borderId="4" xfId="11" applyFont="1" applyFill="1" applyBorder="1" applyAlignment="1">
      <alignment vertical="top"/>
    </xf>
    <xf numFmtId="0" fontId="19" fillId="4" borderId="5" xfId="11" applyFont="1" applyFill="1" applyBorder="1" applyAlignment="1">
      <alignment horizontal="right" vertical="top"/>
    </xf>
    <xf numFmtId="0" fontId="19" fillId="4" borderId="6" xfId="11" applyFont="1" applyFill="1" applyBorder="1" applyAlignment="1">
      <alignment horizontal="right" vertical="top"/>
    </xf>
    <xf numFmtId="0" fontId="19" fillId="4" borderId="7" xfId="11" applyFont="1" applyFill="1" applyBorder="1" applyAlignment="1">
      <alignment horizontal="right" vertical="top"/>
    </xf>
    <xf numFmtId="0" fontId="8" fillId="4" borderId="0" xfId="11" applyFont="1" applyFill="1" applyAlignment="1">
      <alignment vertical="top"/>
    </xf>
    <xf numFmtId="0" fontId="8" fillId="4" borderId="37" xfId="11" applyFont="1" applyFill="1" applyBorder="1" applyAlignment="1">
      <alignment horizontal="center" vertical="top"/>
    </xf>
    <xf numFmtId="49" fontId="8" fillId="4" borderId="37" xfId="11" applyNumberFormat="1" applyFont="1" applyFill="1" applyBorder="1" applyAlignment="1">
      <alignment horizontal="center" vertical="top"/>
    </xf>
    <xf numFmtId="49" fontId="8" fillId="4" borderId="10" xfId="11" applyNumberFormat="1" applyFont="1" applyFill="1" applyBorder="1" applyAlignment="1">
      <alignment horizontal="center" vertical="top"/>
    </xf>
    <xf numFmtId="49" fontId="8" fillId="4" borderId="26" xfId="11" applyNumberFormat="1" applyFont="1" applyFill="1" applyBorder="1" applyAlignment="1">
      <alignment horizontal="center" vertical="top"/>
    </xf>
    <xf numFmtId="49" fontId="8" fillId="4" borderId="0" xfId="11" applyNumberFormat="1" applyFont="1" applyFill="1" applyAlignment="1">
      <alignment horizontal="center" vertical="top"/>
    </xf>
    <xf numFmtId="0" fontId="19" fillId="4" borderId="11" xfId="11" applyFont="1" applyFill="1" applyBorder="1" applyAlignment="1">
      <alignment horizontal="right" vertical="top" wrapText="1"/>
    </xf>
    <xf numFmtId="0" fontId="19" fillId="4" borderId="12" xfId="11" applyFont="1" applyFill="1" applyBorder="1" applyAlignment="1">
      <alignment horizontal="right" vertical="top"/>
    </xf>
    <xf numFmtId="0" fontId="19" fillId="4" borderId="12" xfId="11" applyFont="1" applyFill="1" applyBorder="1" applyAlignment="1">
      <alignment horizontal="left" vertical="top" wrapText="1"/>
    </xf>
    <xf numFmtId="170" fontId="19" fillId="4" borderId="14" xfId="15" applyNumberFormat="1" applyFont="1" applyFill="1" applyBorder="1" applyAlignment="1">
      <alignment horizontal="right" vertical="top" wrapText="1"/>
    </xf>
    <xf numFmtId="170" fontId="19" fillId="4" borderId="16" xfId="16" applyNumberFormat="1" applyFont="1" applyFill="1" applyBorder="1" applyAlignment="1">
      <alignment horizontal="right" vertical="top" wrapText="1"/>
    </xf>
    <xf numFmtId="10" fontId="19" fillId="4" borderId="14" xfId="17" applyNumberFormat="1" applyFont="1" applyFill="1" applyBorder="1" applyAlignment="1">
      <alignment horizontal="right" vertical="top" wrapText="1"/>
    </xf>
    <xf numFmtId="10" fontId="19" fillId="4" borderId="16" xfId="17" applyNumberFormat="1" applyFont="1" applyFill="1" applyBorder="1" applyAlignment="1">
      <alignment horizontal="right" vertical="top" wrapText="1"/>
    </xf>
    <xf numFmtId="169" fontId="19" fillId="4" borderId="0" xfId="14" applyNumberFormat="1" applyFont="1" applyFill="1" applyAlignment="1">
      <alignment vertical="top"/>
    </xf>
    <xf numFmtId="0" fontId="19" fillId="4" borderId="17" xfId="11" applyFont="1" applyFill="1" applyBorder="1" applyAlignment="1">
      <alignment horizontal="right" vertical="top" wrapText="1"/>
    </xf>
    <xf numFmtId="0" fontId="19" fillId="4" borderId="1" xfId="11" applyFont="1" applyFill="1" applyBorder="1" applyAlignment="1">
      <alignment horizontal="right" vertical="top"/>
    </xf>
    <xf numFmtId="0" fontId="19" fillId="4" borderId="1" xfId="11" applyFont="1" applyFill="1" applyBorder="1" applyAlignment="1">
      <alignment horizontal="left" vertical="top" wrapText="1"/>
    </xf>
    <xf numFmtId="170" fontId="19" fillId="4" borderId="38" xfId="15" applyNumberFormat="1" applyFont="1" applyFill="1" applyBorder="1" applyAlignment="1">
      <alignment horizontal="right" vertical="top" wrapText="1"/>
    </xf>
    <xf numFmtId="170" fontId="19" fillId="4" borderId="39" xfId="15" applyNumberFormat="1" applyFont="1" applyFill="1" applyBorder="1" applyAlignment="1">
      <alignment horizontal="right" vertical="top" wrapText="1"/>
    </xf>
    <xf numFmtId="170" fontId="19" fillId="4" borderId="40" xfId="16" applyNumberFormat="1" applyFont="1" applyFill="1" applyBorder="1" applyAlignment="1">
      <alignment horizontal="right" vertical="top" wrapText="1"/>
    </xf>
    <xf numFmtId="10" fontId="19" fillId="4" borderId="38" xfId="17" applyNumberFormat="1" applyFont="1" applyFill="1" applyBorder="1" applyAlignment="1">
      <alignment horizontal="right" vertical="top" wrapText="1"/>
    </xf>
    <xf numFmtId="10" fontId="19" fillId="4" borderId="40" xfId="17" applyNumberFormat="1" applyFont="1" applyFill="1" applyBorder="1" applyAlignment="1">
      <alignment horizontal="right" vertical="top" wrapText="1"/>
    </xf>
    <xf numFmtId="170" fontId="19" fillId="4" borderId="1" xfId="15" applyNumberFormat="1" applyFont="1" applyFill="1" applyBorder="1" applyAlignment="1">
      <alignment horizontal="right" vertical="top" wrapText="1"/>
    </xf>
    <xf numFmtId="170" fontId="19" fillId="4" borderId="41" xfId="16" applyNumberFormat="1" applyFont="1" applyFill="1" applyBorder="1" applyAlignment="1">
      <alignment horizontal="right" vertical="top" wrapText="1"/>
    </xf>
    <xf numFmtId="170" fontId="19" fillId="4" borderId="38" xfId="15" applyNumberFormat="1" applyFont="1" applyFill="1" applyBorder="1" applyAlignment="1">
      <alignment vertical="top" wrapText="1"/>
    </xf>
    <xf numFmtId="170" fontId="19" fillId="4" borderId="38" xfId="16" applyNumberFormat="1" applyFont="1" applyFill="1" applyBorder="1" applyAlignment="1">
      <alignment horizontal="right" vertical="top" wrapText="1"/>
    </xf>
    <xf numFmtId="170" fontId="8" fillId="4" borderId="24" xfId="16" applyNumberFormat="1" applyFont="1" applyFill="1" applyBorder="1" applyAlignment="1">
      <alignment vertical="top"/>
    </xf>
    <xf numFmtId="170" fontId="8" fillId="4" borderId="26" xfId="16" applyNumberFormat="1" applyFont="1" applyFill="1" applyBorder="1" applyAlignment="1">
      <alignment vertical="top"/>
    </xf>
    <xf numFmtId="10" fontId="8" fillId="4" borderId="44" xfId="17" applyNumberFormat="1" applyFont="1" applyFill="1" applyBorder="1" applyAlignment="1">
      <alignment horizontal="right" vertical="top" wrapText="1"/>
    </xf>
    <xf numFmtId="10" fontId="8" fillId="4" borderId="45" xfId="17" applyNumberFormat="1" applyFont="1" applyFill="1" applyBorder="1" applyAlignment="1">
      <alignment horizontal="right" vertical="top" wrapText="1"/>
    </xf>
    <xf numFmtId="172" fontId="19" fillId="4" borderId="0" xfId="10" applyNumberFormat="1" applyFont="1" applyFill="1" applyAlignment="1">
      <alignment vertical="top"/>
    </xf>
    <xf numFmtId="9" fontId="19" fillId="4" borderId="0" xfId="10" applyFont="1" applyFill="1" applyAlignment="1">
      <alignment vertical="top"/>
    </xf>
    <xf numFmtId="0" fontId="20" fillId="4" borderId="0" xfId="11" applyFont="1" applyFill="1" applyAlignment="1">
      <alignment vertical="top"/>
    </xf>
    <xf numFmtId="0" fontId="20" fillId="4" borderId="0" xfId="11" quotePrefix="1" applyFont="1" applyFill="1" applyAlignment="1">
      <alignment horizontal="right" vertical="top"/>
    </xf>
    <xf numFmtId="0" fontId="21" fillId="4" borderId="0" xfId="11" applyFont="1" applyFill="1" applyAlignment="1">
      <alignment horizontal="center" vertical="top"/>
    </xf>
    <xf numFmtId="49" fontId="21" fillId="4" borderId="0" xfId="11" applyNumberFormat="1" applyFont="1" applyFill="1" applyAlignment="1">
      <alignment horizontal="center" vertical="top"/>
    </xf>
    <xf numFmtId="0" fontId="22" fillId="4" borderId="0" xfId="4" applyFont="1" applyFill="1" applyAlignment="1">
      <alignment vertical="top"/>
    </xf>
    <xf numFmtId="3" fontId="20" fillId="4" borderId="0" xfId="11" applyNumberFormat="1" applyFont="1" applyFill="1" applyAlignment="1">
      <alignment vertical="top"/>
    </xf>
    <xf numFmtId="0" fontId="20" fillId="4" borderId="6" xfId="11" applyFont="1" applyFill="1" applyBorder="1" applyAlignment="1">
      <alignment vertical="top"/>
    </xf>
    <xf numFmtId="3" fontId="23" fillId="4" borderId="0" xfId="0" applyNumberFormat="1" applyFont="1" applyFill="1" applyAlignment="1">
      <alignment horizontal="right" vertical="top"/>
    </xf>
    <xf numFmtId="0" fontId="20" fillId="4" borderId="0" xfId="11" applyFont="1" applyFill="1" applyAlignment="1">
      <alignment horizontal="right" vertical="top"/>
    </xf>
    <xf numFmtId="0" fontId="19" fillId="4" borderId="1" xfId="11" applyFont="1" applyFill="1" applyBorder="1" applyAlignment="1">
      <alignment horizontal="justify" vertical="top" wrapText="1"/>
    </xf>
    <xf numFmtId="0" fontId="6" fillId="4" borderId="0" xfId="11" applyFont="1" applyFill="1" applyAlignment="1">
      <alignment horizontal="right" vertical="top"/>
    </xf>
    <xf numFmtId="0" fontId="5" fillId="0" borderId="0" xfId="12" quotePrefix="1" applyAlignment="1">
      <alignment horizontal="right" vertical="center"/>
    </xf>
    <xf numFmtId="0" fontId="11" fillId="4" borderId="13" xfId="11" applyFont="1" applyFill="1" applyBorder="1" applyAlignment="1">
      <alignment horizontal="center" vertical="center" textRotation="91" wrapText="1"/>
    </xf>
    <xf numFmtId="0" fontId="11" fillId="4" borderId="25" xfId="11" applyFont="1" applyFill="1" applyBorder="1" applyAlignment="1">
      <alignment horizontal="center" vertical="center" textRotation="91" wrapText="1"/>
    </xf>
    <xf numFmtId="164" fontId="11" fillId="0" borderId="11" xfId="11" applyNumberFormat="1" applyFont="1" applyBorder="1" applyAlignment="1">
      <alignment horizontal="center" vertical="center" wrapText="1"/>
    </xf>
    <xf numFmtId="164" fontId="11" fillId="0" borderId="12" xfId="11" applyNumberFormat="1" applyFont="1" applyBorder="1" applyAlignment="1">
      <alignment horizontal="center" vertical="center" wrapText="1"/>
    </xf>
    <xf numFmtId="164" fontId="11" fillId="0" borderId="21" xfId="11" applyNumberFormat="1" applyFont="1" applyBorder="1" applyAlignment="1">
      <alignment horizontal="center" vertical="center" wrapText="1"/>
    </xf>
    <xf numFmtId="0" fontId="11" fillId="0" borderId="22" xfId="11" applyFont="1" applyBorder="1" applyAlignment="1">
      <alignment horizontal="center" vertical="center" wrapText="1"/>
    </xf>
    <xf numFmtId="0" fontId="11" fillId="0" borderId="15" xfId="11" applyFont="1" applyBorder="1" applyAlignment="1">
      <alignment horizontal="center" vertical="center" wrapText="1"/>
    </xf>
    <xf numFmtId="0" fontId="11" fillId="0" borderId="16" xfId="11" applyFont="1" applyBorder="1" applyAlignment="1">
      <alignment horizontal="center"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1" fillId="0" borderId="20" xfId="11" applyFont="1" applyBorder="1" applyAlignment="1">
      <alignment horizontal="center" vertical="center" wrapText="1"/>
    </xf>
    <xf numFmtId="0" fontId="11" fillId="0" borderId="3" xfId="11" applyFont="1" applyBorder="1" applyAlignment="1">
      <alignment horizontal="center" vertical="center" wrapText="1"/>
    </xf>
    <xf numFmtId="0" fontId="11" fillId="0" borderId="4" xfId="11" applyFont="1" applyBorder="1" applyAlignment="1">
      <alignment horizontal="center" vertical="center" wrapText="1"/>
    </xf>
    <xf numFmtId="0" fontId="11" fillId="0" borderId="5" xfId="11" applyFont="1" applyBorder="1" applyAlignment="1">
      <alignment horizontal="center" vertical="center" wrapText="1"/>
    </xf>
    <xf numFmtId="0" fontId="11" fillId="0" borderId="8" xfId="11" applyFont="1" applyBorder="1" applyAlignment="1">
      <alignment horizontal="center" vertical="center" wrapText="1"/>
    </xf>
    <xf numFmtId="0" fontId="11" fillId="0" borderId="9" xfId="11" applyFont="1" applyBorder="1" applyAlignment="1">
      <alignment horizontal="center" vertical="center" wrapText="1"/>
    </xf>
    <xf numFmtId="0" fontId="11" fillId="0" borderId="10" xfId="11" applyFont="1" applyBorder="1" applyAlignment="1">
      <alignment horizontal="center" vertical="center" wrapText="1"/>
    </xf>
    <xf numFmtId="0" fontId="10" fillId="0" borderId="19" xfId="11" applyFont="1" applyBorder="1" applyAlignment="1">
      <alignment horizontal="center" vertical="center" wrapText="1"/>
    </xf>
    <xf numFmtId="0" fontId="10" fillId="0" borderId="20" xfId="11" applyFont="1" applyBorder="1" applyAlignment="1">
      <alignment horizontal="center" vertical="center" wrapText="1"/>
    </xf>
    <xf numFmtId="0" fontId="10" fillId="0" borderId="34" xfId="11" applyFont="1" applyBorder="1" applyAlignment="1">
      <alignment horizontal="center" vertical="center" wrapText="1"/>
    </xf>
    <xf numFmtId="0" fontId="15" fillId="0" borderId="11" xfId="11" applyFont="1" applyBorder="1" applyAlignment="1">
      <alignment horizontal="center" vertical="center" textRotation="90" wrapText="1"/>
    </xf>
    <xf numFmtId="0" fontId="15" fillId="0" borderId="23" xfId="11" applyFont="1" applyBorder="1" applyAlignment="1">
      <alignment horizontal="center" vertical="center" textRotation="90" wrapText="1"/>
    </xf>
    <xf numFmtId="0" fontId="15" fillId="0" borderId="12" xfId="11" applyFont="1" applyBorder="1" applyAlignment="1">
      <alignment horizontal="center" vertical="center" textRotation="90" wrapText="1"/>
    </xf>
    <xf numFmtId="0" fontId="15" fillId="0" borderId="24" xfId="11" applyFont="1" applyBorder="1" applyAlignment="1">
      <alignment horizontal="center" vertical="center" textRotation="90" wrapText="1"/>
    </xf>
    <xf numFmtId="0" fontId="8" fillId="4" borderId="42" xfId="11" applyFont="1" applyFill="1" applyBorder="1" applyAlignment="1">
      <alignment horizontal="center" vertical="top"/>
    </xf>
    <xf numFmtId="0" fontId="8" fillId="4" borderId="43" xfId="11" applyFont="1" applyFill="1" applyBorder="1" applyAlignment="1">
      <alignment horizontal="center" vertical="top"/>
    </xf>
    <xf numFmtId="0" fontId="8" fillId="4" borderId="6" xfId="11" applyFont="1" applyFill="1" applyBorder="1" applyAlignment="1">
      <alignment horizontal="center" vertical="top"/>
    </xf>
    <xf numFmtId="0" fontId="8" fillId="4" borderId="0" xfId="11" applyFont="1" applyFill="1" applyAlignment="1">
      <alignment horizontal="center" vertical="top"/>
    </xf>
    <xf numFmtId="0" fontId="8" fillId="4" borderId="7" xfId="11" applyFont="1" applyFill="1" applyBorder="1" applyAlignment="1">
      <alignment horizontal="center" vertical="top"/>
    </xf>
    <xf numFmtId="0" fontId="19" fillId="4" borderId="27" xfId="11" applyFont="1" applyFill="1" applyBorder="1" applyAlignment="1">
      <alignment horizontal="center" vertical="center" textRotation="90"/>
    </xf>
    <xf numFmtId="0" fontId="19" fillId="4" borderId="35" xfId="11" applyFont="1" applyFill="1" applyBorder="1" applyAlignment="1">
      <alignment horizontal="center" vertical="center" textRotation="90"/>
    </xf>
    <xf numFmtId="0" fontId="19" fillId="4" borderId="28" xfId="11" applyFont="1" applyFill="1" applyBorder="1" applyAlignment="1">
      <alignment horizontal="center" vertical="center" textRotation="90"/>
    </xf>
    <xf numFmtId="0" fontId="19" fillId="4" borderId="36" xfId="11" applyFont="1" applyFill="1" applyBorder="1" applyAlignment="1">
      <alignment horizontal="center" vertical="center" textRotation="90"/>
    </xf>
    <xf numFmtId="0" fontId="19" fillId="4" borderId="28" xfId="11" applyFont="1" applyFill="1" applyBorder="1" applyAlignment="1">
      <alignment horizontal="center" vertical="center" wrapText="1"/>
    </xf>
    <xf numFmtId="0" fontId="19" fillId="4" borderId="36" xfId="11" applyFont="1" applyFill="1" applyBorder="1" applyAlignment="1">
      <alignment horizontal="center" vertical="center" wrapText="1"/>
    </xf>
    <xf numFmtId="164" fontId="8" fillId="4" borderId="13" xfId="11" applyNumberFormat="1" applyFont="1" applyFill="1" applyBorder="1" applyAlignment="1">
      <alignment horizontal="center" vertical="top" wrapText="1"/>
    </xf>
    <xf numFmtId="164" fontId="8" fillId="4" borderId="15" xfId="11" applyNumberFormat="1" applyFont="1" applyFill="1" applyBorder="1" applyAlignment="1">
      <alignment horizontal="center" vertical="top" wrapText="1"/>
    </xf>
    <xf numFmtId="164" fontId="8" fillId="4" borderId="16" xfId="11" applyNumberFormat="1" applyFont="1" applyFill="1" applyBorder="1" applyAlignment="1">
      <alignment horizontal="center" vertical="top" wrapText="1"/>
    </xf>
    <xf numFmtId="0" fontId="8" fillId="4" borderId="15" xfId="11" applyFont="1" applyFill="1" applyBorder="1" applyAlignment="1">
      <alignment horizontal="center" vertical="top" wrapText="1"/>
    </xf>
    <xf numFmtId="0" fontId="8" fillId="4" borderId="16" xfId="11" applyFont="1" applyFill="1" applyBorder="1" applyAlignment="1">
      <alignment horizontal="center" vertical="top" wrapText="1"/>
    </xf>
    <xf numFmtId="168" fontId="8" fillId="4" borderId="13" xfId="8" applyNumberFormat="1" applyFont="1" applyFill="1" applyBorder="1" applyAlignment="1">
      <alignment horizontal="center" vertical="top" wrapText="1"/>
    </xf>
    <xf numFmtId="168" fontId="8" fillId="4" borderId="14" xfId="8" applyNumberFormat="1" applyFont="1" applyFill="1" applyBorder="1" applyAlignment="1">
      <alignment horizontal="center" vertical="top" wrapText="1"/>
    </xf>
    <xf numFmtId="0" fontId="6" fillId="4" borderId="13" xfId="9" applyFont="1" applyFill="1" applyBorder="1" applyAlignment="1">
      <alignment horizontal="center" vertical="top" wrapText="1"/>
    </xf>
    <xf numFmtId="0" fontId="6" fillId="4" borderId="15" xfId="9" applyFont="1" applyFill="1" applyBorder="1" applyAlignment="1">
      <alignment horizontal="center" vertical="top" wrapText="1"/>
    </xf>
    <xf numFmtId="0" fontId="6" fillId="4" borderId="16" xfId="9" applyFont="1" applyFill="1" applyBorder="1" applyAlignment="1">
      <alignment horizontal="center" vertical="top" wrapText="1"/>
    </xf>
    <xf numFmtId="0" fontId="6" fillId="4" borderId="3" xfId="9" applyFont="1" applyFill="1" applyBorder="1" applyAlignment="1">
      <alignment horizontal="center" vertical="top"/>
    </xf>
    <xf numFmtId="0" fontId="6" fillId="4" borderId="4" xfId="9" applyFont="1" applyFill="1" applyBorder="1" applyAlignment="1">
      <alignment horizontal="center" vertical="top"/>
    </xf>
    <xf numFmtId="0" fontId="6" fillId="4" borderId="5" xfId="9" applyFont="1" applyFill="1" applyBorder="1" applyAlignment="1">
      <alignment horizontal="center" vertical="top"/>
    </xf>
    <xf numFmtId="0" fontId="6" fillId="4" borderId="6" xfId="9" applyFont="1" applyFill="1" applyBorder="1" applyAlignment="1">
      <alignment horizontal="center" vertical="top"/>
    </xf>
    <xf numFmtId="0" fontId="6" fillId="4" borderId="0" xfId="9" applyFont="1" applyFill="1" applyAlignment="1">
      <alignment horizontal="center" vertical="top"/>
    </xf>
    <xf numFmtId="0" fontId="6" fillId="4" borderId="7" xfId="9" applyFont="1" applyFill="1" applyBorder="1" applyAlignment="1">
      <alignment horizontal="center" vertical="top"/>
    </xf>
    <xf numFmtId="168" fontId="6" fillId="4" borderId="6" xfId="8" applyNumberFormat="1" applyFont="1" applyFill="1" applyBorder="1" applyAlignment="1">
      <alignment horizontal="center" vertical="top"/>
    </xf>
    <xf numFmtId="168" fontId="6" fillId="4" borderId="0" xfId="8" applyNumberFormat="1" applyFont="1" applyFill="1" applyBorder="1" applyAlignment="1">
      <alignment horizontal="center" vertical="top"/>
    </xf>
    <xf numFmtId="168" fontId="6" fillId="4" borderId="7" xfId="8" applyNumberFormat="1" applyFont="1" applyFill="1" applyBorder="1" applyAlignment="1">
      <alignment horizontal="center" vertical="top"/>
    </xf>
    <xf numFmtId="0" fontId="5" fillId="4" borderId="8" xfId="9" applyFont="1" applyFill="1" applyBorder="1" applyAlignment="1">
      <alignment horizontal="center" vertical="top"/>
    </xf>
    <xf numFmtId="0" fontId="5" fillId="4" borderId="9" xfId="9" applyFont="1" applyFill="1" applyBorder="1" applyAlignment="1">
      <alignment horizontal="center" vertical="top"/>
    </xf>
    <xf numFmtId="0" fontId="5" fillId="4" borderId="10" xfId="9" applyFont="1" applyFill="1" applyBorder="1" applyAlignment="1">
      <alignment horizontal="center" vertical="top"/>
    </xf>
    <xf numFmtId="3" fontId="20" fillId="0" borderId="0" xfId="11" applyNumberFormat="1" applyFont="1" applyFill="1" applyAlignment="1">
      <alignment vertical="top"/>
    </xf>
  </cellXfs>
  <cellStyles count="18">
    <cellStyle name="HeaderRowStyle" xfId="3" xr:uid="{00000000-0005-0000-0000-000000000000}"/>
    <cellStyle name="Millares 2" xfId="2" xr:uid="{00000000-0005-0000-0000-000001000000}"/>
    <cellStyle name="Millares 3" xfId="14" xr:uid="{00000000-0005-0000-0000-000002000000}"/>
    <cellStyle name="Millares 3 2" xfId="16" xr:uid="{00000000-0005-0000-0000-000003000000}"/>
    <cellStyle name="Millares_Anexas - Articulo 15 Ley 24156 - P2007" xfId="15" xr:uid="{00000000-0005-0000-0000-000004000000}"/>
    <cellStyle name="Millares_referencias 2" xfId="8" xr:uid="{00000000-0005-0000-0000-000005000000}"/>
    <cellStyle name="Normal" xfId="0" builtinId="0"/>
    <cellStyle name="Normal 2" xfId="1" xr:uid="{00000000-0005-0000-0000-000007000000}"/>
    <cellStyle name="Normal 2 2" xfId="11" xr:uid="{00000000-0005-0000-0000-000008000000}"/>
    <cellStyle name="Normal 2 3" xfId="9" xr:uid="{00000000-0005-0000-0000-000009000000}"/>
    <cellStyle name="Normal 3" xfId="12" xr:uid="{00000000-0005-0000-0000-00000A000000}"/>
    <cellStyle name="Normal_F13 F10" xfId="13" xr:uid="{00000000-0005-0000-0000-00000B000000}"/>
    <cellStyle name="Porcentaje" xfId="10" builtinId="5"/>
    <cellStyle name="Porcentaje 2" xfId="17" xr:uid="{00000000-0005-0000-0000-00000D000000}"/>
    <cellStyle name="RowStyle" xfId="4" xr:uid="{00000000-0005-0000-0000-00000E000000}"/>
    <cellStyle name="TableDateTime" xfId="5" xr:uid="{00000000-0005-0000-0000-00000F000000}"/>
    <cellStyle name="TableNumber" xfId="7" xr:uid="{00000000-0005-0000-0000-000010000000}"/>
    <cellStyle name="TableShortDateTime" xfId="6" xr:uid="{00000000-0005-0000-0000-000011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48"/>
        </patternFill>
      </fill>
    </dxf>
    <dxf>
      <fill>
        <patternFill>
          <bgColor indexed="48"/>
        </patternFill>
      </fill>
    </dxf>
    <dxf>
      <fill>
        <patternFill>
          <bgColor indexed="48"/>
        </patternFill>
      </fill>
    </dxf>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281"/>
  <sheetViews>
    <sheetView showGridLines="0" zoomScale="70" zoomScaleNormal="70" zoomScaleSheetLayoutView="106" workbookViewId="0">
      <selection activeCell="S1" sqref="S1"/>
    </sheetView>
  </sheetViews>
  <sheetFormatPr baseColWidth="10" defaultColWidth="9.140625" defaultRowHeight="14.25" x14ac:dyDescent="0.2"/>
  <cols>
    <col min="1" max="1" width="5.7109375" style="5" customWidth="1"/>
    <col min="2" max="2" width="5.28515625" style="5" customWidth="1"/>
    <col min="3" max="3" width="7.42578125" style="5" customWidth="1"/>
    <col min="4" max="4" width="6.7109375" style="5" customWidth="1"/>
    <col min="5" max="5" width="7.28515625" style="5" customWidth="1"/>
    <col min="6" max="6" width="5.140625" style="5" customWidth="1"/>
    <col min="7" max="7" width="5.140625" style="5" hidden="1" customWidth="1"/>
    <col min="8" max="8" width="6.85546875" style="5" customWidth="1"/>
    <col min="9" max="9" width="125.5703125" style="24" customWidth="1"/>
    <col min="10" max="13" width="15.5703125" style="25" customWidth="1"/>
    <col min="14" max="14" width="15.5703125" style="28" customWidth="1"/>
    <col min="15" max="17" width="10.5703125" style="5" bestFit="1" customWidth="1"/>
    <col min="18" max="18" width="10.42578125" style="5" customWidth="1"/>
    <col min="19" max="19" width="12.85546875" style="5" customWidth="1"/>
    <col min="20" max="20" width="16.7109375" style="5" customWidth="1"/>
    <col min="21" max="21" width="9.7109375" style="5" bestFit="1" customWidth="1"/>
    <col min="22" max="256" width="9.140625" style="5"/>
    <col min="257" max="257" width="5.28515625" style="5" customWidth="1"/>
    <col min="258" max="258" width="7.42578125" style="5" customWidth="1"/>
    <col min="259" max="259" width="6.7109375" style="5" customWidth="1"/>
    <col min="260" max="260" width="7.28515625" style="5" customWidth="1"/>
    <col min="261" max="261" width="5.140625" style="5" customWidth="1"/>
    <col min="262" max="262" width="0" style="5" hidden="1" customWidth="1"/>
    <col min="263" max="263" width="6.85546875" style="5" customWidth="1"/>
    <col min="264" max="264" width="125.5703125" style="5" customWidth="1"/>
    <col min="265" max="268" width="22.85546875" style="5" customWidth="1"/>
    <col min="269" max="269" width="24.42578125" style="5" customWidth="1"/>
    <col min="270" max="272" width="10.5703125" style="5" bestFit="1" customWidth="1"/>
    <col min="273" max="273" width="10.42578125" style="5" customWidth="1"/>
    <col min="274" max="274" width="12.85546875" style="5" customWidth="1"/>
    <col min="275" max="275" width="8.42578125" style="5" bestFit="1" customWidth="1"/>
    <col min="276" max="276" width="9.140625" style="5" customWidth="1"/>
    <col min="277" max="512" width="9.140625" style="5"/>
    <col min="513" max="513" width="5.28515625" style="5" customWidth="1"/>
    <col min="514" max="514" width="7.42578125" style="5" customWidth="1"/>
    <col min="515" max="515" width="6.7109375" style="5" customWidth="1"/>
    <col min="516" max="516" width="7.28515625" style="5" customWidth="1"/>
    <col min="517" max="517" width="5.140625" style="5" customWidth="1"/>
    <col min="518" max="518" width="0" style="5" hidden="1" customWidth="1"/>
    <col min="519" max="519" width="6.85546875" style="5" customWidth="1"/>
    <col min="520" max="520" width="125.5703125" style="5" customWidth="1"/>
    <col min="521" max="524" width="22.85546875" style="5" customWidth="1"/>
    <col min="525" max="525" width="24.42578125" style="5" customWidth="1"/>
    <col min="526" max="528" width="10.5703125" style="5" bestFit="1" customWidth="1"/>
    <col min="529" max="529" width="10.42578125" style="5" customWidth="1"/>
    <col min="530" max="530" width="12.85546875" style="5" customWidth="1"/>
    <col min="531" max="531" width="8.42578125" style="5" bestFit="1" customWidth="1"/>
    <col min="532" max="532" width="9.140625" style="5" customWidth="1"/>
    <col min="533" max="768" width="9.140625" style="5"/>
    <col min="769" max="769" width="5.28515625" style="5" customWidth="1"/>
    <col min="770" max="770" width="7.42578125" style="5" customWidth="1"/>
    <col min="771" max="771" width="6.7109375" style="5" customWidth="1"/>
    <col min="772" max="772" width="7.28515625" style="5" customWidth="1"/>
    <col min="773" max="773" width="5.140625" style="5" customWidth="1"/>
    <col min="774" max="774" width="0" style="5" hidden="1" customWidth="1"/>
    <col min="775" max="775" width="6.85546875" style="5" customWidth="1"/>
    <col min="776" max="776" width="125.5703125" style="5" customWidth="1"/>
    <col min="777" max="780" width="22.85546875" style="5" customWidth="1"/>
    <col min="781" max="781" width="24.42578125" style="5" customWidth="1"/>
    <col min="782" max="784" width="10.5703125" style="5" bestFit="1" customWidth="1"/>
    <col min="785" max="785" width="10.42578125" style="5" customWidth="1"/>
    <col min="786" max="786" width="12.85546875" style="5" customWidth="1"/>
    <col min="787" max="787" width="8.42578125" style="5" bestFit="1" customWidth="1"/>
    <col min="788" max="788" width="9.140625" style="5" customWidth="1"/>
    <col min="789" max="1024" width="9.140625" style="5"/>
    <col min="1025" max="1025" width="5.28515625" style="5" customWidth="1"/>
    <col min="1026" max="1026" width="7.42578125" style="5" customWidth="1"/>
    <col min="1027" max="1027" width="6.7109375" style="5" customWidth="1"/>
    <col min="1028" max="1028" width="7.28515625" style="5" customWidth="1"/>
    <col min="1029" max="1029" width="5.140625" style="5" customWidth="1"/>
    <col min="1030" max="1030" width="0" style="5" hidden="1" customWidth="1"/>
    <col min="1031" max="1031" width="6.85546875" style="5" customWidth="1"/>
    <col min="1032" max="1032" width="125.5703125" style="5" customWidth="1"/>
    <col min="1033" max="1036" width="22.85546875" style="5" customWidth="1"/>
    <col min="1037" max="1037" width="24.42578125" style="5" customWidth="1"/>
    <col min="1038" max="1040" width="10.5703125" style="5" bestFit="1" customWidth="1"/>
    <col min="1041" max="1041" width="10.42578125" style="5" customWidth="1"/>
    <col min="1042" max="1042" width="12.85546875" style="5" customWidth="1"/>
    <col min="1043" max="1043" width="8.42578125" style="5" bestFit="1" customWidth="1"/>
    <col min="1044" max="1044" width="9.140625" style="5" customWidth="1"/>
    <col min="1045" max="1280" width="9.140625" style="5"/>
    <col min="1281" max="1281" width="5.28515625" style="5" customWidth="1"/>
    <col min="1282" max="1282" width="7.42578125" style="5" customWidth="1"/>
    <col min="1283" max="1283" width="6.7109375" style="5" customWidth="1"/>
    <col min="1284" max="1284" width="7.28515625" style="5" customWidth="1"/>
    <col min="1285" max="1285" width="5.140625" style="5" customWidth="1"/>
    <col min="1286" max="1286" width="0" style="5" hidden="1" customWidth="1"/>
    <col min="1287" max="1287" width="6.85546875" style="5" customWidth="1"/>
    <col min="1288" max="1288" width="125.5703125" style="5" customWidth="1"/>
    <col min="1289" max="1292" width="22.85546875" style="5" customWidth="1"/>
    <col min="1293" max="1293" width="24.42578125" style="5" customWidth="1"/>
    <col min="1294" max="1296" width="10.5703125" style="5" bestFit="1" customWidth="1"/>
    <col min="1297" max="1297" width="10.42578125" style="5" customWidth="1"/>
    <col min="1298" max="1298" width="12.85546875" style="5" customWidth="1"/>
    <col min="1299" max="1299" width="8.42578125" style="5" bestFit="1" customWidth="1"/>
    <col min="1300" max="1300" width="9.140625" style="5" customWidth="1"/>
    <col min="1301" max="1536" width="9.140625" style="5"/>
    <col min="1537" max="1537" width="5.28515625" style="5" customWidth="1"/>
    <col min="1538" max="1538" width="7.42578125" style="5" customWidth="1"/>
    <col min="1539" max="1539" width="6.7109375" style="5" customWidth="1"/>
    <col min="1540" max="1540" width="7.28515625" style="5" customWidth="1"/>
    <col min="1541" max="1541" width="5.140625" style="5" customWidth="1"/>
    <col min="1542" max="1542" width="0" style="5" hidden="1" customWidth="1"/>
    <col min="1543" max="1543" width="6.85546875" style="5" customWidth="1"/>
    <col min="1544" max="1544" width="125.5703125" style="5" customWidth="1"/>
    <col min="1545" max="1548" width="22.85546875" style="5" customWidth="1"/>
    <col min="1549" max="1549" width="24.42578125" style="5" customWidth="1"/>
    <col min="1550" max="1552" width="10.5703125" style="5" bestFit="1" customWidth="1"/>
    <col min="1553" max="1553" width="10.42578125" style="5" customWidth="1"/>
    <col min="1554" max="1554" width="12.85546875" style="5" customWidth="1"/>
    <col min="1555" max="1555" width="8.42578125" style="5" bestFit="1" customWidth="1"/>
    <col min="1556" max="1556" width="9.140625" style="5" customWidth="1"/>
    <col min="1557" max="1792" width="9.140625" style="5"/>
    <col min="1793" max="1793" width="5.28515625" style="5" customWidth="1"/>
    <col min="1794" max="1794" width="7.42578125" style="5" customWidth="1"/>
    <col min="1795" max="1795" width="6.7109375" style="5" customWidth="1"/>
    <col min="1796" max="1796" width="7.28515625" style="5" customWidth="1"/>
    <col min="1797" max="1797" width="5.140625" style="5" customWidth="1"/>
    <col min="1798" max="1798" width="0" style="5" hidden="1" customWidth="1"/>
    <col min="1799" max="1799" width="6.85546875" style="5" customWidth="1"/>
    <col min="1800" max="1800" width="125.5703125" style="5" customWidth="1"/>
    <col min="1801" max="1804" width="22.85546875" style="5" customWidth="1"/>
    <col min="1805" max="1805" width="24.42578125" style="5" customWidth="1"/>
    <col min="1806" max="1808" width="10.5703125" style="5" bestFit="1" customWidth="1"/>
    <col min="1809" max="1809" width="10.42578125" style="5" customWidth="1"/>
    <col min="1810" max="1810" width="12.85546875" style="5" customWidth="1"/>
    <col min="1811" max="1811" width="8.42578125" style="5" bestFit="1" customWidth="1"/>
    <col min="1812" max="1812" width="9.140625" style="5" customWidth="1"/>
    <col min="1813" max="2048" width="9.140625" style="5"/>
    <col min="2049" max="2049" width="5.28515625" style="5" customWidth="1"/>
    <col min="2050" max="2050" width="7.42578125" style="5" customWidth="1"/>
    <col min="2051" max="2051" width="6.7109375" style="5" customWidth="1"/>
    <col min="2052" max="2052" width="7.28515625" style="5" customWidth="1"/>
    <col min="2053" max="2053" width="5.140625" style="5" customWidth="1"/>
    <col min="2054" max="2054" width="0" style="5" hidden="1" customWidth="1"/>
    <col min="2055" max="2055" width="6.85546875" style="5" customWidth="1"/>
    <col min="2056" max="2056" width="125.5703125" style="5" customWidth="1"/>
    <col min="2057" max="2060" width="22.85546875" style="5" customWidth="1"/>
    <col min="2061" max="2061" width="24.42578125" style="5" customWidth="1"/>
    <col min="2062" max="2064" width="10.5703125" style="5" bestFit="1" customWidth="1"/>
    <col min="2065" max="2065" width="10.42578125" style="5" customWidth="1"/>
    <col min="2066" max="2066" width="12.85546875" style="5" customWidth="1"/>
    <col min="2067" max="2067" width="8.42578125" style="5" bestFit="1" customWidth="1"/>
    <col min="2068" max="2068" width="9.140625" style="5" customWidth="1"/>
    <col min="2069" max="2304" width="9.140625" style="5"/>
    <col min="2305" max="2305" width="5.28515625" style="5" customWidth="1"/>
    <col min="2306" max="2306" width="7.42578125" style="5" customWidth="1"/>
    <col min="2307" max="2307" width="6.7109375" style="5" customWidth="1"/>
    <col min="2308" max="2308" width="7.28515625" style="5" customWidth="1"/>
    <col min="2309" max="2309" width="5.140625" style="5" customWidth="1"/>
    <col min="2310" max="2310" width="0" style="5" hidden="1" customWidth="1"/>
    <col min="2311" max="2311" width="6.85546875" style="5" customWidth="1"/>
    <col min="2312" max="2312" width="125.5703125" style="5" customWidth="1"/>
    <col min="2313" max="2316" width="22.85546875" style="5" customWidth="1"/>
    <col min="2317" max="2317" width="24.42578125" style="5" customWidth="1"/>
    <col min="2318" max="2320" width="10.5703125" style="5" bestFit="1" customWidth="1"/>
    <col min="2321" max="2321" width="10.42578125" style="5" customWidth="1"/>
    <col min="2322" max="2322" width="12.85546875" style="5" customWidth="1"/>
    <col min="2323" max="2323" width="8.42578125" style="5" bestFit="1" customWidth="1"/>
    <col min="2324" max="2324" width="9.140625" style="5" customWidth="1"/>
    <col min="2325" max="2560" width="9.140625" style="5"/>
    <col min="2561" max="2561" width="5.28515625" style="5" customWidth="1"/>
    <col min="2562" max="2562" width="7.42578125" style="5" customWidth="1"/>
    <col min="2563" max="2563" width="6.7109375" style="5" customWidth="1"/>
    <col min="2564" max="2564" width="7.28515625" style="5" customWidth="1"/>
    <col min="2565" max="2565" width="5.140625" style="5" customWidth="1"/>
    <col min="2566" max="2566" width="0" style="5" hidden="1" customWidth="1"/>
    <col min="2567" max="2567" width="6.85546875" style="5" customWidth="1"/>
    <col min="2568" max="2568" width="125.5703125" style="5" customWidth="1"/>
    <col min="2569" max="2572" width="22.85546875" style="5" customWidth="1"/>
    <col min="2573" max="2573" width="24.42578125" style="5" customWidth="1"/>
    <col min="2574" max="2576" width="10.5703125" style="5" bestFit="1" customWidth="1"/>
    <col min="2577" max="2577" width="10.42578125" style="5" customWidth="1"/>
    <col min="2578" max="2578" width="12.85546875" style="5" customWidth="1"/>
    <col min="2579" max="2579" width="8.42578125" style="5" bestFit="1" customWidth="1"/>
    <col min="2580" max="2580" width="9.140625" style="5" customWidth="1"/>
    <col min="2581" max="2816" width="9.140625" style="5"/>
    <col min="2817" max="2817" width="5.28515625" style="5" customWidth="1"/>
    <col min="2818" max="2818" width="7.42578125" style="5" customWidth="1"/>
    <col min="2819" max="2819" width="6.7109375" style="5" customWidth="1"/>
    <col min="2820" max="2820" width="7.28515625" style="5" customWidth="1"/>
    <col min="2821" max="2821" width="5.140625" style="5" customWidth="1"/>
    <col min="2822" max="2822" width="0" style="5" hidden="1" customWidth="1"/>
    <col min="2823" max="2823" width="6.85546875" style="5" customWidth="1"/>
    <col min="2824" max="2824" width="125.5703125" style="5" customWidth="1"/>
    <col min="2825" max="2828" width="22.85546875" style="5" customWidth="1"/>
    <col min="2829" max="2829" width="24.42578125" style="5" customWidth="1"/>
    <col min="2830" max="2832" width="10.5703125" style="5" bestFit="1" customWidth="1"/>
    <col min="2833" max="2833" width="10.42578125" style="5" customWidth="1"/>
    <col min="2834" max="2834" width="12.85546875" style="5" customWidth="1"/>
    <col min="2835" max="2835" width="8.42578125" style="5" bestFit="1" customWidth="1"/>
    <col min="2836" max="2836" width="9.140625" style="5" customWidth="1"/>
    <col min="2837" max="3072" width="9.140625" style="5"/>
    <col min="3073" max="3073" width="5.28515625" style="5" customWidth="1"/>
    <col min="3074" max="3074" width="7.42578125" style="5" customWidth="1"/>
    <col min="3075" max="3075" width="6.7109375" style="5" customWidth="1"/>
    <col min="3076" max="3076" width="7.28515625" style="5" customWidth="1"/>
    <col min="3077" max="3077" width="5.140625" style="5" customWidth="1"/>
    <col min="3078" max="3078" width="0" style="5" hidden="1" customWidth="1"/>
    <col min="3079" max="3079" width="6.85546875" style="5" customWidth="1"/>
    <col min="3080" max="3080" width="125.5703125" style="5" customWidth="1"/>
    <col min="3081" max="3084" width="22.85546875" style="5" customWidth="1"/>
    <col min="3085" max="3085" width="24.42578125" style="5" customWidth="1"/>
    <col min="3086" max="3088" width="10.5703125" style="5" bestFit="1" customWidth="1"/>
    <col min="3089" max="3089" width="10.42578125" style="5" customWidth="1"/>
    <col min="3090" max="3090" width="12.85546875" style="5" customWidth="1"/>
    <col min="3091" max="3091" width="8.42578125" style="5" bestFit="1" customWidth="1"/>
    <col min="3092" max="3092" width="9.140625" style="5" customWidth="1"/>
    <col min="3093" max="3328" width="9.140625" style="5"/>
    <col min="3329" max="3329" width="5.28515625" style="5" customWidth="1"/>
    <col min="3330" max="3330" width="7.42578125" style="5" customWidth="1"/>
    <col min="3331" max="3331" width="6.7109375" style="5" customWidth="1"/>
    <col min="3332" max="3332" width="7.28515625" style="5" customWidth="1"/>
    <col min="3333" max="3333" width="5.140625" style="5" customWidth="1"/>
    <col min="3334" max="3334" width="0" style="5" hidden="1" customWidth="1"/>
    <col min="3335" max="3335" width="6.85546875" style="5" customWidth="1"/>
    <col min="3336" max="3336" width="125.5703125" style="5" customWidth="1"/>
    <col min="3337" max="3340" width="22.85546875" style="5" customWidth="1"/>
    <col min="3341" max="3341" width="24.42578125" style="5" customWidth="1"/>
    <col min="3342" max="3344" width="10.5703125" style="5" bestFit="1" customWidth="1"/>
    <col min="3345" max="3345" width="10.42578125" style="5" customWidth="1"/>
    <col min="3346" max="3346" width="12.85546875" style="5" customWidth="1"/>
    <col min="3347" max="3347" width="8.42578125" style="5" bestFit="1" customWidth="1"/>
    <col min="3348" max="3348" width="9.140625" style="5" customWidth="1"/>
    <col min="3349" max="3584" width="9.140625" style="5"/>
    <col min="3585" max="3585" width="5.28515625" style="5" customWidth="1"/>
    <col min="3586" max="3586" width="7.42578125" style="5" customWidth="1"/>
    <col min="3587" max="3587" width="6.7109375" style="5" customWidth="1"/>
    <col min="3588" max="3588" width="7.28515625" style="5" customWidth="1"/>
    <col min="3589" max="3589" width="5.140625" style="5" customWidth="1"/>
    <col min="3590" max="3590" width="0" style="5" hidden="1" customWidth="1"/>
    <col min="3591" max="3591" width="6.85546875" style="5" customWidth="1"/>
    <col min="3592" max="3592" width="125.5703125" style="5" customWidth="1"/>
    <col min="3593" max="3596" width="22.85546875" style="5" customWidth="1"/>
    <col min="3597" max="3597" width="24.42578125" style="5" customWidth="1"/>
    <col min="3598" max="3600" width="10.5703125" style="5" bestFit="1" customWidth="1"/>
    <col min="3601" max="3601" width="10.42578125" style="5" customWidth="1"/>
    <col min="3602" max="3602" width="12.85546875" style="5" customWidth="1"/>
    <col min="3603" max="3603" width="8.42578125" style="5" bestFit="1" customWidth="1"/>
    <col min="3604" max="3604" width="9.140625" style="5" customWidth="1"/>
    <col min="3605" max="3840" width="9.140625" style="5"/>
    <col min="3841" max="3841" width="5.28515625" style="5" customWidth="1"/>
    <col min="3842" max="3842" width="7.42578125" style="5" customWidth="1"/>
    <col min="3843" max="3843" width="6.7109375" style="5" customWidth="1"/>
    <col min="3844" max="3844" width="7.28515625" style="5" customWidth="1"/>
    <col min="3845" max="3845" width="5.140625" style="5" customWidth="1"/>
    <col min="3846" max="3846" width="0" style="5" hidden="1" customWidth="1"/>
    <col min="3847" max="3847" width="6.85546875" style="5" customWidth="1"/>
    <col min="3848" max="3848" width="125.5703125" style="5" customWidth="1"/>
    <col min="3849" max="3852" width="22.85546875" style="5" customWidth="1"/>
    <col min="3853" max="3853" width="24.42578125" style="5" customWidth="1"/>
    <col min="3854" max="3856" width="10.5703125" style="5" bestFit="1" customWidth="1"/>
    <col min="3857" max="3857" width="10.42578125" style="5" customWidth="1"/>
    <col min="3858" max="3858" width="12.85546875" style="5" customWidth="1"/>
    <col min="3859" max="3859" width="8.42578125" style="5" bestFit="1" customWidth="1"/>
    <col min="3860" max="3860" width="9.140625" style="5" customWidth="1"/>
    <col min="3861" max="4096" width="9.140625" style="5"/>
    <col min="4097" max="4097" width="5.28515625" style="5" customWidth="1"/>
    <col min="4098" max="4098" width="7.42578125" style="5" customWidth="1"/>
    <col min="4099" max="4099" width="6.7109375" style="5" customWidth="1"/>
    <col min="4100" max="4100" width="7.28515625" style="5" customWidth="1"/>
    <col min="4101" max="4101" width="5.140625" style="5" customWidth="1"/>
    <col min="4102" max="4102" width="0" style="5" hidden="1" customWidth="1"/>
    <col min="4103" max="4103" width="6.85546875" style="5" customWidth="1"/>
    <col min="4104" max="4104" width="125.5703125" style="5" customWidth="1"/>
    <col min="4105" max="4108" width="22.85546875" style="5" customWidth="1"/>
    <col min="4109" max="4109" width="24.42578125" style="5" customWidth="1"/>
    <col min="4110" max="4112" width="10.5703125" style="5" bestFit="1" customWidth="1"/>
    <col min="4113" max="4113" width="10.42578125" style="5" customWidth="1"/>
    <col min="4114" max="4114" width="12.85546875" style="5" customWidth="1"/>
    <col min="4115" max="4115" width="8.42578125" style="5" bestFit="1" customWidth="1"/>
    <col min="4116" max="4116" width="9.140625" style="5" customWidth="1"/>
    <col min="4117" max="4352" width="9.140625" style="5"/>
    <col min="4353" max="4353" width="5.28515625" style="5" customWidth="1"/>
    <col min="4354" max="4354" width="7.42578125" style="5" customWidth="1"/>
    <col min="4355" max="4355" width="6.7109375" style="5" customWidth="1"/>
    <col min="4356" max="4356" width="7.28515625" style="5" customWidth="1"/>
    <col min="4357" max="4357" width="5.140625" style="5" customWidth="1"/>
    <col min="4358" max="4358" width="0" style="5" hidden="1" customWidth="1"/>
    <col min="4359" max="4359" width="6.85546875" style="5" customWidth="1"/>
    <col min="4360" max="4360" width="125.5703125" style="5" customWidth="1"/>
    <col min="4361" max="4364" width="22.85546875" style="5" customWidth="1"/>
    <col min="4365" max="4365" width="24.42578125" style="5" customWidth="1"/>
    <col min="4366" max="4368" width="10.5703125" style="5" bestFit="1" customWidth="1"/>
    <col min="4369" max="4369" width="10.42578125" style="5" customWidth="1"/>
    <col min="4370" max="4370" width="12.85546875" style="5" customWidth="1"/>
    <col min="4371" max="4371" width="8.42578125" style="5" bestFit="1" customWidth="1"/>
    <col min="4372" max="4372" width="9.140625" style="5" customWidth="1"/>
    <col min="4373" max="4608" width="9.140625" style="5"/>
    <col min="4609" max="4609" width="5.28515625" style="5" customWidth="1"/>
    <col min="4610" max="4610" width="7.42578125" style="5" customWidth="1"/>
    <col min="4611" max="4611" width="6.7109375" style="5" customWidth="1"/>
    <col min="4612" max="4612" width="7.28515625" style="5" customWidth="1"/>
    <col min="4613" max="4613" width="5.140625" style="5" customWidth="1"/>
    <col min="4614" max="4614" width="0" style="5" hidden="1" customWidth="1"/>
    <col min="4615" max="4615" width="6.85546875" style="5" customWidth="1"/>
    <col min="4616" max="4616" width="125.5703125" style="5" customWidth="1"/>
    <col min="4617" max="4620" width="22.85546875" style="5" customWidth="1"/>
    <col min="4621" max="4621" width="24.42578125" style="5" customWidth="1"/>
    <col min="4622" max="4624" width="10.5703125" style="5" bestFit="1" customWidth="1"/>
    <col min="4625" max="4625" width="10.42578125" style="5" customWidth="1"/>
    <col min="4626" max="4626" width="12.85546875" style="5" customWidth="1"/>
    <col min="4627" max="4627" width="8.42578125" style="5" bestFit="1" customWidth="1"/>
    <col min="4628" max="4628" width="9.140625" style="5" customWidth="1"/>
    <col min="4629" max="4864" width="9.140625" style="5"/>
    <col min="4865" max="4865" width="5.28515625" style="5" customWidth="1"/>
    <col min="4866" max="4866" width="7.42578125" style="5" customWidth="1"/>
    <col min="4867" max="4867" width="6.7109375" style="5" customWidth="1"/>
    <col min="4868" max="4868" width="7.28515625" style="5" customWidth="1"/>
    <col min="4869" max="4869" width="5.140625" style="5" customWidth="1"/>
    <col min="4870" max="4870" width="0" style="5" hidden="1" customWidth="1"/>
    <col min="4871" max="4871" width="6.85546875" style="5" customWidth="1"/>
    <col min="4872" max="4872" width="125.5703125" style="5" customWidth="1"/>
    <col min="4873" max="4876" width="22.85546875" style="5" customWidth="1"/>
    <col min="4877" max="4877" width="24.42578125" style="5" customWidth="1"/>
    <col min="4878" max="4880" width="10.5703125" style="5" bestFit="1" customWidth="1"/>
    <col min="4881" max="4881" width="10.42578125" style="5" customWidth="1"/>
    <col min="4882" max="4882" width="12.85546875" style="5" customWidth="1"/>
    <col min="4883" max="4883" width="8.42578125" style="5" bestFit="1" customWidth="1"/>
    <col min="4884" max="4884" width="9.140625" style="5" customWidth="1"/>
    <col min="4885" max="5120" width="9.140625" style="5"/>
    <col min="5121" max="5121" width="5.28515625" style="5" customWidth="1"/>
    <col min="5122" max="5122" width="7.42578125" style="5" customWidth="1"/>
    <col min="5123" max="5123" width="6.7109375" style="5" customWidth="1"/>
    <col min="5124" max="5124" width="7.28515625" style="5" customWidth="1"/>
    <col min="5125" max="5125" width="5.140625" style="5" customWidth="1"/>
    <col min="5126" max="5126" width="0" style="5" hidden="1" customWidth="1"/>
    <col min="5127" max="5127" width="6.85546875" style="5" customWidth="1"/>
    <col min="5128" max="5128" width="125.5703125" style="5" customWidth="1"/>
    <col min="5129" max="5132" width="22.85546875" style="5" customWidth="1"/>
    <col min="5133" max="5133" width="24.42578125" style="5" customWidth="1"/>
    <col min="5134" max="5136" width="10.5703125" style="5" bestFit="1" customWidth="1"/>
    <col min="5137" max="5137" width="10.42578125" style="5" customWidth="1"/>
    <col min="5138" max="5138" width="12.85546875" style="5" customWidth="1"/>
    <col min="5139" max="5139" width="8.42578125" style="5" bestFit="1" customWidth="1"/>
    <col min="5140" max="5140" width="9.140625" style="5" customWidth="1"/>
    <col min="5141" max="5376" width="9.140625" style="5"/>
    <col min="5377" max="5377" width="5.28515625" style="5" customWidth="1"/>
    <col min="5378" max="5378" width="7.42578125" style="5" customWidth="1"/>
    <col min="5379" max="5379" width="6.7109375" style="5" customWidth="1"/>
    <col min="5380" max="5380" width="7.28515625" style="5" customWidth="1"/>
    <col min="5381" max="5381" width="5.140625" style="5" customWidth="1"/>
    <col min="5382" max="5382" width="0" style="5" hidden="1" customWidth="1"/>
    <col min="5383" max="5383" width="6.85546875" style="5" customWidth="1"/>
    <col min="5384" max="5384" width="125.5703125" style="5" customWidth="1"/>
    <col min="5385" max="5388" width="22.85546875" style="5" customWidth="1"/>
    <col min="5389" max="5389" width="24.42578125" style="5" customWidth="1"/>
    <col min="5390" max="5392" width="10.5703125" style="5" bestFit="1" customWidth="1"/>
    <col min="5393" max="5393" width="10.42578125" style="5" customWidth="1"/>
    <col min="5394" max="5394" width="12.85546875" style="5" customWidth="1"/>
    <col min="5395" max="5395" width="8.42578125" style="5" bestFit="1" customWidth="1"/>
    <col min="5396" max="5396" width="9.140625" style="5" customWidth="1"/>
    <col min="5397" max="5632" width="9.140625" style="5"/>
    <col min="5633" max="5633" width="5.28515625" style="5" customWidth="1"/>
    <col min="5634" max="5634" width="7.42578125" style="5" customWidth="1"/>
    <col min="5635" max="5635" width="6.7109375" style="5" customWidth="1"/>
    <col min="5636" max="5636" width="7.28515625" style="5" customWidth="1"/>
    <col min="5637" max="5637" width="5.140625" style="5" customWidth="1"/>
    <col min="5638" max="5638" width="0" style="5" hidden="1" customWidth="1"/>
    <col min="5639" max="5639" width="6.85546875" style="5" customWidth="1"/>
    <col min="5640" max="5640" width="125.5703125" style="5" customWidth="1"/>
    <col min="5641" max="5644" width="22.85546875" style="5" customWidth="1"/>
    <col min="5645" max="5645" width="24.42578125" style="5" customWidth="1"/>
    <col min="5646" max="5648" width="10.5703125" style="5" bestFit="1" customWidth="1"/>
    <col min="5649" max="5649" width="10.42578125" style="5" customWidth="1"/>
    <col min="5650" max="5650" width="12.85546875" style="5" customWidth="1"/>
    <col min="5651" max="5651" width="8.42578125" style="5" bestFit="1" customWidth="1"/>
    <col min="5652" max="5652" width="9.140625" style="5" customWidth="1"/>
    <col min="5653" max="5888" width="9.140625" style="5"/>
    <col min="5889" max="5889" width="5.28515625" style="5" customWidth="1"/>
    <col min="5890" max="5890" width="7.42578125" style="5" customWidth="1"/>
    <col min="5891" max="5891" width="6.7109375" style="5" customWidth="1"/>
    <col min="5892" max="5892" width="7.28515625" style="5" customWidth="1"/>
    <col min="5893" max="5893" width="5.140625" style="5" customWidth="1"/>
    <col min="5894" max="5894" width="0" style="5" hidden="1" customWidth="1"/>
    <col min="5895" max="5895" width="6.85546875" style="5" customWidth="1"/>
    <col min="5896" max="5896" width="125.5703125" style="5" customWidth="1"/>
    <col min="5897" max="5900" width="22.85546875" style="5" customWidth="1"/>
    <col min="5901" max="5901" width="24.42578125" style="5" customWidth="1"/>
    <col min="5902" max="5904" width="10.5703125" style="5" bestFit="1" customWidth="1"/>
    <col min="5905" max="5905" width="10.42578125" style="5" customWidth="1"/>
    <col min="5906" max="5906" width="12.85546875" style="5" customWidth="1"/>
    <col min="5907" max="5907" width="8.42578125" style="5" bestFit="1" customWidth="1"/>
    <col min="5908" max="5908" width="9.140625" style="5" customWidth="1"/>
    <col min="5909" max="6144" width="9.140625" style="5"/>
    <col min="6145" max="6145" width="5.28515625" style="5" customWidth="1"/>
    <col min="6146" max="6146" width="7.42578125" style="5" customWidth="1"/>
    <col min="6147" max="6147" width="6.7109375" style="5" customWidth="1"/>
    <col min="6148" max="6148" width="7.28515625" style="5" customWidth="1"/>
    <col min="6149" max="6149" width="5.140625" style="5" customWidth="1"/>
    <col min="6150" max="6150" width="0" style="5" hidden="1" customWidth="1"/>
    <col min="6151" max="6151" width="6.85546875" style="5" customWidth="1"/>
    <col min="6152" max="6152" width="125.5703125" style="5" customWidth="1"/>
    <col min="6153" max="6156" width="22.85546875" style="5" customWidth="1"/>
    <col min="6157" max="6157" width="24.42578125" style="5" customWidth="1"/>
    <col min="6158" max="6160" width="10.5703125" style="5" bestFit="1" customWidth="1"/>
    <col min="6161" max="6161" width="10.42578125" style="5" customWidth="1"/>
    <col min="6162" max="6162" width="12.85546875" style="5" customWidth="1"/>
    <col min="6163" max="6163" width="8.42578125" style="5" bestFit="1" customWidth="1"/>
    <col min="6164" max="6164" width="9.140625" style="5" customWidth="1"/>
    <col min="6165" max="6400" width="9.140625" style="5"/>
    <col min="6401" max="6401" width="5.28515625" style="5" customWidth="1"/>
    <col min="6402" max="6402" width="7.42578125" style="5" customWidth="1"/>
    <col min="6403" max="6403" width="6.7109375" style="5" customWidth="1"/>
    <col min="6404" max="6404" width="7.28515625" style="5" customWidth="1"/>
    <col min="6405" max="6405" width="5.140625" style="5" customWidth="1"/>
    <col min="6406" max="6406" width="0" style="5" hidden="1" customWidth="1"/>
    <col min="6407" max="6407" width="6.85546875" style="5" customWidth="1"/>
    <col min="6408" max="6408" width="125.5703125" style="5" customWidth="1"/>
    <col min="6409" max="6412" width="22.85546875" style="5" customWidth="1"/>
    <col min="6413" max="6413" width="24.42578125" style="5" customWidth="1"/>
    <col min="6414" max="6416" width="10.5703125" style="5" bestFit="1" customWidth="1"/>
    <col min="6417" max="6417" width="10.42578125" style="5" customWidth="1"/>
    <col min="6418" max="6418" width="12.85546875" style="5" customWidth="1"/>
    <col min="6419" max="6419" width="8.42578125" style="5" bestFit="1" customWidth="1"/>
    <col min="6420" max="6420" width="9.140625" style="5" customWidth="1"/>
    <col min="6421" max="6656" width="9.140625" style="5"/>
    <col min="6657" max="6657" width="5.28515625" style="5" customWidth="1"/>
    <col min="6658" max="6658" width="7.42578125" style="5" customWidth="1"/>
    <col min="6659" max="6659" width="6.7109375" style="5" customWidth="1"/>
    <col min="6660" max="6660" width="7.28515625" style="5" customWidth="1"/>
    <col min="6661" max="6661" width="5.140625" style="5" customWidth="1"/>
    <col min="6662" max="6662" width="0" style="5" hidden="1" customWidth="1"/>
    <col min="6663" max="6663" width="6.85546875" style="5" customWidth="1"/>
    <col min="6664" max="6664" width="125.5703125" style="5" customWidth="1"/>
    <col min="6665" max="6668" width="22.85546875" style="5" customWidth="1"/>
    <col min="6669" max="6669" width="24.42578125" style="5" customWidth="1"/>
    <col min="6670" max="6672" width="10.5703125" style="5" bestFit="1" customWidth="1"/>
    <col min="6673" max="6673" width="10.42578125" style="5" customWidth="1"/>
    <col min="6674" max="6674" width="12.85546875" style="5" customWidth="1"/>
    <col min="6675" max="6675" width="8.42578125" style="5" bestFit="1" customWidth="1"/>
    <col min="6676" max="6676" width="9.140625" style="5" customWidth="1"/>
    <col min="6677" max="6912" width="9.140625" style="5"/>
    <col min="6913" max="6913" width="5.28515625" style="5" customWidth="1"/>
    <col min="6914" max="6914" width="7.42578125" style="5" customWidth="1"/>
    <col min="6915" max="6915" width="6.7109375" style="5" customWidth="1"/>
    <col min="6916" max="6916" width="7.28515625" style="5" customWidth="1"/>
    <col min="6917" max="6917" width="5.140625" style="5" customWidth="1"/>
    <col min="6918" max="6918" width="0" style="5" hidden="1" customWidth="1"/>
    <col min="6919" max="6919" width="6.85546875" style="5" customWidth="1"/>
    <col min="6920" max="6920" width="125.5703125" style="5" customWidth="1"/>
    <col min="6921" max="6924" width="22.85546875" style="5" customWidth="1"/>
    <col min="6925" max="6925" width="24.42578125" style="5" customWidth="1"/>
    <col min="6926" max="6928" width="10.5703125" style="5" bestFit="1" customWidth="1"/>
    <col min="6929" max="6929" width="10.42578125" style="5" customWidth="1"/>
    <col min="6930" max="6930" width="12.85546875" style="5" customWidth="1"/>
    <col min="6931" max="6931" width="8.42578125" style="5" bestFit="1" customWidth="1"/>
    <col min="6932" max="6932" width="9.140625" style="5" customWidth="1"/>
    <col min="6933" max="7168" width="9.140625" style="5"/>
    <col min="7169" max="7169" width="5.28515625" style="5" customWidth="1"/>
    <col min="7170" max="7170" width="7.42578125" style="5" customWidth="1"/>
    <col min="7171" max="7171" width="6.7109375" style="5" customWidth="1"/>
    <col min="7172" max="7172" width="7.28515625" style="5" customWidth="1"/>
    <col min="7173" max="7173" width="5.140625" style="5" customWidth="1"/>
    <col min="7174" max="7174" width="0" style="5" hidden="1" customWidth="1"/>
    <col min="7175" max="7175" width="6.85546875" style="5" customWidth="1"/>
    <col min="7176" max="7176" width="125.5703125" style="5" customWidth="1"/>
    <col min="7177" max="7180" width="22.85546875" style="5" customWidth="1"/>
    <col min="7181" max="7181" width="24.42578125" style="5" customWidth="1"/>
    <col min="7182" max="7184" width="10.5703125" style="5" bestFit="1" customWidth="1"/>
    <col min="7185" max="7185" width="10.42578125" style="5" customWidth="1"/>
    <col min="7186" max="7186" width="12.85546875" style="5" customWidth="1"/>
    <col min="7187" max="7187" width="8.42578125" style="5" bestFit="1" customWidth="1"/>
    <col min="7188" max="7188" width="9.140625" style="5" customWidth="1"/>
    <col min="7189" max="7424" width="9.140625" style="5"/>
    <col min="7425" max="7425" width="5.28515625" style="5" customWidth="1"/>
    <col min="7426" max="7426" width="7.42578125" style="5" customWidth="1"/>
    <col min="7427" max="7427" width="6.7109375" style="5" customWidth="1"/>
    <col min="7428" max="7428" width="7.28515625" style="5" customWidth="1"/>
    <col min="7429" max="7429" width="5.140625" style="5" customWidth="1"/>
    <col min="7430" max="7430" width="0" style="5" hidden="1" customWidth="1"/>
    <col min="7431" max="7431" width="6.85546875" style="5" customWidth="1"/>
    <col min="7432" max="7432" width="125.5703125" style="5" customWidth="1"/>
    <col min="7433" max="7436" width="22.85546875" style="5" customWidth="1"/>
    <col min="7437" max="7437" width="24.42578125" style="5" customWidth="1"/>
    <col min="7438" max="7440" width="10.5703125" style="5" bestFit="1" customWidth="1"/>
    <col min="7441" max="7441" width="10.42578125" style="5" customWidth="1"/>
    <col min="7442" max="7442" width="12.85546875" style="5" customWidth="1"/>
    <col min="7443" max="7443" width="8.42578125" style="5" bestFit="1" customWidth="1"/>
    <col min="7444" max="7444" width="9.140625" style="5" customWidth="1"/>
    <col min="7445" max="7680" width="9.140625" style="5"/>
    <col min="7681" max="7681" width="5.28515625" style="5" customWidth="1"/>
    <col min="7682" max="7682" width="7.42578125" style="5" customWidth="1"/>
    <col min="7683" max="7683" width="6.7109375" style="5" customWidth="1"/>
    <col min="7684" max="7684" width="7.28515625" style="5" customWidth="1"/>
    <col min="7685" max="7685" width="5.140625" style="5" customWidth="1"/>
    <col min="7686" max="7686" width="0" style="5" hidden="1" customWidth="1"/>
    <col min="7687" max="7687" width="6.85546875" style="5" customWidth="1"/>
    <col min="7688" max="7688" width="125.5703125" style="5" customWidth="1"/>
    <col min="7689" max="7692" width="22.85546875" style="5" customWidth="1"/>
    <col min="7693" max="7693" width="24.42578125" style="5" customWidth="1"/>
    <col min="7694" max="7696" width="10.5703125" style="5" bestFit="1" customWidth="1"/>
    <col min="7697" max="7697" width="10.42578125" style="5" customWidth="1"/>
    <col min="7698" max="7698" width="12.85546875" style="5" customWidth="1"/>
    <col min="7699" max="7699" width="8.42578125" style="5" bestFit="1" customWidth="1"/>
    <col min="7700" max="7700" width="9.140625" style="5" customWidth="1"/>
    <col min="7701" max="7936" width="9.140625" style="5"/>
    <col min="7937" max="7937" width="5.28515625" style="5" customWidth="1"/>
    <col min="7938" max="7938" width="7.42578125" style="5" customWidth="1"/>
    <col min="7939" max="7939" width="6.7109375" style="5" customWidth="1"/>
    <col min="7940" max="7940" width="7.28515625" style="5" customWidth="1"/>
    <col min="7941" max="7941" width="5.140625" style="5" customWidth="1"/>
    <col min="7942" max="7942" width="0" style="5" hidden="1" customWidth="1"/>
    <col min="7943" max="7943" width="6.85546875" style="5" customWidth="1"/>
    <col min="7944" max="7944" width="125.5703125" style="5" customWidth="1"/>
    <col min="7945" max="7948" width="22.85546875" style="5" customWidth="1"/>
    <col min="7949" max="7949" width="24.42578125" style="5" customWidth="1"/>
    <col min="7950" max="7952" width="10.5703125" style="5" bestFit="1" customWidth="1"/>
    <col min="7953" max="7953" width="10.42578125" style="5" customWidth="1"/>
    <col min="7954" max="7954" width="12.85546875" style="5" customWidth="1"/>
    <col min="7955" max="7955" width="8.42578125" style="5" bestFit="1" customWidth="1"/>
    <col min="7956" max="7956" width="9.140625" style="5" customWidth="1"/>
    <col min="7957" max="8192" width="9.140625" style="5"/>
    <col min="8193" max="8193" width="5.28515625" style="5" customWidth="1"/>
    <col min="8194" max="8194" width="7.42578125" style="5" customWidth="1"/>
    <col min="8195" max="8195" width="6.7109375" style="5" customWidth="1"/>
    <col min="8196" max="8196" width="7.28515625" style="5" customWidth="1"/>
    <col min="8197" max="8197" width="5.140625" style="5" customWidth="1"/>
    <col min="8198" max="8198" width="0" style="5" hidden="1" customWidth="1"/>
    <col min="8199" max="8199" width="6.85546875" style="5" customWidth="1"/>
    <col min="8200" max="8200" width="125.5703125" style="5" customWidth="1"/>
    <col min="8201" max="8204" width="22.85546875" style="5" customWidth="1"/>
    <col min="8205" max="8205" width="24.42578125" style="5" customWidth="1"/>
    <col min="8206" max="8208" width="10.5703125" style="5" bestFit="1" customWidth="1"/>
    <col min="8209" max="8209" width="10.42578125" style="5" customWidth="1"/>
    <col min="8210" max="8210" width="12.85546875" style="5" customWidth="1"/>
    <col min="8211" max="8211" width="8.42578125" style="5" bestFit="1" customWidth="1"/>
    <col min="8212" max="8212" width="9.140625" style="5" customWidth="1"/>
    <col min="8213" max="8448" width="9.140625" style="5"/>
    <col min="8449" max="8449" width="5.28515625" style="5" customWidth="1"/>
    <col min="8450" max="8450" width="7.42578125" style="5" customWidth="1"/>
    <col min="8451" max="8451" width="6.7109375" style="5" customWidth="1"/>
    <col min="8452" max="8452" width="7.28515625" style="5" customWidth="1"/>
    <col min="8453" max="8453" width="5.140625" style="5" customWidth="1"/>
    <col min="8454" max="8454" width="0" style="5" hidden="1" customWidth="1"/>
    <col min="8455" max="8455" width="6.85546875" style="5" customWidth="1"/>
    <col min="8456" max="8456" width="125.5703125" style="5" customWidth="1"/>
    <col min="8457" max="8460" width="22.85546875" style="5" customWidth="1"/>
    <col min="8461" max="8461" width="24.42578125" style="5" customWidth="1"/>
    <col min="8462" max="8464" width="10.5703125" style="5" bestFit="1" customWidth="1"/>
    <col min="8465" max="8465" width="10.42578125" style="5" customWidth="1"/>
    <col min="8466" max="8466" width="12.85546875" style="5" customWidth="1"/>
    <col min="8467" max="8467" width="8.42578125" style="5" bestFit="1" customWidth="1"/>
    <col min="8468" max="8468" width="9.140625" style="5" customWidth="1"/>
    <col min="8469" max="8704" width="9.140625" style="5"/>
    <col min="8705" max="8705" width="5.28515625" style="5" customWidth="1"/>
    <col min="8706" max="8706" width="7.42578125" style="5" customWidth="1"/>
    <col min="8707" max="8707" width="6.7109375" style="5" customWidth="1"/>
    <col min="8708" max="8708" width="7.28515625" style="5" customWidth="1"/>
    <col min="8709" max="8709" width="5.140625" style="5" customWidth="1"/>
    <col min="8710" max="8710" width="0" style="5" hidden="1" customWidth="1"/>
    <col min="8711" max="8711" width="6.85546875" style="5" customWidth="1"/>
    <col min="8712" max="8712" width="125.5703125" style="5" customWidth="1"/>
    <col min="8713" max="8716" width="22.85546875" style="5" customWidth="1"/>
    <col min="8717" max="8717" width="24.42578125" style="5" customWidth="1"/>
    <col min="8718" max="8720" width="10.5703125" style="5" bestFit="1" customWidth="1"/>
    <col min="8721" max="8721" width="10.42578125" style="5" customWidth="1"/>
    <col min="8722" max="8722" width="12.85546875" style="5" customWidth="1"/>
    <col min="8723" max="8723" width="8.42578125" style="5" bestFit="1" customWidth="1"/>
    <col min="8724" max="8724" width="9.140625" style="5" customWidth="1"/>
    <col min="8725" max="8960" width="9.140625" style="5"/>
    <col min="8961" max="8961" width="5.28515625" style="5" customWidth="1"/>
    <col min="8962" max="8962" width="7.42578125" style="5" customWidth="1"/>
    <col min="8963" max="8963" width="6.7109375" style="5" customWidth="1"/>
    <col min="8964" max="8964" width="7.28515625" style="5" customWidth="1"/>
    <col min="8965" max="8965" width="5.140625" style="5" customWidth="1"/>
    <col min="8966" max="8966" width="0" style="5" hidden="1" customWidth="1"/>
    <col min="8967" max="8967" width="6.85546875" style="5" customWidth="1"/>
    <col min="8968" max="8968" width="125.5703125" style="5" customWidth="1"/>
    <col min="8969" max="8972" width="22.85546875" style="5" customWidth="1"/>
    <col min="8973" max="8973" width="24.42578125" style="5" customWidth="1"/>
    <col min="8974" max="8976" width="10.5703125" style="5" bestFit="1" customWidth="1"/>
    <col min="8977" max="8977" width="10.42578125" style="5" customWidth="1"/>
    <col min="8978" max="8978" width="12.85546875" style="5" customWidth="1"/>
    <col min="8979" max="8979" width="8.42578125" style="5" bestFit="1" customWidth="1"/>
    <col min="8980" max="8980" width="9.140625" style="5" customWidth="1"/>
    <col min="8981" max="9216" width="9.140625" style="5"/>
    <col min="9217" max="9217" width="5.28515625" style="5" customWidth="1"/>
    <col min="9218" max="9218" width="7.42578125" style="5" customWidth="1"/>
    <col min="9219" max="9219" width="6.7109375" style="5" customWidth="1"/>
    <col min="9220" max="9220" width="7.28515625" style="5" customWidth="1"/>
    <col min="9221" max="9221" width="5.140625" style="5" customWidth="1"/>
    <col min="9222" max="9222" width="0" style="5" hidden="1" customWidth="1"/>
    <col min="9223" max="9223" width="6.85546875" style="5" customWidth="1"/>
    <col min="9224" max="9224" width="125.5703125" style="5" customWidth="1"/>
    <col min="9225" max="9228" width="22.85546875" style="5" customWidth="1"/>
    <col min="9229" max="9229" width="24.42578125" style="5" customWidth="1"/>
    <col min="9230" max="9232" width="10.5703125" style="5" bestFit="1" customWidth="1"/>
    <col min="9233" max="9233" width="10.42578125" style="5" customWidth="1"/>
    <col min="9234" max="9234" width="12.85546875" style="5" customWidth="1"/>
    <col min="9235" max="9235" width="8.42578125" style="5" bestFit="1" customWidth="1"/>
    <col min="9236" max="9236" width="9.140625" style="5" customWidth="1"/>
    <col min="9237" max="9472" width="9.140625" style="5"/>
    <col min="9473" max="9473" width="5.28515625" style="5" customWidth="1"/>
    <col min="9474" max="9474" width="7.42578125" style="5" customWidth="1"/>
    <col min="9475" max="9475" width="6.7109375" style="5" customWidth="1"/>
    <col min="9476" max="9476" width="7.28515625" style="5" customWidth="1"/>
    <col min="9477" max="9477" width="5.140625" style="5" customWidth="1"/>
    <col min="9478" max="9478" width="0" style="5" hidden="1" customWidth="1"/>
    <col min="9479" max="9479" width="6.85546875" style="5" customWidth="1"/>
    <col min="9480" max="9480" width="125.5703125" style="5" customWidth="1"/>
    <col min="9481" max="9484" width="22.85546875" style="5" customWidth="1"/>
    <col min="9485" max="9485" width="24.42578125" style="5" customWidth="1"/>
    <col min="9486" max="9488" width="10.5703125" style="5" bestFit="1" customWidth="1"/>
    <col min="9489" max="9489" width="10.42578125" style="5" customWidth="1"/>
    <col min="9490" max="9490" width="12.85546875" style="5" customWidth="1"/>
    <col min="9491" max="9491" width="8.42578125" style="5" bestFit="1" customWidth="1"/>
    <col min="9492" max="9492" width="9.140625" style="5" customWidth="1"/>
    <col min="9493" max="9728" width="9.140625" style="5"/>
    <col min="9729" max="9729" width="5.28515625" style="5" customWidth="1"/>
    <col min="9730" max="9730" width="7.42578125" style="5" customWidth="1"/>
    <col min="9731" max="9731" width="6.7109375" style="5" customWidth="1"/>
    <col min="9732" max="9732" width="7.28515625" style="5" customWidth="1"/>
    <col min="9733" max="9733" width="5.140625" style="5" customWidth="1"/>
    <col min="9734" max="9734" width="0" style="5" hidden="1" customWidth="1"/>
    <col min="9735" max="9735" width="6.85546875" style="5" customWidth="1"/>
    <col min="9736" max="9736" width="125.5703125" style="5" customWidth="1"/>
    <col min="9737" max="9740" width="22.85546875" style="5" customWidth="1"/>
    <col min="9741" max="9741" width="24.42578125" style="5" customWidth="1"/>
    <col min="9742" max="9744" width="10.5703125" style="5" bestFit="1" customWidth="1"/>
    <col min="9745" max="9745" width="10.42578125" style="5" customWidth="1"/>
    <col min="9746" max="9746" width="12.85546875" style="5" customWidth="1"/>
    <col min="9747" max="9747" width="8.42578125" style="5" bestFit="1" customWidth="1"/>
    <col min="9748" max="9748" width="9.140625" style="5" customWidth="1"/>
    <col min="9749" max="9984" width="9.140625" style="5"/>
    <col min="9985" max="9985" width="5.28515625" style="5" customWidth="1"/>
    <col min="9986" max="9986" width="7.42578125" style="5" customWidth="1"/>
    <col min="9987" max="9987" width="6.7109375" style="5" customWidth="1"/>
    <col min="9988" max="9988" width="7.28515625" style="5" customWidth="1"/>
    <col min="9989" max="9989" width="5.140625" style="5" customWidth="1"/>
    <col min="9990" max="9990" width="0" style="5" hidden="1" customWidth="1"/>
    <col min="9991" max="9991" width="6.85546875" style="5" customWidth="1"/>
    <col min="9992" max="9992" width="125.5703125" style="5" customWidth="1"/>
    <col min="9993" max="9996" width="22.85546875" style="5" customWidth="1"/>
    <col min="9997" max="9997" width="24.42578125" style="5" customWidth="1"/>
    <col min="9998" max="10000" width="10.5703125" style="5" bestFit="1" customWidth="1"/>
    <col min="10001" max="10001" width="10.42578125" style="5" customWidth="1"/>
    <col min="10002" max="10002" width="12.85546875" style="5" customWidth="1"/>
    <col min="10003" max="10003" width="8.42578125" style="5" bestFit="1" customWidth="1"/>
    <col min="10004" max="10004" width="9.140625" style="5" customWidth="1"/>
    <col min="10005" max="10240" width="9.140625" style="5"/>
    <col min="10241" max="10241" width="5.28515625" style="5" customWidth="1"/>
    <col min="10242" max="10242" width="7.42578125" style="5" customWidth="1"/>
    <col min="10243" max="10243" width="6.7109375" style="5" customWidth="1"/>
    <col min="10244" max="10244" width="7.28515625" style="5" customWidth="1"/>
    <col min="10245" max="10245" width="5.140625" style="5" customWidth="1"/>
    <col min="10246" max="10246" width="0" style="5" hidden="1" customWidth="1"/>
    <col min="10247" max="10247" width="6.85546875" style="5" customWidth="1"/>
    <col min="10248" max="10248" width="125.5703125" style="5" customWidth="1"/>
    <col min="10249" max="10252" width="22.85546875" style="5" customWidth="1"/>
    <col min="10253" max="10253" width="24.42578125" style="5" customWidth="1"/>
    <col min="10254" max="10256" width="10.5703125" style="5" bestFit="1" customWidth="1"/>
    <col min="10257" max="10257" width="10.42578125" style="5" customWidth="1"/>
    <col min="10258" max="10258" width="12.85546875" style="5" customWidth="1"/>
    <col min="10259" max="10259" width="8.42578125" style="5" bestFit="1" customWidth="1"/>
    <col min="10260" max="10260" width="9.140625" style="5" customWidth="1"/>
    <col min="10261" max="10496" width="9.140625" style="5"/>
    <col min="10497" max="10497" width="5.28515625" style="5" customWidth="1"/>
    <col min="10498" max="10498" width="7.42578125" style="5" customWidth="1"/>
    <col min="10499" max="10499" width="6.7109375" style="5" customWidth="1"/>
    <col min="10500" max="10500" width="7.28515625" style="5" customWidth="1"/>
    <col min="10501" max="10501" width="5.140625" style="5" customWidth="1"/>
    <col min="10502" max="10502" width="0" style="5" hidden="1" customWidth="1"/>
    <col min="10503" max="10503" width="6.85546875" style="5" customWidth="1"/>
    <col min="10504" max="10504" width="125.5703125" style="5" customWidth="1"/>
    <col min="10505" max="10508" width="22.85546875" style="5" customWidth="1"/>
    <col min="10509" max="10509" width="24.42578125" style="5" customWidth="1"/>
    <col min="10510" max="10512" width="10.5703125" style="5" bestFit="1" customWidth="1"/>
    <col min="10513" max="10513" width="10.42578125" style="5" customWidth="1"/>
    <col min="10514" max="10514" width="12.85546875" style="5" customWidth="1"/>
    <col min="10515" max="10515" width="8.42578125" style="5" bestFit="1" customWidth="1"/>
    <col min="10516" max="10516" width="9.140625" style="5" customWidth="1"/>
    <col min="10517" max="10752" width="9.140625" style="5"/>
    <col min="10753" max="10753" width="5.28515625" style="5" customWidth="1"/>
    <col min="10754" max="10754" width="7.42578125" style="5" customWidth="1"/>
    <col min="10755" max="10755" width="6.7109375" style="5" customWidth="1"/>
    <col min="10756" max="10756" width="7.28515625" style="5" customWidth="1"/>
    <col min="10757" max="10757" width="5.140625" style="5" customWidth="1"/>
    <col min="10758" max="10758" width="0" style="5" hidden="1" customWidth="1"/>
    <col min="10759" max="10759" width="6.85546875" style="5" customWidth="1"/>
    <col min="10760" max="10760" width="125.5703125" style="5" customWidth="1"/>
    <col min="10761" max="10764" width="22.85546875" style="5" customWidth="1"/>
    <col min="10765" max="10765" width="24.42578125" style="5" customWidth="1"/>
    <col min="10766" max="10768" width="10.5703125" style="5" bestFit="1" customWidth="1"/>
    <col min="10769" max="10769" width="10.42578125" style="5" customWidth="1"/>
    <col min="10770" max="10770" width="12.85546875" style="5" customWidth="1"/>
    <col min="10771" max="10771" width="8.42578125" style="5" bestFit="1" customWidth="1"/>
    <col min="10772" max="10772" width="9.140625" style="5" customWidth="1"/>
    <col min="10773" max="11008" width="9.140625" style="5"/>
    <col min="11009" max="11009" width="5.28515625" style="5" customWidth="1"/>
    <col min="11010" max="11010" width="7.42578125" style="5" customWidth="1"/>
    <col min="11011" max="11011" width="6.7109375" style="5" customWidth="1"/>
    <col min="11012" max="11012" width="7.28515625" style="5" customWidth="1"/>
    <col min="11013" max="11013" width="5.140625" style="5" customWidth="1"/>
    <col min="11014" max="11014" width="0" style="5" hidden="1" customWidth="1"/>
    <col min="11015" max="11015" width="6.85546875" style="5" customWidth="1"/>
    <col min="11016" max="11016" width="125.5703125" style="5" customWidth="1"/>
    <col min="11017" max="11020" width="22.85546875" style="5" customWidth="1"/>
    <col min="11021" max="11021" width="24.42578125" style="5" customWidth="1"/>
    <col min="11022" max="11024" width="10.5703125" style="5" bestFit="1" customWidth="1"/>
    <col min="11025" max="11025" width="10.42578125" style="5" customWidth="1"/>
    <col min="11026" max="11026" width="12.85546875" style="5" customWidth="1"/>
    <col min="11027" max="11027" width="8.42578125" style="5" bestFit="1" customWidth="1"/>
    <col min="11028" max="11028" width="9.140625" style="5" customWidth="1"/>
    <col min="11029" max="11264" width="9.140625" style="5"/>
    <col min="11265" max="11265" width="5.28515625" style="5" customWidth="1"/>
    <col min="11266" max="11266" width="7.42578125" style="5" customWidth="1"/>
    <col min="11267" max="11267" width="6.7109375" style="5" customWidth="1"/>
    <col min="11268" max="11268" width="7.28515625" style="5" customWidth="1"/>
    <col min="11269" max="11269" width="5.140625" style="5" customWidth="1"/>
    <col min="11270" max="11270" width="0" style="5" hidden="1" customWidth="1"/>
    <col min="11271" max="11271" width="6.85546875" style="5" customWidth="1"/>
    <col min="11272" max="11272" width="125.5703125" style="5" customWidth="1"/>
    <col min="11273" max="11276" width="22.85546875" style="5" customWidth="1"/>
    <col min="11277" max="11277" width="24.42578125" style="5" customWidth="1"/>
    <col min="11278" max="11280" width="10.5703125" style="5" bestFit="1" customWidth="1"/>
    <col min="11281" max="11281" width="10.42578125" style="5" customWidth="1"/>
    <col min="11282" max="11282" width="12.85546875" style="5" customWidth="1"/>
    <col min="11283" max="11283" width="8.42578125" style="5" bestFit="1" customWidth="1"/>
    <col min="11284" max="11284" width="9.140625" style="5" customWidth="1"/>
    <col min="11285" max="11520" width="9.140625" style="5"/>
    <col min="11521" max="11521" width="5.28515625" style="5" customWidth="1"/>
    <col min="11522" max="11522" width="7.42578125" style="5" customWidth="1"/>
    <col min="11523" max="11523" width="6.7109375" style="5" customWidth="1"/>
    <col min="11524" max="11524" width="7.28515625" style="5" customWidth="1"/>
    <col min="11525" max="11525" width="5.140625" style="5" customWidth="1"/>
    <col min="11526" max="11526" width="0" style="5" hidden="1" customWidth="1"/>
    <col min="11527" max="11527" width="6.85546875" style="5" customWidth="1"/>
    <col min="11528" max="11528" width="125.5703125" style="5" customWidth="1"/>
    <col min="11529" max="11532" width="22.85546875" style="5" customWidth="1"/>
    <col min="11533" max="11533" width="24.42578125" style="5" customWidth="1"/>
    <col min="11534" max="11536" width="10.5703125" style="5" bestFit="1" customWidth="1"/>
    <col min="11537" max="11537" width="10.42578125" style="5" customWidth="1"/>
    <col min="11538" max="11538" width="12.85546875" style="5" customWidth="1"/>
    <col min="11539" max="11539" width="8.42578125" style="5" bestFit="1" customWidth="1"/>
    <col min="11540" max="11540" width="9.140625" style="5" customWidth="1"/>
    <col min="11541" max="11776" width="9.140625" style="5"/>
    <col min="11777" max="11777" width="5.28515625" style="5" customWidth="1"/>
    <col min="11778" max="11778" width="7.42578125" style="5" customWidth="1"/>
    <col min="11779" max="11779" width="6.7109375" style="5" customWidth="1"/>
    <col min="11780" max="11780" width="7.28515625" style="5" customWidth="1"/>
    <col min="11781" max="11781" width="5.140625" style="5" customWidth="1"/>
    <col min="11782" max="11782" width="0" style="5" hidden="1" customWidth="1"/>
    <col min="11783" max="11783" width="6.85546875" style="5" customWidth="1"/>
    <col min="11784" max="11784" width="125.5703125" style="5" customWidth="1"/>
    <col min="11785" max="11788" width="22.85546875" style="5" customWidth="1"/>
    <col min="11789" max="11789" width="24.42578125" style="5" customWidth="1"/>
    <col min="11790" max="11792" width="10.5703125" style="5" bestFit="1" customWidth="1"/>
    <col min="11793" max="11793" width="10.42578125" style="5" customWidth="1"/>
    <col min="11794" max="11794" width="12.85546875" style="5" customWidth="1"/>
    <col min="11795" max="11795" width="8.42578125" style="5" bestFit="1" customWidth="1"/>
    <col min="11796" max="11796" width="9.140625" style="5" customWidth="1"/>
    <col min="11797" max="12032" width="9.140625" style="5"/>
    <col min="12033" max="12033" width="5.28515625" style="5" customWidth="1"/>
    <col min="12034" max="12034" width="7.42578125" style="5" customWidth="1"/>
    <col min="12035" max="12035" width="6.7109375" style="5" customWidth="1"/>
    <col min="12036" max="12036" width="7.28515625" style="5" customWidth="1"/>
    <col min="12037" max="12037" width="5.140625" style="5" customWidth="1"/>
    <col min="12038" max="12038" width="0" style="5" hidden="1" customWidth="1"/>
    <col min="12039" max="12039" width="6.85546875" style="5" customWidth="1"/>
    <col min="12040" max="12040" width="125.5703125" style="5" customWidth="1"/>
    <col min="12041" max="12044" width="22.85546875" style="5" customWidth="1"/>
    <col min="12045" max="12045" width="24.42578125" style="5" customWidth="1"/>
    <col min="12046" max="12048" width="10.5703125" style="5" bestFit="1" customWidth="1"/>
    <col min="12049" max="12049" width="10.42578125" style="5" customWidth="1"/>
    <col min="12050" max="12050" width="12.85546875" style="5" customWidth="1"/>
    <col min="12051" max="12051" width="8.42578125" style="5" bestFit="1" customWidth="1"/>
    <col min="12052" max="12052" width="9.140625" style="5" customWidth="1"/>
    <col min="12053" max="12288" width="9.140625" style="5"/>
    <col min="12289" max="12289" width="5.28515625" style="5" customWidth="1"/>
    <col min="12290" max="12290" width="7.42578125" style="5" customWidth="1"/>
    <col min="12291" max="12291" width="6.7109375" style="5" customWidth="1"/>
    <col min="12292" max="12292" width="7.28515625" style="5" customWidth="1"/>
    <col min="12293" max="12293" width="5.140625" style="5" customWidth="1"/>
    <col min="12294" max="12294" width="0" style="5" hidden="1" customWidth="1"/>
    <col min="12295" max="12295" width="6.85546875" style="5" customWidth="1"/>
    <col min="12296" max="12296" width="125.5703125" style="5" customWidth="1"/>
    <col min="12297" max="12300" width="22.85546875" style="5" customWidth="1"/>
    <col min="12301" max="12301" width="24.42578125" style="5" customWidth="1"/>
    <col min="12302" max="12304" width="10.5703125" style="5" bestFit="1" customWidth="1"/>
    <col min="12305" max="12305" width="10.42578125" style="5" customWidth="1"/>
    <col min="12306" max="12306" width="12.85546875" style="5" customWidth="1"/>
    <col min="12307" max="12307" width="8.42578125" style="5" bestFit="1" customWidth="1"/>
    <col min="12308" max="12308" width="9.140625" style="5" customWidth="1"/>
    <col min="12309" max="12544" width="9.140625" style="5"/>
    <col min="12545" max="12545" width="5.28515625" style="5" customWidth="1"/>
    <col min="12546" max="12546" width="7.42578125" style="5" customWidth="1"/>
    <col min="12547" max="12547" width="6.7109375" style="5" customWidth="1"/>
    <col min="12548" max="12548" width="7.28515625" style="5" customWidth="1"/>
    <col min="12549" max="12549" width="5.140625" style="5" customWidth="1"/>
    <col min="12550" max="12550" width="0" style="5" hidden="1" customWidth="1"/>
    <col min="12551" max="12551" width="6.85546875" style="5" customWidth="1"/>
    <col min="12552" max="12552" width="125.5703125" style="5" customWidth="1"/>
    <col min="12553" max="12556" width="22.85546875" style="5" customWidth="1"/>
    <col min="12557" max="12557" width="24.42578125" style="5" customWidth="1"/>
    <col min="12558" max="12560" width="10.5703125" style="5" bestFit="1" customWidth="1"/>
    <col min="12561" max="12561" width="10.42578125" style="5" customWidth="1"/>
    <col min="12562" max="12562" width="12.85546875" style="5" customWidth="1"/>
    <col min="12563" max="12563" width="8.42578125" style="5" bestFit="1" customWidth="1"/>
    <col min="12564" max="12564" width="9.140625" style="5" customWidth="1"/>
    <col min="12565" max="12800" width="9.140625" style="5"/>
    <col min="12801" max="12801" width="5.28515625" style="5" customWidth="1"/>
    <col min="12802" max="12802" width="7.42578125" style="5" customWidth="1"/>
    <col min="12803" max="12803" width="6.7109375" style="5" customWidth="1"/>
    <col min="12804" max="12804" width="7.28515625" style="5" customWidth="1"/>
    <col min="12805" max="12805" width="5.140625" style="5" customWidth="1"/>
    <col min="12806" max="12806" width="0" style="5" hidden="1" customWidth="1"/>
    <col min="12807" max="12807" width="6.85546875" style="5" customWidth="1"/>
    <col min="12808" max="12808" width="125.5703125" style="5" customWidth="1"/>
    <col min="12809" max="12812" width="22.85546875" style="5" customWidth="1"/>
    <col min="12813" max="12813" width="24.42578125" style="5" customWidth="1"/>
    <col min="12814" max="12816" width="10.5703125" style="5" bestFit="1" customWidth="1"/>
    <col min="12817" max="12817" width="10.42578125" style="5" customWidth="1"/>
    <col min="12818" max="12818" width="12.85546875" style="5" customWidth="1"/>
    <col min="12819" max="12819" width="8.42578125" style="5" bestFit="1" customWidth="1"/>
    <col min="12820" max="12820" width="9.140625" style="5" customWidth="1"/>
    <col min="12821" max="13056" width="9.140625" style="5"/>
    <col min="13057" max="13057" width="5.28515625" style="5" customWidth="1"/>
    <col min="13058" max="13058" width="7.42578125" style="5" customWidth="1"/>
    <col min="13059" max="13059" width="6.7109375" style="5" customWidth="1"/>
    <col min="13060" max="13060" width="7.28515625" style="5" customWidth="1"/>
    <col min="13061" max="13061" width="5.140625" style="5" customWidth="1"/>
    <col min="13062" max="13062" width="0" style="5" hidden="1" customWidth="1"/>
    <col min="13063" max="13063" width="6.85546875" style="5" customWidth="1"/>
    <col min="13064" max="13064" width="125.5703125" style="5" customWidth="1"/>
    <col min="13065" max="13068" width="22.85546875" style="5" customWidth="1"/>
    <col min="13069" max="13069" width="24.42578125" style="5" customWidth="1"/>
    <col min="13070" max="13072" width="10.5703125" style="5" bestFit="1" customWidth="1"/>
    <col min="13073" max="13073" width="10.42578125" style="5" customWidth="1"/>
    <col min="13074" max="13074" width="12.85546875" style="5" customWidth="1"/>
    <col min="13075" max="13075" width="8.42578125" style="5" bestFit="1" customWidth="1"/>
    <col min="13076" max="13076" width="9.140625" style="5" customWidth="1"/>
    <col min="13077" max="13312" width="9.140625" style="5"/>
    <col min="13313" max="13313" width="5.28515625" style="5" customWidth="1"/>
    <col min="13314" max="13314" width="7.42578125" style="5" customWidth="1"/>
    <col min="13315" max="13315" width="6.7109375" style="5" customWidth="1"/>
    <col min="13316" max="13316" width="7.28515625" style="5" customWidth="1"/>
    <col min="13317" max="13317" width="5.140625" style="5" customWidth="1"/>
    <col min="13318" max="13318" width="0" style="5" hidden="1" customWidth="1"/>
    <col min="13319" max="13319" width="6.85546875" style="5" customWidth="1"/>
    <col min="13320" max="13320" width="125.5703125" style="5" customWidth="1"/>
    <col min="13321" max="13324" width="22.85546875" style="5" customWidth="1"/>
    <col min="13325" max="13325" width="24.42578125" style="5" customWidth="1"/>
    <col min="13326" max="13328" width="10.5703125" style="5" bestFit="1" customWidth="1"/>
    <col min="13329" max="13329" width="10.42578125" style="5" customWidth="1"/>
    <col min="13330" max="13330" width="12.85546875" style="5" customWidth="1"/>
    <col min="13331" max="13331" width="8.42578125" style="5" bestFit="1" customWidth="1"/>
    <col min="13332" max="13332" width="9.140625" style="5" customWidth="1"/>
    <col min="13333" max="13568" width="9.140625" style="5"/>
    <col min="13569" max="13569" width="5.28515625" style="5" customWidth="1"/>
    <col min="13570" max="13570" width="7.42578125" style="5" customWidth="1"/>
    <col min="13571" max="13571" width="6.7109375" style="5" customWidth="1"/>
    <col min="13572" max="13572" width="7.28515625" style="5" customWidth="1"/>
    <col min="13573" max="13573" width="5.140625" style="5" customWidth="1"/>
    <col min="13574" max="13574" width="0" style="5" hidden="1" customWidth="1"/>
    <col min="13575" max="13575" width="6.85546875" style="5" customWidth="1"/>
    <col min="13576" max="13576" width="125.5703125" style="5" customWidth="1"/>
    <col min="13577" max="13580" width="22.85546875" style="5" customWidth="1"/>
    <col min="13581" max="13581" width="24.42578125" style="5" customWidth="1"/>
    <col min="13582" max="13584" width="10.5703125" style="5" bestFit="1" customWidth="1"/>
    <col min="13585" max="13585" width="10.42578125" style="5" customWidth="1"/>
    <col min="13586" max="13586" width="12.85546875" style="5" customWidth="1"/>
    <col min="13587" max="13587" width="8.42578125" style="5" bestFit="1" customWidth="1"/>
    <col min="13588" max="13588" width="9.140625" style="5" customWidth="1"/>
    <col min="13589" max="13824" width="9.140625" style="5"/>
    <col min="13825" max="13825" width="5.28515625" style="5" customWidth="1"/>
    <col min="13826" max="13826" width="7.42578125" style="5" customWidth="1"/>
    <col min="13827" max="13827" width="6.7109375" style="5" customWidth="1"/>
    <col min="13828" max="13828" width="7.28515625" style="5" customWidth="1"/>
    <col min="13829" max="13829" width="5.140625" style="5" customWidth="1"/>
    <col min="13830" max="13830" width="0" style="5" hidden="1" customWidth="1"/>
    <col min="13831" max="13831" width="6.85546875" style="5" customWidth="1"/>
    <col min="13832" max="13832" width="125.5703125" style="5" customWidth="1"/>
    <col min="13833" max="13836" width="22.85546875" style="5" customWidth="1"/>
    <col min="13837" max="13837" width="24.42578125" style="5" customWidth="1"/>
    <col min="13838" max="13840" width="10.5703125" style="5" bestFit="1" customWidth="1"/>
    <col min="13841" max="13841" width="10.42578125" style="5" customWidth="1"/>
    <col min="13842" max="13842" width="12.85546875" style="5" customWidth="1"/>
    <col min="13843" max="13843" width="8.42578125" style="5" bestFit="1" customWidth="1"/>
    <col min="13844" max="13844" width="9.140625" style="5" customWidth="1"/>
    <col min="13845" max="14080" width="9.140625" style="5"/>
    <col min="14081" max="14081" width="5.28515625" style="5" customWidth="1"/>
    <col min="14082" max="14082" width="7.42578125" style="5" customWidth="1"/>
    <col min="14083" max="14083" width="6.7109375" style="5" customWidth="1"/>
    <col min="14084" max="14084" width="7.28515625" style="5" customWidth="1"/>
    <col min="14085" max="14085" width="5.140625" style="5" customWidth="1"/>
    <col min="14086" max="14086" width="0" style="5" hidden="1" customWidth="1"/>
    <col min="14087" max="14087" width="6.85546875" style="5" customWidth="1"/>
    <col min="14088" max="14088" width="125.5703125" style="5" customWidth="1"/>
    <col min="14089" max="14092" width="22.85546875" style="5" customWidth="1"/>
    <col min="14093" max="14093" width="24.42578125" style="5" customWidth="1"/>
    <col min="14094" max="14096" width="10.5703125" style="5" bestFit="1" customWidth="1"/>
    <col min="14097" max="14097" width="10.42578125" style="5" customWidth="1"/>
    <col min="14098" max="14098" width="12.85546875" style="5" customWidth="1"/>
    <col min="14099" max="14099" width="8.42578125" style="5" bestFit="1" customWidth="1"/>
    <col min="14100" max="14100" width="9.140625" style="5" customWidth="1"/>
    <col min="14101" max="14336" width="9.140625" style="5"/>
    <col min="14337" max="14337" width="5.28515625" style="5" customWidth="1"/>
    <col min="14338" max="14338" width="7.42578125" style="5" customWidth="1"/>
    <col min="14339" max="14339" width="6.7109375" style="5" customWidth="1"/>
    <col min="14340" max="14340" width="7.28515625" style="5" customWidth="1"/>
    <col min="14341" max="14341" width="5.140625" style="5" customWidth="1"/>
    <col min="14342" max="14342" width="0" style="5" hidden="1" customWidth="1"/>
    <col min="14343" max="14343" width="6.85546875" style="5" customWidth="1"/>
    <col min="14344" max="14344" width="125.5703125" style="5" customWidth="1"/>
    <col min="14345" max="14348" width="22.85546875" style="5" customWidth="1"/>
    <col min="14349" max="14349" width="24.42578125" style="5" customWidth="1"/>
    <col min="14350" max="14352" width="10.5703125" style="5" bestFit="1" customWidth="1"/>
    <col min="14353" max="14353" width="10.42578125" style="5" customWidth="1"/>
    <col min="14354" max="14354" width="12.85546875" style="5" customWidth="1"/>
    <col min="14355" max="14355" width="8.42578125" style="5" bestFit="1" customWidth="1"/>
    <col min="14356" max="14356" width="9.140625" style="5" customWidth="1"/>
    <col min="14357" max="14592" width="9.140625" style="5"/>
    <col min="14593" max="14593" width="5.28515625" style="5" customWidth="1"/>
    <col min="14594" max="14594" width="7.42578125" style="5" customWidth="1"/>
    <col min="14595" max="14595" width="6.7109375" style="5" customWidth="1"/>
    <col min="14596" max="14596" width="7.28515625" style="5" customWidth="1"/>
    <col min="14597" max="14597" width="5.140625" style="5" customWidth="1"/>
    <col min="14598" max="14598" width="0" style="5" hidden="1" customWidth="1"/>
    <col min="14599" max="14599" width="6.85546875" style="5" customWidth="1"/>
    <col min="14600" max="14600" width="125.5703125" style="5" customWidth="1"/>
    <col min="14601" max="14604" width="22.85546875" style="5" customWidth="1"/>
    <col min="14605" max="14605" width="24.42578125" style="5" customWidth="1"/>
    <col min="14606" max="14608" width="10.5703125" style="5" bestFit="1" customWidth="1"/>
    <col min="14609" max="14609" width="10.42578125" style="5" customWidth="1"/>
    <col min="14610" max="14610" width="12.85546875" style="5" customWidth="1"/>
    <col min="14611" max="14611" width="8.42578125" style="5" bestFit="1" customWidth="1"/>
    <col min="14612" max="14612" width="9.140625" style="5" customWidth="1"/>
    <col min="14613" max="14848" width="9.140625" style="5"/>
    <col min="14849" max="14849" width="5.28515625" style="5" customWidth="1"/>
    <col min="14850" max="14850" width="7.42578125" style="5" customWidth="1"/>
    <col min="14851" max="14851" width="6.7109375" style="5" customWidth="1"/>
    <col min="14852" max="14852" width="7.28515625" style="5" customWidth="1"/>
    <col min="14853" max="14853" width="5.140625" style="5" customWidth="1"/>
    <col min="14854" max="14854" width="0" style="5" hidden="1" customWidth="1"/>
    <col min="14855" max="14855" width="6.85546875" style="5" customWidth="1"/>
    <col min="14856" max="14856" width="125.5703125" style="5" customWidth="1"/>
    <col min="14857" max="14860" width="22.85546875" style="5" customWidth="1"/>
    <col min="14861" max="14861" width="24.42578125" style="5" customWidth="1"/>
    <col min="14862" max="14864" width="10.5703125" style="5" bestFit="1" customWidth="1"/>
    <col min="14865" max="14865" width="10.42578125" style="5" customWidth="1"/>
    <col min="14866" max="14866" width="12.85546875" style="5" customWidth="1"/>
    <col min="14867" max="14867" width="8.42578125" style="5" bestFit="1" customWidth="1"/>
    <col min="14868" max="14868" width="9.140625" style="5" customWidth="1"/>
    <col min="14869" max="15104" width="9.140625" style="5"/>
    <col min="15105" max="15105" width="5.28515625" style="5" customWidth="1"/>
    <col min="15106" max="15106" width="7.42578125" style="5" customWidth="1"/>
    <col min="15107" max="15107" width="6.7109375" style="5" customWidth="1"/>
    <col min="15108" max="15108" width="7.28515625" style="5" customWidth="1"/>
    <col min="15109" max="15109" width="5.140625" style="5" customWidth="1"/>
    <col min="15110" max="15110" width="0" style="5" hidden="1" customWidth="1"/>
    <col min="15111" max="15111" width="6.85546875" style="5" customWidth="1"/>
    <col min="15112" max="15112" width="125.5703125" style="5" customWidth="1"/>
    <col min="15113" max="15116" width="22.85546875" style="5" customWidth="1"/>
    <col min="15117" max="15117" width="24.42578125" style="5" customWidth="1"/>
    <col min="15118" max="15120" width="10.5703125" style="5" bestFit="1" customWidth="1"/>
    <col min="15121" max="15121" width="10.42578125" style="5" customWidth="1"/>
    <col min="15122" max="15122" width="12.85546875" style="5" customWidth="1"/>
    <col min="15123" max="15123" width="8.42578125" style="5" bestFit="1" customWidth="1"/>
    <col min="15124" max="15124" width="9.140625" style="5" customWidth="1"/>
    <col min="15125" max="15360" width="9.140625" style="5"/>
    <col min="15361" max="15361" width="5.28515625" style="5" customWidth="1"/>
    <col min="15362" max="15362" width="7.42578125" style="5" customWidth="1"/>
    <col min="15363" max="15363" width="6.7109375" style="5" customWidth="1"/>
    <col min="15364" max="15364" width="7.28515625" style="5" customWidth="1"/>
    <col min="15365" max="15365" width="5.140625" style="5" customWidth="1"/>
    <col min="15366" max="15366" width="0" style="5" hidden="1" customWidth="1"/>
    <col min="15367" max="15367" width="6.85546875" style="5" customWidth="1"/>
    <col min="15368" max="15368" width="125.5703125" style="5" customWidth="1"/>
    <col min="15369" max="15372" width="22.85546875" style="5" customWidth="1"/>
    <col min="15373" max="15373" width="24.42578125" style="5" customWidth="1"/>
    <col min="15374" max="15376" width="10.5703125" style="5" bestFit="1" customWidth="1"/>
    <col min="15377" max="15377" width="10.42578125" style="5" customWidth="1"/>
    <col min="15378" max="15378" width="12.85546875" style="5" customWidth="1"/>
    <col min="15379" max="15379" width="8.42578125" style="5" bestFit="1" customWidth="1"/>
    <col min="15380" max="15380" width="9.140625" style="5" customWidth="1"/>
    <col min="15381" max="15616" width="9.140625" style="5"/>
    <col min="15617" max="15617" width="5.28515625" style="5" customWidth="1"/>
    <col min="15618" max="15618" width="7.42578125" style="5" customWidth="1"/>
    <col min="15619" max="15619" width="6.7109375" style="5" customWidth="1"/>
    <col min="15620" max="15620" width="7.28515625" style="5" customWidth="1"/>
    <col min="15621" max="15621" width="5.140625" style="5" customWidth="1"/>
    <col min="15622" max="15622" width="0" style="5" hidden="1" customWidth="1"/>
    <col min="15623" max="15623" width="6.85546875" style="5" customWidth="1"/>
    <col min="15624" max="15624" width="125.5703125" style="5" customWidth="1"/>
    <col min="15625" max="15628" width="22.85546875" style="5" customWidth="1"/>
    <col min="15629" max="15629" width="24.42578125" style="5" customWidth="1"/>
    <col min="15630" max="15632" width="10.5703125" style="5" bestFit="1" customWidth="1"/>
    <col min="15633" max="15633" width="10.42578125" style="5" customWidth="1"/>
    <col min="15634" max="15634" width="12.85546875" style="5" customWidth="1"/>
    <col min="15635" max="15635" width="8.42578125" style="5" bestFit="1" customWidth="1"/>
    <col min="15636" max="15636" width="9.140625" style="5" customWidth="1"/>
    <col min="15637" max="15872" width="9.140625" style="5"/>
    <col min="15873" max="15873" width="5.28515625" style="5" customWidth="1"/>
    <col min="15874" max="15874" width="7.42578125" style="5" customWidth="1"/>
    <col min="15875" max="15875" width="6.7109375" style="5" customWidth="1"/>
    <col min="15876" max="15876" width="7.28515625" style="5" customWidth="1"/>
    <col min="15877" max="15877" width="5.140625" style="5" customWidth="1"/>
    <col min="15878" max="15878" width="0" style="5" hidden="1" customWidth="1"/>
    <col min="15879" max="15879" width="6.85546875" style="5" customWidth="1"/>
    <col min="15880" max="15880" width="125.5703125" style="5" customWidth="1"/>
    <col min="15881" max="15884" width="22.85546875" style="5" customWidth="1"/>
    <col min="15885" max="15885" width="24.42578125" style="5" customWidth="1"/>
    <col min="15886" max="15888" width="10.5703125" style="5" bestFit="1" customWidth="1"/>
    <col min="15889" max="15889" width="10.42578125" style="5" customWidth="1"/>
    <col min="15890" max="15890" width="12.85546875" style="5" customWidth="1"/>
    <col min="15891" max="15891" width="8.42578125" style="5" bestFit="1" customWidth="1"/>
    <col min="15892" max="15892" width="9.140625" style="5" customWidth="1"/>
    <col min="15893" max="16128" width="9.140625" style="5"/>
    <col min="16129" max="16129" width="5.28515625" style="5" customWidth="1"/>
    <col min="16130" max="16130" width="7.42578125" style="5" customWidth="1"/>
    <col min="16131" max="16131" width="6.7109375" style="5" customWidth="1"/>
    <col min="16132" max="16132" width="7.28515625" style="5" customWidth="1"/>
    <col min="16133" max="16133" width="5.140625" style="5" customWidth="1"/>
    <col min="16134" max="16134" width="0" style="5" hidden="1" customWidth="1"/>
    <col min="16135" max="16135" width="6.85546875" style="5" customWidth="1"/>
    <col min="16136" max="16136" width="125.5703125" style="5" customWidth="1"/>
    <col min="16137" max="16140" width="22.85546875" style="5" customWidth="1"/>
    <col min="16141" max="16141" width="24.42578125" style="5" customWidth="1"/>
    <col min="16142" max="16144" width="10.5703125" style="5" bestFit="1" customWidth="1"/>
    <col min="16145" max="16145" width="10.42578125" style="5" customWidth="1"/>
    <col min="16146" max="16146" width="12.85546875" style="5" customWidth="1"/>
    <col min="16147" max="16147" width="8.42578125" style="5" bestFit="1" customWidth="1"/>
    <col min="16148" max="16148" width="9.140625" style="5" customWidth="1"/>
    <col min="16149" max="16384" width="9.140625" style="5"/>
  </cols>
  <sheetData>
    <row r="1" spans="2:21" x14ac:dyDescent="0.2">
      <c r="B1" s="2"/>
      <c r="C1" s="2"/>
      <c r="D1" s="2"/>
      <c r="E1" s="2"/>
      <c r="F1" s="2"/>
      <c r="G1" s="2"/>
      <c r="H1" s="2"/>
      <c r="I1" s="3"/>
      <c r="J1" s="4"/>
      <c r="K1" s="4"/>
      <c r="L1" s="4"/>
      <c r="M1" s="4"/>
      <c r="N1" s="27"/>
      <c r="O1" s="2"/>
      <c r="P1" s="2"/>
      <c r="Q1" s="2"/>
      <c r="R1" s="2"/>
      <c r="S1" s="120" t="s">
        <v>493</v>
      </c>
    </row>
    <row r="2" spans="2:21" ht="15" thickBot="1" x14ac:dyDescent="0.25">
      <c r="B2" s="2"/>
      <c r="C2" s="2"/>
      <c r="D2" s="2"/>
      <c r="E2" s="2"/>
      <c r="F2" s="2"/>
      <c r="G2" s="2"/>
      <c r="H2" s="2"/>
      <c r="I2" s="3"/>
      <c r="J2" s="4"/>
      <c r="K2" s="4"/>
      <c r="L2" s="4"/>
      <c r="M2" s="4"/>
      <c r="N2" s="27"/>
      <c r="O2" s="2"/>
      <c r="P2" s="2"/>
      <c r="Q2" s="4"/>
      <c r="R2" s="2"/>
      <c r="S2" s="121" t="s">
        <v>492</v>
      </c>
    </row>
    <row r="3" spans="2:21" ht="15.75" thickBot="1" x14ac:dyDescent="0.25">
      <c r="B3" s="132" t="s">
        <v>285</v>
      </c>
      <c r="C3" s="132"/>
      <c r="D3" s="132"/>
      <c r="E3" s="132"/>
      <c r="F3" s="132"/>
      <c r="G3" s="132"/>
      <c r="H3" s="132"/>
      <c r="I3" s="132"/>
      <c r="J3" s="132"/>
      <c r="K3" s="132"/>
      <c r="L3" s="132"/>
      <c r="M3" s="132"/>
      <c r="N3" s="132"/>
      <c r="O3" s="132"/>
      <c r="P3" s="132"/>
      <c r="Q3" s="132"/>
      <c r="R3" s="132"/>
      <c r="S3" s="132"/>
    </row>
    <row r="4" spans="2:21" ht="15" x14ac:dyDescent="0.2">
      <c r="B4" s="133" t="s">
        <v>286</v>
      </c>
      <c r="C4" s="134"/>
      <c r="D4" s="134"/>
      <c r="E4" s="134"/>
      <c r="F4" s="134"/>
      <c r="G4" s="134"/>
      <c r="H4" s="134"/>
      <c r="I4" s="134"/>
      <c r="J4" s="134"/>
      <c r="K4" s="134"/>
      <c r="L4" s="134"/>
      <c r="M4" s="134"/>
      <c r="N4" s="134"/>
      <c r="O4" s="134"/>
      <c r="P4" s="134"/>
      <c r="Q4" s="134"/>
      <c r="R4" s="134"/>
      <c r="S4" s="135"/>
    </row>
    <row r="5" spans="2:21" ht="15.75" thickBot="1" x14ac:dyDescent="0.25">
      <c r="B5" s="136" t="s">
        <v>278</v>
      </c>
      <c r="C5" s="137"/>
      <c r="D5" s="137"/>
      <c r="E5" s="137"/>
      <c r="F5" s="137"/>
      <c r="G5" s="137"/>
      <c r="H5" s="137"/>
      <c r="I5" s="137"/>
      <c r="J5" s="137"/>
      <c r="K5" s="137"/>
      <c r="L5" s="137"/>
      <c r="M5" s="137"/>
      <c r="N5" s="137"/>
      <c r="O5" s="137"/>
      <c r="P5" s="137"/>
      <c r="Q5" s="137"/>
      <c r="R5" s="137"/>
      <c r="S5" s="138"/>
    </row>
    <row r="6" spans="2:21" ht="15" thickBot="1" x14ac:dyDescent="0.25">
      <c r="B6" s="139"/>
      <c r="C6" s="140"/>
      <c r="D6" s="140"/>
      <c r="E6" s="140"/>
      <c r="F6" s="140"/>
      <c r="G6" s="140"/>
      <c r="H6" s="140"/>
      <c r="I6" s="140"/>
      <c r="J6" s="140"/>
      <c r="K6" s="140"/>
      <c r="L6" s="140"/>
      <c r="M6" s="140"/>
      <c r="N6" s="140"/>
      <c r="O6" s="140"/>
      <c r="P6" s="140"/>
      <c r="Q6" s="140"/>
      <c r="R6" s="140"/>
      <c r="S6" s="141"/>
    </row>
    <row r="7" spans="2:21" ht="39.75" customHeight="1" x14ac:dyDescent="0.2">
      <c r="B7" s="142" t="s">
        <v>287</v>
      </c>
      <c r="C7" s="144" t="s">
        <v>281</v>
      </c>
      <c r="D7" s="144" t="s">
        <v>288</v>
      </c>
      <c r="E7" s="144" t="s">
        <v>289</v>
      </c>
      <c r="F7" s="144" t="s">
        <v>290</v>
      </c>
      <c r="G7" s="45"/>
      <c r="H7" s="144" t="s">
        <v>291</v>
      </c>
      <c r="I7" s="122" t="s">
        <v>292</v>
      </c>
      <c r="J7" s="124" t="s">
        <v>411</v>
      </c>
      <c r="K7" s="125"/>
      <c r="L7" s="125"/>
      <c r="M7" s="125"/>
      <c r="N7" s="126"/>
      <c r="O7" s="127" t="s">
        <v>489</v>
      </c>
      <c r="P7" s="128"/>
      <c r="Q7" s="128"/>
      <c r="R7" s="128"/>
      <c r="S7" s="129"/>
    </row>
    <row r="8" spans="2:21" ht="39.75" customHeight="1" thickBot="1" x14ac:dyDescent="0.25">
      <c r="B8" s="143"/>
      <c r="C8" s="145"/>
      <c r="D8" s="145"/>
      <c r="E8" s="145"/>
      <c r="F8" s="145"/>
      <c r="G8" s="46"/>
      <c r="H8" s="145"/>
      <c r="I8" s="123"/>
      <c r="J8" s="6">
        <v>2025</v>
      </c>
      <c r="K8" s="6">
        <v>2026</v>
      </c>
      <c r="L8" s="6">
        <v>2027</v>
      </c>
      <c r="M8" s="6" t="s">
        <v>284</v>
      </c>
      <c r="N8" s="26" t="s">
        <v>293</v>
      </c>
      <c r="O8" s="6">
        <v>2025</v>
      </c>
      <c r="P8" s="6">
        <v>2026</v>
      </c>
      <c r="Q8" s="6">
        <v>2027</v>
      </c>
      <c r="R8" s="6" t="s">
        <v>284</v>
      </c>
      <c r="S8" s="7" t="s">
        <v>293</v>
      </c>
    </row>
    <row r="9" spans="2:21" ht="28.5" x14ac:dyDescent="0.2">
      <c r="B9" s="8">
        <v>1</v>
      </c>
      <c r="C9" s="9">
        <v>313</v>
      </c>
      <c r="D9" s="9">
        <v>48</v>
      </c>
      <c r="E9" s="9">
        <v>0</v>
      </c>
      <c r="F9" s="9">
        <v>6</v>
      </c>
      <c r="G9" s="9">
        <v>0</v>
      </c>
      <c r="H9" s="9">
        <v>51</v>
      </c>
      <c r="I9" s="10" t="s">
        <v>408</v>
      </c>
      <c r="J9" s="54">
        <v>531872802</v>
      </c>
      <c r="K9" s="55">
        <v>9494071.5099999998</v>
      </c>
      <c r="L9" s="55">
        <v>2835891.49</v>
      </c>
      <c r="M9" s="55">
        <v>0</v>
      </c>
      <c r="N9" s="56">
        <f t="shared" ref="N9:N72" si="0">+SUM(J9:M9)</f>
        <v>544202765</v>
      </c>
      <c r="O9" s="11">
        <f t="shared" ref="O9:O72" si="1">+J9/$N9</f>
        <v>0.97734307175010404</v>
      </c>
      <c r="P9" s="12">
        <f t="shared" ref="P9:P72" si="2">+K9/$N9</f>
        <v>1.7445834752419901E-2</v>
      </c>
      <c r="Q9" s="12">
        <f t="shared" ref="Q9:Q72" si="3">+L9/$N9</f>
        <v>5.2110934974760742E-3</v>
      </c>
      <c r="R9" s="12">
        <f t="shared" ref="R9:R72" si="4">+M9/$N9</f>
        <v>0</v>
      </c>
      <c r="S9" s="13">
        <f t="shared" ref="S9:S72" si="5">+N9/$N9</f>
        <v>1</v>
      </c>
      <c r="U9" s="47"/>
    </row>
    <row r="10" spans="2:21" ht="28.5" x14ac:dyDescent="0.2">
      <c r="B10" s="14">
        <v>5</v>
      </c>
      <c r="C10" s="15">
        <v>320</v>
      </c>
      <c r="D10" s="15">
        <v>1</v>
      </c>
      <c r="E10" s="15">
        <v>0</v>
      </c>
      <c r="F10" s="15">
        <v>4</v>
      </c>
      <c r="G10" s="15">
        <v>0</v>
      </c>
      <c r="H10" s="15">
        <v>51</v>
      </c>
      <c r="I10" s="16" t="s">
        <v>298</v>
      </c>
      <c r="J10" s="57">
        <v>257625925</v>
      </c>
      <c r="K10" s="58">
        <v>241954206.34</v>
      </c>
      <c r="L10" s="58">
        <v>72272035.659999996</v>
      </c>
      <c r="M10" s="58">
        <v>0</v>
      </c>
      <c r="N10" s="59">
        <f t="shared" si="0"/>
        <v>571852167</v>
      </c>
      <c r="O10" s="17">
        <f t="shared" si="1"/>
        <v>0.45051140813461321</v>
      </c>
      <c r="P10" s="18">
        <f t="shared" si="2"/>
        <v>0.42310621573634782</v>
      </c>
      <c r="Q10" s="18">
        <f t="shared" si="3"/>
        <v>0.12638237612903896</v>
      </c>
      <c r="R10" s="18">
        <f t="shared" si="4"/>
        <v>0</v>
      </c>
      <c r="S10" s="19">
        <f t="shared" si="5"/>
        <v>1</v>
      </c>
      <c r="U10" s="47"/>
    </row>
    <row r="11" spans="2:21" ht="15" x14ac:dyDescent="0.2">
      <c r="B11" s="14">
        <v>5</v>
      </c>
      <c r="C11" s="15">
        <v>320</v>
      </c>
      <c r="D11" s="15">
        <v>23</v>
      </c>
      <c r="E11" s="15">
        <v>4</v>
      </c>
      <c r="F11" s="15">
        <v>12</v>
      </c>
      <c r="G11" s="15">
        <v>0</v>
      </c>
      <c r="H11" s="15">
        <v>51</v>
      </c>
      <c r="I11" s="16" t="s">
        <v>99</v>
      </c>
      <c r="J11" s="57">
        <v>427719627</v>
      </c>
      <c r="K11" s="58">
        <v>145620586.65000001</v>
      </c>
      <c r="L11" s="58">
        <v>43497058.349999994</v>
      </c>
      <c r="M11" s="58">
        <v>0</v>
      </c>
      <c r="N11" s="59">
        <f t="shared" si="0"/>
        <v>616837272</v>
      </c>
      <c r="O11" s="17">
        <f t="shared" si="1"/>
        <v>0.69340755887397154</v>
      </c>
      <c r="P11" s="18">
        <f t="shared" si="2"/>
        <v>0.23607617966704192</v>
      </c>
      <c r="Q11" s="18">
        <f t="shared" si="3"/>
        <v>7.051626145898654E-2</v>
      </c>
      <c r="R11" s="18">
        <f t="shared" si="4"/>
        <v>0</v>
      </c>
      <c r="S11" s="19">
        <f t="shared" si="5"/>
        <v>1</v>
      </c>
      <c r="U11" s="47"/>
    </row>
    <row r="12" spans="2:21" ht="15" x14ac:dyDescent="0.2">
      <c r="B12" s="14">
        <v>5</v>
      </c>
      <c r="C12" s="15">
        <v>320</v>
      </c>
      <c r="D12" s="15">
        <v>24</v>
      </c>
      <c r="E12" s="15">
        <v>7</v>
      </c>
      <c r="F12" s="15">
        <v>1</v>
      </c>
      <c r="G12" s="15">
        <v>0</v>
      </c>
      <c r="H12" s="15">
        <v>52</v>
      </c>
      <c r="I12" s="16" t="s">
        <v>100</v>
      </c>
      <c r="J12" s="57">
        <v>1258741376</v>
      </c>
      <c r="K12" s="58">
        <v>854919772.63</v>
      </c>
      <c r="L12" s="58">
        <v>731202254.37</v>
      </c>
      <c r="M12" s="58">
        <v>0</v>
      </c>
      <c r="N12" s="59">
        <f t="shared" si="0"/>
        <v>2844863403</v>
      </c>
      <c r="O12" s="17">
        <f t="shared" si="1"/>
        <v>0.44246109485348811</v>
      </c>
      <c r="P12" s="18">
        <f t="shared" si="2"/>
        <v>0.30051346990103622</v>
      </c>
      <c r="Q12" s="18">
        <f t="shared" si="3"/>
        <v>0.25702543524547566</v>
      </c>
      <c r="R12" s="18">
        <f t="shared" si="4"/>
        <v>0</v>
      </c>
      <c r="S12" s="19">
        <f t="shared" si="5"/>
        <v>1</v>
      </c>
      <c r="U12" s="47"/>
    </row>
    <row r="13" spans="2:21" ht="15" x14ac:dyDescent="0.2">
      <c r="B13" s="14">
        <v>5</v>
      </c>
      <c r="C13" s="15">
        <v>320</v>
      </c>
      <c r="D13" s="15">
        <v>24</v>
      </c>
      <c r="E13" s="15">
        <v>7</v>
      </c>
      <c r="F13" s="15">
        <v>11</v>
      </c>
      <c r="G13" s="15">
        <v>0</v>
      </c>
      <c r="H13" s="15">
        <v>51</v>
      </c>
      <c r="I13" s="16" t="s">
        <v>341</v>
      </c>
      <c r="J13" s="57">
        <v>135087222</v>
      </c>
      <c r="K13" s="58">
        <v>127132085.85000001</v>
      </c>
      <c r="L13" s="58">
        <v>37974519.149999991</v>
      </c>
      <c r="M13" s="58">
        <v>0</v>
      </c>
      <c r="N13" s="59">
        <f t="shared" si="0"/>
        <v>300193827</v>
      </c>
      <c r="O13" s="17">
        <f t="shared" si="1"/>
        <v>0.44999999950032282</v>
      </c>
      <c r="P13" s="18">
        <f t="shared" si="2"/>
        <v>0.42350000038475144</v>
      </c>
      <c r="Q13" s="18">
        <f t="shared" si="3"/>
        <v>0.12650000011492571</v>
      </c>
      <c r="R13" s="18">
        <f t="shared" si="4"/>
        <v>0</v>
      </c>
      <c r="S13" s="19">
        <f t="shared" si="5"/>
        <v>1</v>
      </c>
      <c r="U13" s="47"/>
    </row>
    <row r="14" spans="2:21" ht="15" x14ac:dyDescent="0.2">
      <c r="B14" s="14">
        <v>5</v>
      </c>
      <c r="C14" s="15">
        <v>320</v>
      </c>
      <c r="D14" s="15">
        <v>24</v>
      </c>
      <c r="E14" s="15">
        <v>8</v>
      </c>
      <c r="F14" s="15">
        <v>3</v>
      </c>
      <c r="G14" s="15">
        <v>0</v>
      </c>
      <c r="H14" s="15">
        <v>51</v>
      </c>
      <c r="I14" s="16" t="s">
        <v>101</v>
      </c>
      <c r="J14" s="57">
        <v>132065313</v>
      </c>
      <c r="K14" s="58">
        <v>305070872.25999999</v>
      </c>
      <c r="L14" s="58">
        <v>91125065.74000001</v>
      </c>
      <c r="M14" s="58">
        <v>0</v>
      </c>
      <c r="N14" s="59">
        <f t="shared" si="0"/>
        <v>528261251</v>
      </c>
      <c r="O14" s="17">
        <f t="shared" si="1"/>
        <v>0.25000000047325066</v>
      </c>
      <c r="P14" s="18">
        <f t="shared" si="2"/>
        <v>0.57749999963559695</v>
      </c>
      <c r="Q14" s="18">
        <f t="shared" si="3"/>
        <v>0.17249999989115236</v>
      </c>
      <c r="R14" s="18">
        <f t="shared" si="4"/>
        <v>0</v>
      </c>
      <c r="S14" s="19">
        <f t="shared" si="5"/>
        <v>1</v>
      </c>
      <c r="U14" s="47"/>
    </row>
    <row r="15" spans="2:21" ht="15" x14ac:dyDescent="0.2">
      <c r="B15" s="14">
        <v>5</v>
      </c>
      <c r="C15" s="15">
        <v>320</v>
      </c>
      <c r="D15" s="15">
        <v>24</v>
      </c>
      <c r="E15" s="15">
        <v>9</v>
      </c>
      <c r="F15" s="15">
        <v>2</v>
      </c>
      <c r="G15" s="15">
        <v>0</v>
      </c>
      <c r="H15" s="15">
        <v>51</v>
      </c>
      <c r="I15" s="16" t="s">
        <v>102</v>
      </c>
      <c r="J15" s="57">
        <v>879058342</v>
      </c>
      <c r="K15" s="58">
        <v>2707499693.3600001</v>
      </c>
      <c r="L15" s="58">
        <v>808733674.63999987</v>
      </c>
      <c r="M15" s="58">
        <v>0</v>
      </c>
      <c r="N15" s="59">
        <f t="shared" si="0"/>
        <v>4395291710</v>
      </c>
      <c r="O15" s="17">
        <f t="shared" si="1"/>
        <v>0.2</v>
      </c>
      <c r="P15" s="18">
        <f t="shared" si="2"/>
        <v>0.61599999999999999</v>
      </c>
      <c r="Q15" s="18">
        <f t="shared" si="3"/>
        <v>0.18399999999999997</v>
      </c>
      <c r="R15" s="18">
        <f t="shared" si="4"/>
        <v>0</v>
      </c>
      <c r="S15" s="19">
        <f t="shared" si="5"/>
        <v>1</v>
      </c>
      <c r="U15" s="47"/>
    </row>
    <row r="16" spans="2:21" ht="28.5" x14ac:dyDescent="0.2">
      <c r="B16" s="14">
        <v>5</v>
      </c>
      <c r="C16" s="15">
        <v>320</v>
      </c>
      <c r="D16" s="15">
        <v>24</v>
      </c>
      <c r="E16" s="15">
        <v>9</v>
      </c>
      <c r="F16" s="15">
        <v>11</v>
      </c>
      <c r="G16" s="15">
        <v>0</v>
      </c>
      <c r="H16" s="15">
        <v>51</v>
      </c>
      <c r="I16" s="16" t="s">
        <v>342</v>
      </c>
      <c r="J16" s="57">
        <v>551899731</v>
      </c>
      <c r="K16" s="58">
        <v>4139159700.0599999</v>
      </c>
      <c r="L16" s="58">
        <v>2988272108.9400001</v>
      </c>
      <c r="M16" s="58">
        <v>0</v>
      </c>
      <c r="N16" s="59">
        <f t="shared" si="0"/>
        <v>7679331540</v>
      </c>
      <c r="O16" s="17">
        <f t="shared" si="1"/>
        <v>7.1868199481331413E-2</v>
      </c>
      <c r="P16" s="18">
        <f t="shared" si="2"/>
        <v>0.53900000000000003</v>
      </c>
      <c r="Q16" s="18">
        <f t="shared" si="3"/>
        <v>0.38913180051866858</v>
      </c>
      <c r="R16" s="18">
        <f t="shared" si="4"/>
        <v>0</v>
      </c>
      <c r="S16" s="19">
        <f t="shared" si="5"/>
        <v>1</v>
      </c>
      <c r="U16" s="47"/>
    </row>
    <row r="17" spans="2:21" ht="28.5" x14ac:dyDescent="0.2">
      <c r="B17" s="14">
        <v>5</v>
      </c>
      <c r="C17" s="15">
        <v>320</v>
      </c>
      <c r="D17" s="15">
        <v>24</v>
      </c>
      <c r="E17" s="15">
        <v>12</v>
      </c>
      <c r="F17" s="15">
        <v>8</v>
      </c>
      <c r="G17" s="15">
        <v>0</v>
      </c>
      <c r="H17" s="15">
        <v>51</v>
      </c>
      <c r="I17" s="16" t="s">
        <v>340</v>
      </c>
      <c r="J17" s="57">
        <v>42651808</v>
      </c>
      <c r="K17" s="58">
        <v>246314191.20000002</v>
      </c>
      <c r="L17" s="58">
        <v>73574368.799999982</v>
      </c>
      <c r="M17" s="58">
        <v>0</v>
      </c>
      <c r="N17" s="59">
        <f t="shared" si="0"/>
        <v>362540368</v>
      </c>
      <c r="O17" s="17">
        <f t="shared" si="1"/>
        <v>0.11764705882352941</v>
      </c>
      <c r="P17" s="18">
        <f t="shared" si="2"/>
        <v>0.67941176470588238</v>
      </c>
      <c r="Q17" s="18">
        <f t="shared" si="3"/>
        <v>0.20294117647058818</v>
      </c>
      <c r="R17" s="18">
        <f t="shared" si="4"/>
        <v>0</v>
      </c>
      <c r="S17" s="19">
        <f t="shared" si="5"/>
        <v>1</v>
      </c>
      <c r="U17" s="47"/>
    </row>
    <row r="18" spans="2:21" ht="15" x14ac:dyDescent="0.2">
      <c r="B18" s="14">
        <v>5</v>
      </c>
      <c r="C18" s="15">
        <v>320</v>
      </c>
      <c r="D18" s="15">
        <v>24</v>
      </c>
      <c r="E18" s="15">
        <v>13</v>
      </c>
      <c r="F18" s="15">
        <v>7</v>
      </c>
      <c r="G18" s="15">
        <v>0</v>
      </c>
      <c r="H18" s="15">
        <v>51</v>
      </c>
      <c r="I18" s="16" t="s">
        <v>409</v>
      </c>
      <c r="J18" s="57">
        <v>241199396</v>
      </c>
      <c r="K18" s="58">
        <v>742894139.68000007</v>
      </c>
      <c r="L18" s="58">
        <v>623902437.31999993</v>
      </c>
      <c r="M18" s="58">
        <v>0</v>
      </c>
      <c r="N18" s="59">
        <f t="shared" si="0"/>
        <v>1607995973</v>
      </c>
      <c r="O18" s="17">
        <f t="shared" si="1"/>
        <v>0.15000000003109459</v>
      </c>
      <c r="P18" s="18">
        <f t="shared" si="2"/>
        <v>0.46200000009577141</v>
      </c>
      <c r="Q18" s="18">
        <f t="shared" si="3"/>
        <v>0.38799999987313399</v>
      </c>
      <c r="R18" s="18">
        <f t="shared" si="4"/>
        <v>0</v>
      </c>
      <c r="S18" s="19">
        <f t="shared" si="5"/>
        <v>1</v>
      </c>
      <c r="U18" s="47"/>
    </row>
    <row r="19" spans="2:21" ht="15" x14ac:dyDescent="0.2">
      <c r="B19" s="14">
        <v>5</v>
      </c>
      <c r="C19" s="15">
        <v>320</v>
      </c>
      <c r="D19" s="15">
        <v>24</v>
      </c>
      <c r="E19" s="15">
        <v>16</v>
      </c>
      <c r="F19" s="15">
        <v>8</v>
      </c>
      <c r="G19" s="15">
        <v>0</v>
      </c>
      <c r="H19" s="15">
        <v>51</v>
      </c>
      <c r="I19" s="16" t="s">
        <v>339</v>
      </c>
      <c r="J19" s="57">
        <v>383902501</v>
      </c>
      <c r="K19" s="58">
        <v>1395912149.1700001</v>
      </c>
      <c r="L19" s="58">
        <v>416960771.82999992</v>
      </c>
      <c r="M19" s="58">
        <v>0</v>
      </c>
      <c r="N19" s="59">
        <f t="shared" si="0"/>
        <v>2196775422</v>
      </c>
      <c r="O19" s="17">
        <f t="shared" si="1"/>
        <v>0.17475728158433484</v>
      </c>
      <c r="P19" s="18">
        <f t="shared" si="2"/>
        <v>0.63543689318006225</v>
      </c>
      <c r="Q19" s="18">
        <f t="shared" si="3"/>
        <v>0.18980582523560297</v>
      </c>
      <c r="R19" s="18">
        <f t="shared" si="4"/>
        <v>0</v>
      </c>
      <c r="S19" s="19">
        <f t="shared" si="5"/>
        <v>1</v>
      </c>
      <c r="U19" s="47"/>
    </row>
    <row r="20" spans="2:21" ht="28.5" x14ac:dyDescent="0.2">
      <c r="B20" s="14">
        <v>5</v>
      </c>
      <c r="C20" s="15">
        <v>320</v>
      </c>
      <c r="D20" s="15">
        <v>24</v>
      </c>
      <c r="E20" s="15">
        <v>20</v>
      </c>
      <c r="F20" s="15">
        <v>3</v>
      </c>
      <c r="G20" s="15">
        <v>0</v>
      </c>
      <c r="H20" s="15">
        <v>51</v>
      </c>
      <c r="I20" s="16" t="s">
        <v>344</v>
      </c>
      <c r="J20" s="57">
        <v>428707224</v>
      </c>
      <c r="K20" s="58">
        <v>1320418249.9200001</v>
      </c>
      <c r="L20" s="58">
        <v>394410646.07999992</v>
      </c>
      <c r="M20" s="58">
        <v>0</v>
      </c>
      <c r="N20" s="59">
        <f t="shared" si="0"/>
        <v>2143536120</v>
      </c>
      <c r="O20" s="17">
        <f t="shared" si="1"/>
        <v>0.2</v>
      </c>
      <c r="P20" s="18">
        <f t="shared" si="2"/>
        <v>0.61599999999999999</v>
      </c>
      <c r="Q20" s="18">
        <f t="shared" si="3"/>
        <v>0.18399999999999997</v>
      </c>
      <c r="R20" s="18">
        <f t="shared" si="4"/>
        <v>0</v>
      </c>
      <c r="S20" s="19">
        <f t="shared" si="5"/>
        <v>1</v>
      </c>
      <c r="U20" s="47"/>
    </row>
    <row r="21" spans="2:21" ht="15" x14ac:dyDescent="0.2">
      <c r="B21" s="14">
        <v>5</v>
      </c>
      <c r="C21" s="15">
        <v>335</v>
      </c>
      <c r="D21" s="15">
        <v>4</v>
      </c>
      <c r="E21" s="15">
        <v>0</v>
      </c>
      <c r="F21" s="15">
        <v>4</v>
      </c>
      <c r="G21" s="15">
        <v>0</v>
      </c>
      <c r="H21" s="15">
        <v>51</v>
      </c>
      <c r="I21" s="16" t="s">
        <v>333</v>
      </c>
      <c r="J21" s="57">
        <v>65685235</v>
      </c>
      <c r="K21" s="58">
        <v>429902369.05000001</v>
      </c>
      <c r="L21" s="58">
        <v>128412395.94999999</v>
      </c>
      <c r="M21" s="58">
        <v>0</v>
      </c>
      <c r="N21" s="59">
        <f t="shared" si="0"/>
        <v>624000000</v>
      </c>
      <c r="O21" s="17">
        <f t="shared" si="1"/>
        <v>0.10526479967948718</v>
      </c>
      <c r="P21" s="18">
        <f t="shared" si="2"/>
        <v>0.68894610424679492</v>
      </c>
      <c r="Q21" s="18">
        <f t="shared" si="3"/>
        <v>0.20578909607371793</v>
      </c>
      <c r="R21" s="18">
        <f t="shared" si="4"/>
        <v>0</v>
      </c>
      <c r="S21" s="19">
        <f t="shared" si="5"/>
        <v>1</v>
      </c>
      <c r="U21" s="47"/>
    </row>
    <row r="22" spans="2:21" ht="15" x14ac:dyDescent="0.2">
      <c r="B22" s="14">
        <v>5</v>
      </c>
      <c r="C22" s="15">
        <v>335</v>
      </c>
      <c r="D22" s="15">
        <v>5</v>
      </c>
      <c r="E22" s="15">
        <v>0</v>
      </c>
      <c r="F22" s="15">
        <v>8</v>
      </c>
      <c r="G22" s="15">
        <v>0</v>
      </c>
      <c r="H22" s="15">
        <v>51</v>
      </c>
      <c r="I22" s="16" t="s">
        <v>334</v>
      </c>
      <c r="J22" s="57">
        <v>31579440</v>
      </c>
      <c r="K22" s="58">
        <v>49280000</v>
      </c>
      <c r="L22" s="58">
        <v>283140560</v>
      </c>
      <c r="M22" s="58">
        <v>0</v>
      </c>
      <c r="N22" s="59">
        <f t="shared" si="0"/>
        <v>364000000</v>
      </c>
      <c r="O22" s="17">
        <f t="shared" si="1"/>
        <v>8.6756703296703291E-2</v>
      </c>
      <c r="P22" s="18">
        <f t="shared" si="2"/>
        <v>0.13538461538461538</v>
      </c>
      <c r="Q22" s="18">
        <f t="shared" si="3"/>
        <v>0.7778586813186813</v>
      </c>
      <c r="R22" s="18">
        <f t="shared" si="4"/>
        <v>0</v>
      </c>
      <c r="S22" s="19">
        <f t="shared" si="5"/>
        <v>1</v>
      </c>
      <c r="U22" s="47"/>
    </row>
    <row r="23" spans="2:21" ht="15" x14ac:dyDescent="0.2">
      <c r="B23" s="14">
        <v>5</v>
      </c>
      <c r="C23" s="15">
        <v>335</v>
      </c>
      <c r="D23" s="15">
        <v>5</v>
      </c>
      <c r="E23" s="15">
        <v>0</v>
      </c>
      <c r="F23" s="15">
        <v>11</v>
      </c>
      <c r="G23" s="15">
        <v>0</v>
      </c>
      <c r="H23" s="15">
        <v>51</v>
      </c>
      <c r="I23" s="16" t="s">
        <v>335</v>
      </c>
      <c r="J23" s="57">
        <v>206909583</v>
      </c>
      <c r="K23" s="58">
        <v>1522368480.71</v>
      </c>
      <c r="L23" s="58">
        <v>454733442.28999996</v>
      </c>
      <c r="M23" s="58">
        <v>0</v>
      </c>
      <c r="N23" s="59">
        <f t="shared" si="0"/>
        <v>2184011506</v>
      </c>
      <c r="O23" s="17">
        <f t="shared" si="1"/>
        <v>9.4738320943626012E-2</v>
      </c>
      <c r="P23" s="18">
        <f t="shared" si="2"/>
        <v>0.69705149287340795</v>
      </c>
      <c r="Q23" s="18">
        <f t="shared" si="3"/>
        <v>0.208210186182966</v>
      </c>
      <c r="R23" s="18">
        <f t="shared" si="4"/>
        <v>0</v>
      </c>
      <c r="S23" s="19">
        <f t="shared" si="5"/>
        <v>1</v>
      </c>
      <c r="U23" s="47"/>
    </row>
    <row r="24" spans="2:21" ht="28.5" x14ac:dyDescent="0.2">
      <c r="B24" s="14">
        <v>5</v>
      </c>
      <c r="C24" s="15">
        <v>335</v>
      </c>
      <c r="D24" s="15">
        <v>5</v>
      </c>
      <c r="E24" s="15">
        <v>0</v>
      </c>
      <c r="F24" s="15">
        <v>12</v>
      </c>
      <c r="G24" s="15">
        <v>0</v>
      </c>
      <c r="H24" s="15">
        <v>51</v>
      </c>
      <c r="I24" s="16" t="s">
        <v>310</v>
      </c>
      <c r="J24" s="57">
        <v>284214989</v>
      </c>
      <c r="K24" s="58">
        <v>2541000000</v>
      </c>
      <c r="L24" s="58">
        <v>3174785011</v>
      </c>
      <c r="M24" s="58">
        <v>0</v>
      </c>
      <c r="N24" s="59">
        <f t="shared" si="0"/>
        <v>6000000000</v>
      </c>
      <c r="O24" s="17">
        <f t="shared" si="1"/>
        <v>4.7369164833333331E-2</v>
      </c>
      <c r="P24" s="18">
        <f t="shared" si="2"/>
        <v>0.42349999999999999</v>
      </c>
      <c r="Q24" s="18">
        <f t="shared" si="3"/>
        <v>0.5291308351666667</v>
      </c>
      <c r="R24" s="18">
        <f t="shared" si="4"/>
        <v>0</v>
      </c>
      <c r="S24" s="19">
        <f t="shared" si="5"/>
        <v>1</v>
      </c>
      <c r="U24" s="47"/>
    </row>
    <row r="25" spans="2:21" ht="15" x14ac:dyDescent="0.2">
      <c r="B25" s="14">
        <v>5</v>
      </c>
      <c r="C25" s="15">
        <v>335</v>
      </c>
      <c r="D25" s="15">
        <v>21</v>
      </c>
      <c r="E25" s="15">
        <v>0</v>
      </c>
      <c r="F25" s="15">
        <v>1</v>
      </c>
      <c r="G25" s="15">
        <v>0</v>
      </c>
      <c r="H25" s="15">
        <v>53</v>
      </c>
      <c r="I25" s="16" t="s">
        <v>104</v>
      </c>
      <c r="J25" s="57">
        <v>47369160</v>
      </c>
      <c r="K25" s="58">
        <v>310025746.80000001</v>
      </c>
      <c r="L25" s="58">
        <v>92605093.199999988</v>
      </c>
      <c r="M25" s="58">
        <v>0</v>
      </c>
      <c r="N25" s="59">
        <f t="shared" si="0"/>
        <v>450000000</v>
      </c>
      <c r="O25" s="17">
        <f t="shared" si="1"/>
        <v>0.10526480000000001</v>
      </c>
      <c r="P25" s="18">
        <f t="shared" si="2"/>
        <v>0.688946104</v>
      </c>
      <c r="Q25" s="18">
        <f t="shared" si="3"/>
        <v>0.20578909599999998</v>
      </c>
      <c r="R25" s="18">
        <f t="shared" si="4"/>
        <v>0</v>
      </c>
      <c r="S25" s="19">
        <f t="shared" si="5"/>
        <v>1</v>
      </c>
      <c r="U25" s="47"/>
    </row>
    <row r="26" spans="2:21" ht="15" x14ac:dyDescent="0.2">
      <c r="B26" s="14">
        <v>5</v>
      </c>
      <c r="C26" s="15">
        <v>335</v>
      </c>
      <c r="D26" s="15">
        <v>21</v>
      </c>
      <c r="E26" s="15">
        <v>0</v>
      </c>
      <c r="F26" s="15">
        <v>16</v>
      </c>
      <c r="G26" s="15">
        <v>0</v>
      </c>
      <c r="H26" s="15">
        <v>51</v>
      </c>
      <c r="I26" s="16" t="s">
        <v>343</v>
      </c>
      <c r="J26" s="57">
        <v>10526480</v>
      </c>
      <c r="K26" s="58">
        <v>477400000</v>
      </c>
      <c r="L26" s="58">
        <v>232073520</v>
      </c>
      <c r="M26" s="58">
        <v>0</v>
      </c>
      <c r="N26" s="59">
        <f t="shared" si="0"/>
        <v>720000000</v>
      </c>
      <c r="O26" s="17">
        <f t="shared" si="1"/>
        <v>1.4620111111111112E-2</v>
      </c>
      <c r="P26" s="18">
        <f t="shared" si="2"/>
        <v>0.66305555555555551</v>
      </c>
      <c r="Q26" s="18">
        <f t="shared" si="3"/>
        <v>0.32232433333333332</v>
      </c>
      <c r="R26" s="18">
        <f t="shared" si="4"/>
        <v>0</v>
      </c>
      <c r="S26" s="19">
        <f t="shared" si="5"/>
        <v>1</v>
      </c>
      <c r="U26" s="47"/>
    </row>
    <row r="27" spans="2:21" ht="15" x14ac:dyDescent="0.2">
      <c r="B27" s="14">
        <v>5</v>
      </c>
      <c r="C27" s="15">
        <v>335</v>
      </c>
      <c r="D27" s="15">
        <v>21</v>
      </c>
      <c r="E27" s="15">
        <v>0</v>
      </c>
      <c r="F27" s="15">
        <v>27</v>
      </c>
      <c r="G27" s="15">
        <v>0</v>
      </c>
      <c r="H27" s="15">
        <v>51</v>
      </c>
      <c r="I27" s="16" t="s">
        <v>105</v>
      </c>
      <c r="J27" s="57">
        <v>212853148</v>
      </c>
      <c r="K27" s="58">
        <v>1566099159.24</v>
      </c>
      <c r="L27" s="58">
        <v>467795852.75999999</v>
      </c>
      <c r="M27" s="58">
        <v>0</v>
      </c>
      <c r="N27" s="59">
        <f t="shared" si="0"/>
        <v>2246748160</v>
      </c>
      <c r="O27" s="17">
        <f t="shared" si="1"/>
        <v>9.4738320827199435E-2</v>
      </c>
      <c r="P27" s="18">
        <f t="shared" si="2"/>
        <v>0.69705149296305646</v>
      </c>
      <c r="Q27" s="18">
        <f t="shared" si="3"/>
        <v>0.20821018620974413</v>
      </c>
      <c r="R27" s="18">
        <f t="shared" si="4"/>
        <v>0</v>
      </c>
      <c r="S27" s="19">
        <f t="shared" si="5"/>
        <v>1</v>
      </c>
      <c r="U27" s="47"/>
    </row>
    <row r="28" spans="2:21" ht="15" x14ac:dyDescent="0.2">
      <c r="B28" s="14">
        <v>5</v>
      </c>
      <c r="C28" s="15">
        <v>335</v>
      </c>
      <c r="D28" s="15">
        <v>21</v>
      </c>
      <c r="E28" s="15">
        <v>0</v>
      </c>
      <c r="F28" s="15">
        <v>37</v>
      </c>
      <c r="G28" s="15">
        <v>0</v>
      </c>
      <c r="H28" s="15">
        <v>51</v>
      </c>
      <c r="I28" s="16" t="s">
        <v>106</v>
      </c>
      <c r="J28" s="57">
        <v>224199685</v>
      </c>
      <c r="K28" s="58">
        <v>1649583021.24</v>
      </c>
      <c r="L28" s="58">
        <v>492732590.75999999</v>
      </c>
      <c r="M28" s="58">
        <v>0</v>
      </c>
      <c r="N28" s="59">
        <f t="shared" si="0"/>
        <v>2366515297</v>
      </c>
      <c r="O28" s="17">
        <f t="shared" si="1"/>
        <v>9.4738320637189607E-2</v>
      </c>
      <c r="P28" s="18">
        <f t="shared" si="2"/>
        <v>0.69705149310936398</v>
      </c>
      <c r="Q28" s="18">
        <f t="shared" si="3"/>
        <v>0.20821018625344639</v>
      </c>
      <c r="R28" s="18">
        <f t="shared" si="4"/>
        <v>0</v>
      </c>
      <c r="S28" s="19">
        <f t="shared" si="5"/>
        <v>1</v>
      </c>
      <c r="U28" s="47"/>
    </row>
    <row r="29" spans="2:21" ht="15" x14ac:dyDescent="0.2">
      <c r="B29" s="14">
        <v>5</v>
      </c>
      <c r="C29" s="15">
        <v>335</v>
      </c>
      <c r="D29" s="15">
        <v>21</v>
      </c>
      <c r="E29" s="15">
        <v>0</v>
      </c>
      <c r="F29" s="15">
        <v>41</v>
      </c>
      <c r="G29" s="15">
        <v>0</v>
      </c>
      <c r="H29" s="15">
        <v>51</v>
      </c>
      <c r="I29" s="16" t="s">
        <v>107</v>
      </c>
      <c r="J29" s="57">
        <v>11415631</v>
      </c>
      <c r="K29" s="58">
        <v>83992232.939999998</v>
      </c>
      <c r="L29" s="58">
        <v>25088589.060000002</v>
      </c>
      <c r="M29" s="58">
        <v>0</v>
      </c>
      <c r="N29" s="59">
        <f t="shared" si="0"/>
        <v>120496453</v>
      </c>
      <c r="O29" s="17">
        <f t="shared" si="1"/>
        <v>9.4738315658138089E-2</v>
      </c>
      <c r="P29" s="18">
        <f t="shared" si="2"/>
        <v>0.69705149694323365</v>
      </c>
      <c r="Q29" s="18">
        <f t="shared" si="3"/>
        <v>0.20821018739862826</v>
      </c>
      <c r="R29" s="18">
        <f t="shared" si="4"/>
        <v>0</v>
      </c>
      <c r="S29" s="19">
        <f t="shared" si="5"/>
        <v>1</v>
      </c>
      <c r="U29" s="47"/>
    </row>
    <row r="30" spans="2:21" ht="15" x14ac:dyDescent="0.2">
      <c r="B30" s="14">
        <v>5</v>
      </c>
      <c r="C30" s="15">
        <v>335</v>
      </c>
      <c r="D30" s="15">
        <v>21</v>
      </c>
      <c r="E30" s="15">
        <v>0</v>
      </c>
      <c r="F30" s="15">
        <v>44</v>
      </c>
      <c r="G30" s="15">
        <v>0</v>
      </c>
      <c r="H30" s="15">
        <v>51</v>
      </c>
      <c r="I30" s="16" t="s">
        <v>108</v>
      </c>
      <c r="J30" s="57">
        <v>109824416</v>
      </c>
      <c r="K30" s="58">
        <v>808049714.77999997</v>
      </c>
      <c r="L30" s="58">
        <v>241365499.22000003</v>
      </c>
      <c r="M30" s="58">
        <v>0</v>
      </c>
      <c r="N30" s="59">
        <f t="shared" si="0"/>
        <v>1159239630</v>
      </c>
      <c r="O30" s="17">
        <f t="shared" si="1"/>
        <v>9.4738320842257612E-2</v>
      </c>
      <c r="P30" s="18">
        <f t="shared" si="2"/>
        <v>0.69705149295146163</v>
      </c>
      <c r="Q30" s="18">
        <f t="shared" si="3"/>
        <v>0.20821018620628076</v>
      </c>
      <c r="R30" s="18">
        <f t="shared" si="4"/>
        <v>0</v>
      </c>
      <c r="S30" s="19">
        <f t="shared" si="5"/>
        <v>1</v>
      </c>
      <c r="U30" s="47"/>
    </row>
    <row r="31" spans="2:21" ht="15" x14ac:dyDescent="0.2">
      <c r="B31" s="14">
        <v>5</v>
      </c>
      <c r="C31" s="15">
        <v>335</v>
      </c>
      <c r="D31" s="15">
        <v>21</v>
      </c>
      <c r="E31" s="15">
        <v>0</v>
      </c>
      <c r="F31" s="15">
        <v>45</v>
      </c>
      <c r="G31" s="15">
        <v>0</v>
      </c>
      <c r="H31" s="15">
        <v>51</v>
      </c>
      <c r="I31" s="16" t="s">
        <v>109</v>
      </c>
      <c r="J31" s="57">
        <v>94317261</v>
      </c>
      <c r="K31" s="58">
        <v>617295709.02999997</v>
      </c>
      <c r="L31" s="58">
        <v>184387029.97000003</v>
      </c>
      <c r="M31" s="58">
        <v>0</v>
      </c>
      <c r="N31" s="59">
        <f t="shared" si="0"/>
        <v>896000000</v>
      </c>
      <c r="O31" s="17">
        <f t="shared" si="1"/>
        <v>0.10526480022321429</v>
      </c>
      <c r="P31" s="18">
        <f t="shared" si="2"/>
        <v>0.68894610382812493</v>
      </c>
      <c r="Q31" s="18">
        <f t="shared" si="3"/>
        <v>0.20578909594866074</v>
      </c>
      <c r="R31" s="18">
        <f t="shared" si="4"/>
        <v>0</v>
      </c>
      <c r="S31" s="19">
        <f t="shared" si="5"/>
        <v>1</v>
      </c>
      <c r="U31" s="47"/>
    </row>
    <row r="32" spans="2:21" ht="15" x14ac:dyDescent="0.2">
      <c r="B32" s="14">
        <v>5</v>
      </c>
      <c r="C32" s="15">
        <v>335</v>
      </c>
      <c r="D32" s="15">
        <v>21</v>
      </c>
      <c r="E32" s="15">
        <v>0</v>
      </c>
      <c r="F32" s="15">
        <v>46</v>
      </c>
      <c r="G32" s="15">
        <v>0</v>
      </c>
      <c r="H32" s="15">
        <v>51</v>
      </c>
      <c r="I32" s="16" t="s">
        <v>110</v>
      </c>
      <c r="J32" s="57">
        <v>88422432</v>
      </c>
      <c r="K32" s="58">
        <v>578714727.36000001</v>
      </c>
      <c r="L32" s="58">
        <v>172862840.63999999</v>
      </c>
      <c r="M32" s="58">
        <v>0</v>
      </c>
      <c r="N32" s="59">
        <f t="shared" si="0"/>
        <v>840000000</v>
      </c>
      <c r="O32" s="17">
        <f t="shared" si="1"/>
        <v>0.10526480000000001</v>
      </c>
      <c r="P32" s="18">
        <f t="shared" si="2"/>
        <v>0.688946104</v>
      </c>
      <c r="Q32" s="18">
        <f t="shared" si="3"/>
        <v>0.20578909599999998</v>
      </c>
      <c r="R32" s="18">
        <f t="shared" si="4"/>
        <v>0</v>
      </c>
      <c r="S32" s="19">
        <f t="shared" si="5"/>
        <v>1</v>
      </c>
      <c r="U32" s="47"/>
    </row>
    <row r="33" spans="2:21" ht="15" x14ac:dyDescent="0.2">
      <c r="B33" s="14">
        <v>5</v>
      </c>
      <c r="C33" s="15">
        <v>335</v>
      </c>
      <c r="D33" s="15">
        <v>21</v>
      </c>
      <c r="E33" s="15">
        <v>0</v>
      </c>
      <c r="F33" s="15">
        <v>50</v>
      </c>
      <c r="G33" s="15">
        <v>0</v>
      </c>
      <c r="H33" s="15">
        <v>51</v>
      </c>
      <c r="I33" s="16" t="s">
        <v>111</v>
      </c>
      <c r="J33" s="57">
        <v>100212090</v>
      </c>
      <c r="K33" s="58">
        <v>655876690.70000005</v>
      </c>
      <c r="L33" s="58">
        <v>195911219.29999995</v>
      </c>
      <c r="M33" s="58">
        <v>0</v>
      </c>
      <c r="N33" s="59">
        <f t="shared" si="0"/>
        <v>952000000</v>
      </c>
      <c r="O33" s="17">
        <f t="shared" si="1"/>
        <v>0.10526480042016807</v>
      </c>
      <c r="P33" s="18">
        <f t="shared" si="2"/>
        <v>0.68894610367647069</v>
      </c>
      <c r="Q33" s="18">
        <f t="shared" si="3"/>
        <v>0.20578909590336131</v>
      </c>
      <c r="R33" s="18">
        <f t="shared" si="4"/>
        <v>0</v>
      </c>
      <c r="S33" s="19">
        <f t="shared" si="5"/>
        <v>1</v>
      </c>
      <c r="U33" s="47"/>
    </row>
    <row r="34" spans="2:21" ht="28.5" x14ac:dyDescent="0.2">
      <c r="B34" s="14">
        <v>5</v>
      </c>
      <c r="C34" s="15">
        <v>335</v>
      </c>
      <c r="D34" s="15">
        <v>21</v>
      </c>
      <c r="E34" s="15">
        <v>0</v>
      </c>
      <c r="F34" s="15">
        <v>51</v>
      </c>
      <c r="G34" s="15">
        <v>0</v>
      </c>
      <c r="H34" s="15">
        <v>51</v>
      </c>
      <c r="I34" s="16" t="s">
        <v>309</v>
      </c>
      <c r="J34" s="57">
        <v>391186839</v>
      </c>
      <c r="K34" s="58">
        <v>2878216202.4000001</v>
      </c>
      <c r="L34" s="58">
        <v>859726917.5999999</v>
      </c>
      <c r="M34" s="58">
        <v>0</v>
      </c>
      <c r="N34" s="59">
        <f t="shared" si="0"/>
        <v>4129129959</v>
      </c>
      <c r="O34" s="17">
        <f t="shared" si="1"/>
        <v>9.4738320877344906E-2</v>
      </c>
      <c r="P34" s="18">
        <f t="shared" si="2"/>
        <v>0.69705149292444446</v>
      </c>
      <c r="Q34" s="18">
        <f t="shared" si="3"/>
        <v>0.20821018619821066</v>
      </c>
      <c r="R34" s="18">
        <f t="shared" si="4"/>
        <v>0</v>
      </c>
      <c r="S34" s="19">
        <f t="shared" si="5"/>
        <v>1</v>
      </c>
      <c r="U34" s="47"/>
    </row>
    <row r="35" spans="2:21" ht="28.5" x14ac:dyDescent="0.2">
      <c r="B35" s="14">
        <v>5</v>
      </c>
      <c r="C35" s="15">
        <v>335</v>
      </c>
      <c r="D35" s="15">
        <v>21</v>
      </c>
      <c r="E35" s="15">
        <v>0</v>
      </c>
      <c r="F35" s="15">
        <v>52</v>
      </c>
      <c r="G35" s="15">
        <v>0</v>
      </c>
      <c r="H35" s="15">
        <v>51</v>
      </c>
      <c r="I35" s="16" t="s">
        <v>336</v>
      </c>
      <c r="J35" s="57">
        <v>210529602</v>
      </c>
      <c r="K35" s="58">
        <v>1925000000</v>
      </c>
      <c r="L35" s="58">
        <v>2364470398</v>
      </c>
      <c r="M35" s="58">
        <v>0</v>
      </c>
      <c r="N35" s="59">
        <f t="shared" si="0"/>
        <v>4500000000</v>
      </c>
      <c r="O35" s="17">
        <f t="shared" si="1"/>
        <v>4.6784355999999999E-2</v>
      </c>
      <c r="P35" s="18">
        <f t="shared" si="2"/>
        <v>0.42777777777777776</v>
      </c>
      <c r="Q35" s="18">
        <f t="shared" si="3"/>
        <v>0.52543786622222222</v>
      </c>
      <c r="R35" s="18">
        <f t="shared" si="4"/>
        <v>0</v>
      </c>
      <c r="S35" s="19">
        <f t="shared" si="5"/>
        <v>1</v>
      </c>
      <c r="U35" s="47"/>
    </row>
    <row r="36" spans="2:21" ht="15" x14ac:dyDescent="0.2">
      <c r="B36" s="14">
        <v>5</v>
      </c>
      <c r="C36" s="15">
        <v>335</v>
      </c>
      <c r="D36" s="15">
        <v>21</v>
      </c>
      <c r="E36" s="15">
        <v>0</v>
      </c>
      <c r="F36" s="15">
        <v>53</v>
      </c>
      <c r="G36" s="15">
        <v>0</v>
      </c>
      <c r="H36" s="15">
        <v>51</v>
      </c>
      <c r="I36" s="16" t="s">
        <v>299</v>
      </c>
      <c r="J36" s="57">
        <v>31579440</v>
      </c>
      <c r="K36" s="58">
        <v>206683831.20000002</v>
      </c>
      <c r="L36" s="58">
        <v>61736728.799999982</v>
      </c>
      <c r="M36" s="58">
        <v>0</v>
      </c>
      <c r="N36" s="59">
        <f t="shared" si="0"/>
        <v>300000000</v>
      </c>
      <c r="O36" s="17">
        <f t="shared" si="1"/>
        <v>0.10526480000000001</v>
      </c>
      <c r="P36" s="18">
        <f t="shared" si="2"/>
        <v>0.68894610400000011</v>
      </c>
      <c r="Q36" s="18">
        <f t="shared" si="3"/>
        <v>0.20578909599999995</v>
      </c>
      <c r="R36" s="18">
        <f t="shared" si="4"/>
        <v>0</v>
      </c>
      <c r="S36" s="19">
        <f t="shared" si="5"/>
        <v>1</v>
      </c>
      <c r="U36" s="47"/>
    </row>
    <row r="37" spans="2:21" ht="15" x14ac:dyDescent="0.2">
      <c r="B37" s="14">
        <v>5</v>
      </c>
      <c r="C37" s="15">
        <v>335</v>
      </c>
      <c r="D37" s="15">
        <v>27</v>
      </c>
      <c r="E37" s="15">
        <v>0</v>
      </c>
      <c r="F37" s="15">
        <v>3</v>
      </c>
      <c r="G37" s="15">
        <v>0</v>
      </c>
      <c r="H37" s="15">
        <v>51</v>
      </c>
      <c r="I37" s="16" t="s">
        <v>113</v>
      </c>
      <c r="J37" s="57">
        <v>57525953</v>
      </c>
      <c r="K37" s="58">
        <v>386546474.16000003</v>
      </c>
      <c r="L37" s="58">
        <v>604424006.83999991</v>
      </c>
      <c r="M37" s="58">
        <v>0</v>
      </c>
      <c r="N37" s="59">
        <f t="shared" si="0"/>
        <v>1048496434</v>
      </c>
      <c r="O37" s="17">
        <f t="shared" si="1"/>
        <v>5.4865187076067821E-2</v>
      </c>
      <c r="P37" s="18">
        <f t="shared" si="2"/>
        <v>0.3686674190062148</v>
      </c>
      <c r="Q37" s="18">
        <f t="shared" si="3"/>
        <v>0.57646739391771729</v>
      </c>
      <c r="R37" s="18">
        <f t="shared" si="4"/>
        <v>0</v>
      </c>
      <c r="S37" s="19">
        <f t="shared" si="5"/>
        <v>1</v>
      </c>
      <c r="U37" s="47"/>
    </row>
    <row r="38" spans="2:21" ht="15" x14ac:dyDescent="0.2">
      <c r="B38" s="14">
        <v>5</v>
      </c>
      <c r="C38" s="15">
        <v>335</v>
      </c>
      <c r="D38" s="15">
        <v>27</v>
      </c>
      <c r="E38" s="15">
        <v>0</v>
      </c>
      <c r="F38" s="15">
        <v>16</v>
      </c>
      <c r="G38" s="15">
        <v>0</v>
      </c>
      <c r="H38" s="15">
        <v>51</v>
      </c>
      <c r="I38" s="16" t="s">
        <v>112</v>
      </c>
      <c r="J38" s="57">
        <v>22239414</v>
      </c>
      <c r="K38" s="58">
        <v>145554432.09999999</v>
      </c>
      <c r="L38" s="58">
        <v>43477297.900000006</v>
      </c>
      <c r="M38" s="58">
        <v>0</v>
      </c>
      <c r="N38" s="59">
        <f t="shared" si="0"/>
        <v>211271144</v>
      </c>
      <c r="O38" s="17">
        <f t="shared" si="1"/>
        <v>0.10526479659711598</v>
      </c>
      <c r="P38" s="18">
        <f t="shared" si="2"/>
        <v>0.68894610662022071</v>
      </c>
      <c r="Q38" s="18">
        <f t="shared" si="3"/>
        <v>0.20578909678266336</v>
      </c>
      <c r="R38" s="18">
        <f t="shared" si="4"/>
        <v>0</v>
      </c>
      <c r="S38" s="19">
        <f t="shared" si="5"/>
        <v>1</v>
      </c>
      <c r="U38" s="47"/>
    </row>
    <row r="39" spans="2:21" ht="15" x14ac:dyDescent="0.2">
      <c r="B39" s="14">
        <v>5</v>
      </c>
      <c r="C39" s="15">
        <v>335</v>
      </c>
      <c r="D39" s="15">
        <v>27</v>
      </c>
      <c r="E39" s="15">
        <v>0</v>
      </c>
      <c r="F39" s="15">
        <v>17</v>
      </c>
      <c r="G39" s="15">
        <v>0</v>
      </c>
      <c r="H39" s="15">
        <v>51</v>
      </c>
      <c r="I39" s="16" t="s">
        <v>300</v>
      </c>
      <c r="J39" s="57">
        <v>109714447</v>
      </c>
      <c r="K39" s="58">
        <v>718068528.10000002</v>
      </c>
      <c r="L39" s="58">
        <v>214488001.89999998</v>
      </c>
      <c r="M39" s="58">
        <v>0</v>
      </c>
      <c r="N39" s="59">
        <f t="shared" si="0"/>
        <v>1042270977</v>
      </c>
      <c r="O39" s="17">
        <f t="shared" si="1"/>
        <v>0.10526480101728862</v>
      </c>
      <c r="P39" s="18">
        <f t="shared" si="2"/>
        <v>0.68894610321668781</v>
      </c>
      <c r="Q39" s="18">
        <f t="shared" si="3"/>
        <v>0.20578909576602358</v>
      </c>
      <c r="R39" s="18">
        <f t="shared" si="4"/>
        <v>0</v>
      </c>
      <c r="S39" s="19">
        <f t="shared" si="5"/>
        <v>1</v>
      </c>
      <c r="U39" s="47"/>
    </row>
    <row r="40" spans="2:21" ht="15" x14ac:dyDescent="0.2">
      <c r="B40" s="14">
        <v>10</v>
      </c>
      <c r="C40" s="15">
        <v>361</v>
      </c>
      <c r="D40" s="15">
        <v>17</v>
      </c>
      <c r="E40" s="15">
        <v>0</v>
      </c>
      <c r="F40" s="15">
        <v>14</v>
      </c>
      <c r="G40" s="15">
        <v>0</v>
      </c>
      <c r="H40" s="15">
        <v>51</v>
      </c>
      <c r="I40" s="16" t="s">
        <v>115</v>
      </c>
      <c r="J40" s="57">
        <v>305000000</v>
      </c>
      <c r="K40" s="58">
        <v>265369781.59999999</v>
      </c>
      <c r="L40" s="58">
        <v>79266298.400000006</v>
      </c>
      <c r="M40" s="58">
        <v>0</v>
      </c>
      <c r="N40" s="59">
        <f t="shared" si="0"/>
        <v>649636080</v>
      </c>
      <c r="O40" s="17">
        <f t="shared" si="1"/>
        <v>0.46949362787855009</v>
      </c>
      <c r="P40" s="18">
        <f t="shared" si="2"/>
        <v>0.40848990653351641</v>
      </c>
      <c r="Q40" s="18">
        <f t="shared" si="3"/>
        <v>0.12201646558793348</v>
      </c>
      <c r="R40" s="18">
        <f t="shared" si="4"/>
        <v>0</v>
      </c>
      <c r="S40" s="19">
        <f t="shared" si="5"/>
        <v>1</v>
      </c>
      <c r="U40" s="47"/>
    </row>
    <row r="41" spans="2:21" ht="15" x14ac:dyDescent="0.2">
      <c r="B41" s="14">
        <v>10</v>
      </c>
      <c r="C41" s="15">
        <v>361</v>
      </c>
      <c r="D41" s="15">
        <v>17</v>
      </c>
      <c r="E41" s="15">
        <v>0</v>
      </c>
      <c r="F41" s="15">
        <v>57</v>
      </c>
      <c r="G41" s="15">
        <v>0</v>
      </c>
      <c r="H41" s="15">
        <v>51</v>
      </c>
      <c r="I41" s="16" t="s">
        <v>116</v>
      </c>
      <c r="J41" s="57">
        <v>288000000</v>
      </c>
      <c r="K41" s="58">
        <v>184800000</v>
      </c>
      <c r="L41" s="58">
        <v>55200000</v>
      </c>
      <c r="M41" s="58">
        <v>0</v>
      </c>
      <c r="N41" s="59">
        <f t="shared" si="0"/>
        <v>528000000</v>
      </c>
      <c r="O41" s="17">
        <f t="shared" si="1"/>
        <v>0.54545454545454541</v>
      </c>
      <c r="P41" s="18">
        <f t="shared" si="2"/>
        <v>0.35</v>
      </c>
      <c r="Q41" s="18">
        <f t="shared" si="3"/>
        <v>0.10454545454545454</v>
      </c>
      <c r="R41" s="18">
        <f t="shared" si="4"/>
        <v>0</v>
      </c>
      <c r="S41" s="19">
        <f t="shared" si="5"/>
        <v>1</v>
      </c>
      <c r="U41" s="47"/>
    </row>
    <row r="42" spans="2:21" ht="15" x14ac:dyDescent="0.2">
      <c r="B42" s="14">
        <v>10</v>
      </c>
      <c r="C42" s="15">
        <v>361</v>
      </c>
      <c r="D42" s="15">
        <v>17</v>
      </c>
      <c r="E42" s="15">
        <v>0</v>
      </c>
      <c r="F42" s="15">
        <v>64</v>
      </c>
      <c r="G42" s="15">
        <v>0</v>
      </c>
      <c r="H42" s="15">
        <v>51</v>
      </c>
      <c r="I42" s="16" t="s">
        <v>312</v>
      </c>
      <c r="J42" s="57">
        <v>510000000</v>
      </c>
      <c r="K42" s="58">
        <v>216838914.59999999</v>
      </c>
      <c r="L42" s="58">
        <v>64770065.400000006</v>
      </c>
      <c r="M42" s="58">
        <v>0</v>
      </c>
      <c r="N42" s="59">
        <f t="shared" si="0"/>
        <v>791608980</v>
      </c>
      <c r="O42" s="17">
        <f t="shared" si="1"/>
        <v>0.64425747166233516</v>
      </c>
      <c r="P42" s="18">
        <f t="shared" si="2"/>
        <v>0.27392174682000198</v>
      </c>
      <c r="Q42" s="18">
        <f t="shared" si="3"/>
        <v>8.1820781517662936E-2</v>
      </c>
      <c r="R42" s="18">
        <f t="shared" si="4"/>
        <v>0</v>
      </c>
      <c r="S42" s="19">
        <f t="shared" si="5"/>
        <v>1</v>
      </c>
      <c r="U42" s="47"/>
    </row>
    <row r="43" spans="2:21" ht="15" x14ac:dyDescent="0.2">
      <c r="B43" s="14">
        <v>10</v>
      </c>
      <c r="C43" s="15">
        <v>361</v>
      </c>
      <c r="D43" s="15">
        <v>17</v>
      </c>
      <c r="E43" s="15">
        <v>0</v>
      </c>
      <c r="F43" s="15">
        <v>68</v>
      </c>
      <c r="G43" s="15">
        <v>0</v>
      </c>
      <c r="H43" s="15">
        <v>51</v>
      </c>
      <c r="I43" s="16" t="s">
        <v>117</v>
      </c>
      <c r="J43" s="57">
        <v>273000000</v>
      </c>
      <c r="K43" s="58">
        <v>77616000</v>
      </c>
      <c r="L43" s="58">
        <v>23184000</v>
      </c>
      <c r="M43" s="58">
        <v>0</v>
      </c>
      <c r="N43" s="59">
        <f t="shared" si="0"/>
        <v>373800000</v>
      </c>
      <c r="O43" s="17">
        <f t="shared" si="1"/>
        <v>0.7303370786516854</v>
      </c>
      <c r="P43" s="18">
        <f t="shared" si="2"/>
        <v>0.20764044943820226</v>
      </c>
      <c r="Q43" s="18">
        <f t="shared" si="3"/>
        <v>6.2022471910112356E-2</v>
      </c>
      <c r="R43" s="18">
        <f t="shared" si="4"/>
        <v>0</v>
      </c>
      <c r="S43" s="19">
        <f t="shared" si="5"/>
        <v>1</v>
      </c>
      <c r="U43" s="47"/>
    </row>
    <row r="44" spans="2:21" ht="15" x14ac:dyDescent="0.2">
      <c r="B44" s="14">
        <v>25</v>
      </c>
      <c r="C44" s="15">
        <v>105</v>
      </c>
      <c r="D44" s="15">
        <v>1</v>
      </c>
      <c r="E44" s="15">
        <v>0</v>
      </c>
      <c r="F44" s="15">
        <v>26</v>
      </c>
      <c r="G44" s="15">
        <v>0</v>
      </c>
      <c r="H44" s="15">
        <v>51</v>
      </c>
      <c r="I44" s="16" t="s">
        <v>19</v>
      </c>
      <c r="J44" s="57">
        <v>213300000</v>
      </c>
      <c r="K44" s="58">
        <v>20328000</v>
      </c>
      <c r="L44" s="58">
        <v>7072000</v>
      </c>
      <c r="M44" s="58">
        <v>1964300000</v>
      </c>
      <c r="N44" s="59">
        <f t="shared" si="0"/>
        <v>2205000000</v>
      </c>
      <c r="O44" s="17">
        <f t="shared" si="1"/>
        <v>9.6734693877551015E-2</v>
      </c>
      <c r="P44" s="18">
        <f t="shared" si="2"/>
        <v>9.2190476190476198E-3</v>
      </c>
      <c r="Q44" s="18">
        <f t="shared" si="3"/>
        <v>3.2072562358276646E-3</v>
      </c>
      <c r="R44" s="18">
        <f t="shared" si="4"/>
        <v>0.89083900226757373</v>
      </c>
      <c r="S44" s="19">
        <f t="shared" si="5"/>
        <v>1</v>
      </c>
      <c r="U44" s="47"/>
    </row>
    <row r="45" spans="2:21" ht="15" x14ac:dyDescent="0.2">
      <c r="B45" s="14">
        <v>25</v>
      </c>
      <c r="C45" s="15">
        <v>105</v>
      </c>
      <c r="D45" s="15">
        <v>21</v>
      </c>
      <c r="E45" s="15">
        <v>0</v>
      </c>
      <c r="F45" s="15">
        <v>34</v>
      </c>
      <c r="G45" s="15">
        <v>0</v>
      </c>
      <c r="H45" s="15">
        <v>51</v>
      </c>
      <c r="I45" s="16" t="s">
        <v>315</v>
      </c>
      <c r="J45" s="57">
        <v>42550000</v>
      </c>
      <c r="K45" s="58">
        <v>19658100</v>
      </c>
      <c r="L45" s="58">
        <v>77361900</v>
      </c>
      <c r="M45" s="58">
        <v>2750395513</v>
      </c>
      <c r="N45" s="59">
        <f t="shared" si="0"/>
        <v>2889965513</v>
      </c>
      <c r="O45" s="17">
        <f t="shared" si="1"/>
        <v>1.4723359088057048E-2</v>
      </c>
      <c r="P45" s="18">
        <f t="shared" si="2"/>
        <v>6.8021918986823559E-3</v>
      </c>
      <c r="Q45" s="18">
        <f t="shared" si="3"/>
        <v>2.6769142971430331E-2</v>
      </c>
      <c r="R45" s="18">
        <f t="shared" si="4"/>
        <v>0.95170530604183023</v>
      </c>
      <c r="S45" s="19">
        <f t="shared" si="5"/>
        <v>1</v>
      </c>
      <c r="U45" s="47"/>
    </row>
    <row r="46" spans="2:21" ht="15" x14ac:dyDescent="0.2">
      <c r="B46" s="14">
        <v>25</v>
      </c>
      <c r="C46" s="15">
        <v>105</v>
      </c>
      <c r="D46" s="15">
        <v>23</v>
      </c>
      <c r="E46" s="15">
        <v>0</v>
      </c>
      <c r="F46" s="15">
        <v>27</v>
      </c>
      <c r="G46" s="15">
        <v>0</v>
      </c>
      <c r="H46" s="15">
        <v>51</v>
      </c>
      <c r="I46" s="16" t="s">
        <v>20</v>
      </c>
      <c r="J46" s="57">
        <v>41000000</v>
      </c>
      <c r="K46" s="58">
        <v>237930000</v>
      </c>
      <c r="L46" s="58">
        <v>583470000</v>
      </c>
      <c r="M46" s="58">
        <v>1352600000</v>
      </c>
      <c r="N46" s="59">
        <f t="shared" si="0"/>
        <v>2215000000</v>
      </c>
      <c r="O46" s="17">
        <f t="shared" si="1"/>
        <v>1.8510158013544019E-2</v>
      </c>
      <c r="P46" s="18">
        <f t="shared" si="2"/>
        <v>0.10741760722347629</v>
      </c>
      <c r="Q46" s="18">
        <f t="shared" si="3"/>
        <v>0.26341760722347629</v>
      </c>
      <c r="R46" s="18">
        <f t="shared" si="4"/>
        <v>0.61065462753950339</v>
      </c>
      <c r="S46" s="19">
        <f t="shared" si="5"/>
        <v>1</v>
      </c>
      <c r="U46" s="47"/>
    </row>
    <row r="47" spans="2:21" ht="15" x14ac:dyDescent="0.2">
      <c r="B47" s="14">
        <v>25</v>
      </c>
      <c r="C47" s="15">
        <v>105</v>
      </c>
      <c r="D47" s="15">
        <v>23</v>
      </c>
      <c r="E47" s="15">
        <v>0</v>
      </c>
      <c r="F47" s="15">
        <v>28</v>
      </c>
      <c r="G47" s="15">
        <v>0</v>
      </c>
      <c r="H47" s="15">
        <v>51</v>
      </c>
      <c r="I47" s="16" t="s">
        <v>21</v>
      </c>
      <c r="J47" s="57">
        <v>12870000</v>
      </c>
      <c r="K47" s="58">
        <v>5012700</v>
      </c>
      <c r="L47" s="58">
        <v>12957300</v>
      </c>
      <c r="M47" s="58">
        <v>145060000</v>
      </c>
      <c r="N47" s="59">
        <f t="shared" si="0"/>
        <v>175900000</v>
      </c>
      <c r="O47" s="17">
        <f t="shared" si="1"/>
        <v>7.3166571915861289E-2</v>
      </c>
      <c r="P47" s="18">
        <f t="shared" si="2"/>
        <v>2.8497441728254691E-2</v>
      </c>
      <c r="Q47" s="18">
        <f t="shared" si="3"/>
        <v>7.3662876634451396E-2</v>
      </c>
      <c r="R47" s="18">
        <f t="shared" si="4"/>
        <v>0.8246731097214326</v>
      </c>
      <c r="S47" s="19">
        <f t="shared" si="5"/>
        <v>1</v>
      </c>
      <c r="U47" s="47"/>
    </row>
    <row r="48" spans="2:21" ht="15" x14ac:dyDescent="0.2">
      <c r="B48" s="14">
        <v>25</v>
      </c>
      <c r="C48" s="15">
        <v>105</v>
      </c>
      <c r="D48" s="15">
        <v>24</v>
      </c>
      <c r="E48" s="15">
        <v>0</v>
      </c>
      <c r="F48" s="15">
        <v>27</v>
      </c>
      <c r="G48" s="15">
        <v>0</v>
      </c>
      <c r="H48" s="15">
        <v>51</v>
      </c>
      <c r="I48" s="16" t="s">
        <v>22</v>
      </c>
      <c r="J48" s="57">
        <v>70000000</v>
      </c>
      <c r="K48" s="58">
        <v>43582000</v>
      </c>
      <c r="L48" s="58">
        <v>125018000</v>
      </c>
      <c r="M48" s="58">
        <v>381400000</v>
      </c>
      <c r="N48" s="59">
        <f t="shared" si="0"/>
        <v>620000000</v>
      </c>
      <c r="O48" s="17">
        <f t="shared" si="1"/>
        <v>0.11290322580645161</v>
      </c>
      <c r="P48" s="18">
        <f t="shared" si="2"/>
        <v>7.0293548387096769E-2</v>
      </c>
      <c r="Q48" s="18">
        <f t="shared" si="3"/>
        <v>0.20164193548387097</v>
      </c>
      <c r="R48" s="18">
        <f t="shared" si="4"/>
        <v>0.6151612903225806</v>
      </c>
      <c r="S48" s="19">
        <f t="shared" si="5"/>
        <v>1</v>
      </c>
      <c r="U48" s="47"/>
    </row>
    <row r="49" spans="2:21" ht="15" x14ac:dyDescent="0.2">
      <c r="B49" s="14">
        <v>25</v>
      </c>
      <c r="C49" s="15">
        <v>105</v>
      </c>
      <c r="D49" s="15">
        <v>24</v>
      </c>
      <c r="E49" s="15">
        <v>0</v>
      </c>
      <c r="F49" s="15">
        <v>28</v>
      </c>
      <c r="G49" s="15">
        <v>0</v>
      </c>
      <c r="H49" s="15">
        <v>51</v>
      </c>
      <c r="I49" s="16" t="s">
        <v>313</v>
      </c>
      <c r="J49" s="57">
        <v>80280000</v>
      </c>
      <c r="K49" s="58">
        <v>18503100</v>
      </c>
      <c r="L49" s="58">
        <v>47116900</v>
      </c>
      <c r="M49" s="58">
        <v>175215218</v>
      </c>
      <c r="N49" s="59">
        <f t="shared" si="0"/>
        <v>321115218</v>
      </c>
      <c r="O49" s="17">
        <f t="shared" si="1"/>
        <v>0.25000372296276535</v>
      </c>
      <c r="P49" s="18">
        <f t="shared" si="2"/>
        <v>5.7621373771205076E-2</v>
      </c>
      <c r="Q49" s="18">
        <f t="shared" si="3"/>
        <v>0.14672895384235574</v>
      </c>
      <c r="R49" s="18">
        <f t="shared" si="4"/>
        <v>0.54564594942367384</v>
      </c>
      <c r="S49" s="19">
        <f t="shared" si="5"/>
        <v>1</v>
      </c>
      <c r="U49" s="47"/>
    </row>
    <row r="50" spans="2:21" ht="28.5" x14ac:dyDescent="0.2">
      <c r="B50" s="14">
        <v>25</v>
      </c>
      <c r="C50" s="15">
        <v>105</v>
      </c>
      <c r="D50" s="15">
        <v>24</v>
      </c>
      <c r="E50" s="15">
        <v>0</v>
      </c>
      <c r="F50" s="15">
        <v>32</v>
      </c>
      <c r="G50" s="15">
        <v>0</v>
      </c>
      <c r="H50" s="15">
        <v>51</v>
      </c>
      <c r="I50" s="16" t="s">
        <v>314</v>
      </c>
      <c r="J50" s="57">
        <v>455520000</v>
      </c>
      <c r="K50" s="58">
        <v>1699567100</v>
      </c>
      <c r="L50" s="58">
        <v>3528252900</v>
      </c>
      <c r="M50" s="58">
        <v>0</v>
      </c>
      <c r="N50" s="59">
        <f t="shared" si="0"/>
        <v>5683340000</v>
      </c>
      <c r="O50" s="17">
        <f t="shared" si="1"/>
        <v>8.0150052609908956E-2</v>
      </c>
      <c r="P50" s="18">
        <f t="shared" si="2"/>
        <v>0.29904371373171412</v>
      </c>
      <c r="Q50" s="18">
        <f t="shared" si="3"/>
        <v>0.62080623365837695</v>
      </c>
      <c r="R50" s="18">
        <f t="shared" si="4"/>
        <v>0</v>
      </c>
      <c r="S50" s="19">
        <f t="shared" si="5"/>
        <v>1</v>
      </c>
      <c r="U50" s="47"/>
    </row>
    <row r="51" spans="2:21" ht="15" x14ac:dyDescent="0.2">
      <c r="B51" s="14">
        <v>25</v>
      </c>
      <c r="C51" s="15">
        <v>107</v>
      </c>
      <c r="D51" s="15">
        <v>27</v>
      </c>
      <c r="E51" s="15">
        <v>0</v>
      </c>
      <c r="F51" s="15">
        <v>17</v>
      </c>
      <c r="G51" s="15">
        <v>0</v>
      </c>
      <c r="H51" s="15">
        <v>51</v>
      </c>
      <c r="I51" s="16" t="s">
        <v>23</v>
      </c>
      <c r="J51" s="57">
        <v>200000000</v>
      </c>
      <c r="K51" s="58">
        <v>250250000</v>
      </c>
      <c r="L51" s="58">
        <v>74750000</v>
      </c>
      <c r="M51" s="58">
        <v>0</v>
      </c>
      <c r="N51" s="59">
        <f t="shared" si="0"/>
        <v>525000000</v>
      </c>
      <c r="O51" s="17">
        <f t="shared" si="1"/>
        <v>0.38095238095238093</v>
      </c>
      <c r="P51" s="18">
        <f t="shared" si="2"/>
        <v>0.47666666666666668</v>
      </c>
      <c r="Q51" s="18">
        <f t="shared" si="3"/>
        <v>0.14238095238095239</v>
      </c>
      <c r="R51" s="18">
        <f t="shared" si="4"/>
        <v>0</v>
      </c>
      <c r="S51" s="19">
        <f t="shared" si="5"/>
        <v>1</v>
      </c>
      <c r="U51" s="47"/>
    </row>
    <row r="52" spans="2:21" ht="15" x14ac:dyDescent="0.2">
      <c r="B52" s="14">
        <v>25</v>
      </c>
      <c r="C52" s="15">
        <v>317</v>
      </c>
      <c r="D52" s="15">
        <v>74</v>
      </c>
      <c r="E52" s="15">
        <v>5</v>
      </c>
      <c r="F52" s="15">
        <v>16</v>
      </c>
      <c r="G52" s="15">
        <v>0</v>
      </c>
      <c r="H52" s="15">
        <v>51</v>
      </c>
      <c r="I52" s="16" t="s">
        <v>90</v>
      </c>
      <c r="J52" s="57">
        <v>81900000</v>
      </c>
      <c r="K52" s="58">
        <v>167937000</v>
      </c>
      <c r="L52" s="58">
        <v>50163000</v>
      </c>
      <c r="M52" s="58">
        <v>0</v>
      </c>
      <c r="N52" s="59">
        <f t="shared" si="0"/>
        <v>300000000</v>
      </c>
      <c r="O52" s="17">
        <f t="shared" si="1"/>
        <v>0.27300000000000002</v>
      </c>
      <c r="P52" s="18">
        <f t="shared" si="2"/>
        <v>0.55979000000000001</v>
      </c>
      <c r="Q52" s="18">
        <f t="shared" si="3"/>
        <v>0.16721</v>
      </c>
      <c r="R52" s="18">
        <f t="shared" si="4"/>
        <v>0</v>
      </c>
      <c r="S52" s="19">
        <f t="shared" si="5"/>
        <v>1</v>
      </c>
      <c r="U52" s="47"/>
    </row>
    <row r="53" spans="2:21" ht="15" x14ac:dyDescent="0.2">
      <c r="B53" s="14">
        <v>25</v>
      </c>
      <c r="C53" s="15">
        <v>317</v>
      </c>
      <c r="D53" s="15">
        <v>74</v>
      </c>
      <c r="E53" s="15">
        <v>5</v>
      </c>
      <c r="F53" s="15">
        <v>17</v>
      </c>
      <c r="G53" s="15">
        <v>0</v>
      </c>
      <c r="H53" s="15">
        <v>51</v>
      </c>
      <c r="I53" s="16" t="s">
        <v>91</v>
      </c>
      <c r="J53" s="57">
        <v>81900000</v>
      </c>
      <c r="K53" s="58">
        <v>167937000</v>
      </c>
      <c r="L53" s="58">
        <v>50163000</v>
      </c>
      <c r="M53" s="58">
        <v>0</v>
      </c>
      <c r="N53" s="59">
        <f t="shared" si="0"/>
        <v>300000000</v>
      </c>
      <c r="O53" s="17">
        <f t="shared" si="1"/>
        <v>0.27300000000000002</v>
      </c>
      <c r="P53" s="18">
        <f t="shared" si="2"/>
        <v>0.55979000000000001</v>
      </c>
      <c r="Q53" s="18">
        <f t="shared" si="3"/>
        <v>0.16721</v>
      </c>
      <c r="R53" s="18">
        <f t="shared" si="4"/>
        <v>0</v>
      </c>
      <c r="S53" s="19">
        <f t="shared" si="5"/>
        <v>1</v>
      </c>
      <c r="U53" s="47"/>
    </row>
    <row r="54" spans="2:21" ht="15" x14ac:dyDescent="0.2">
      <c r="B54" s="14">
        <v>25</v>
      </c>
      <c r="C54" s="15">
        <v>317</v>
      </c>
      <c r="D54" s="15">
        <v>74</v>
      </c>
      <c r="E54" s="15">
        <v>5</v>
      </c>
      <c r="F54" s="15">
        <v>18</v>
      </c>
      <c r="G54" s="15">
        <v>0</v>
      </c>
      <c r="H54" s="15">
        <v>51</v>
      </c>
      <c r="I54" s="16" t="s">
        <v>92</v>
      </c>
      <c r="J54" s="57">
        <v>122850000</v>
      </c>
      <c r="K54" s="58">
        <v>251905500</v>
      </c>
      <c r="L54" s="58">
        <v>75244500</v>
      </c>
      <c r="M54" s="58">
        <v>0</v>
      </c>
      <c r="N54" s="59">
        <f t="shared" si="0"/>
        <v>450000000</v>
      </c>
      <c r="O54" s="17">
        <f t="shared" si="1"/>
        <v>0.27300000000000002</v>
      </c>
      <c r="P54" s="18">
        <f t="shared" si="2"/>
        <v>0.55979000000000001</v>
      </c>
      <c r="Q54" s="18">
        <f t="shared" si="3"/>
        <v>0.16721</v>
      </c>
      <c r="R54" s="18">
        <f t="shared" si="4"/>
        <v>0</v>
      </c>
      <c r="S54" s="19">
        <f t="shared" si="5"/>
        <v>1</v>
      </c>
      <c r="U54" s="47"/>
    </row>
    <row r="55" spans="2:21" ht="15" x14ac:dyDescent="0.2">
      <c r="B55" s="14">
        <v>25</v>
      </c>
      <c r="C55" s="15">
        <v>317</v>
      </c>
      <c r="D55" s="15">
        <v>74</v>
      </c>
      <c r="E55" s="15">
        <v>5</v>
      </c>
      <c r="F55" s="15">
        <v>20</v>
      </c>
      <c r="G55" s="15">
        <v>0</v>
      </c>
      <c r="H55" s="15">
        <v>51</v>
      </c>
      <c r="I55" s="16" t="s">
        <v>93</v>
      </c>
      <c r="J55" s="57">
        <v>54600000</v>
      </c>
      <c r="K55" s="58">
        <v>111958000</v>
      </c>
      <c r="L55" s="58">
        <v>33442000</v>
      </c>
      <c r="M55" s="58">
        <v>0</v>
      </c>
      <c r="N55" s="59">
        <f t="shared" si="0"/>
        <v>200000000</v>
      </c>
      <c r="O55" s="17">
        <f t="shared" si="1"/>
        <v>0.27300000000000002</v>
      </c>
      <c r="P55" s="18">
        <f t="shared" si="2"/>
        <v>0.55979000000000001</v>
      </c>
      <c r="Q55" s="18">
        <f t="shared" si="3"/>
        <v>0.16721</v>
      </c>
      <c r="R55" s="18">
        <f t="shared" si="4"/>
        <v>0</v>
      </c>
      <c r="S55" s="19">
        <f t="shared" si="5"/>
        <v>1</v>
      </c>
      <c r="U55" s="47"/>
    </row>
    <row r="56" spans="2:21" ht="15" x14ac:dyDescent="0.2">
      <c r="B56" s="14">
        <v>25</v>
      </c>
      <c r="C56" s="15">
        <v>317</v>
      </c>
      <c r="D56" s="15">
        <v>74</v>
      </c>
      <c r="E56" s="15">
        <v>5</v>
      </c>
      <c r="F56" s="15">
        <v>21</v>
      </c>
      <c r="G56" s="15">
        <v>0</v>
      </c>
      <c r="H56" s="15">
        <v>51</v>
      </c>
      <c r="I56" s="16" t="s">
        <v>94</v>
      </c>
      <c r="J56" s="57">
        <v>106470000</v>
      </c>
      <c r="K56" s="58">
        <v>218318100</v>
      </c>
      <c r="L56" s="58">
        <v>65211900</v>
      </c>
      <c r="M56" s="58">
        <v>0</v>
      </c>
      <c r="N56" s="59">
        <f t="shared" si="0"/>
        <v>390000000</v>
      </c>
      <c r="O56" s="17">
        <f t="shared" si="1"/>
        <v>0.27300000000000002</v>
      </c>
      <c r="P56" s="18">
        <f t="shared" si="2"/>
        <v>0.55979000000000001</v>
      </c>
      <c r="Q56" s="18">
        <f t="shared" si="3"/>
        <v>0.16721</v>
      </c>
      <c r="R56" s="18">
        <f t="shared" si="4"/>
        <v>0</v>
      </c>
      <c r="S56" s="19">
        <f t="shared" si="5"/>
        <v>1</v>
      </c>
      <c r="U56" s="47"/>
    </row>
    <row r="57" spans="2:21" ht="28.5" x14ac:dyDescent="0.2">
      <c r="B57" s="14">
        <v>25</v>
      </c>
      <c r="C57" s="15">
        <v>317</v>
      </c>
      <c r="D57" s="15">
        <v>75</v>
      </c>
      <c r="E57" s="15">
        <v>0</v>
      </c>
      <c r="F57" s="15">
        <v>2</v>
      </c>
      <c r="G57" s="15">
        <v>0</v>
      </c>
      <c r="H57" s="15">
        <v>51</v>
      </c>
      <c r="I57" s="16" t="s">
        <v>95</v>
      </c>
      <c r="J57" s="57">
        <v>147225296</v>
      </c>
      <c r="K57" s="58">
        <v>705124896.63</v>
      </c>
      <c r="L57" s="58">
        <v>210621722.37</v>
      </c>
      <c r="M57" s="58">
        <v>0</v>
      </c>
      <c r="N57" s="59">
        <f t="shared" si="0"/>
        <v>1062971915</v>
      </c>
      <c r="O57" s="17">
        <f t="shared" si="1"/>
        <v>0.13850346742227898</v>
      </c>
      <c r="P57" s="18">
        <f t="shared" si="2"/>
        <v>0.66335233008484518</v>
      </c>
      <c r="Q57" s="18">
        <f t="shared" si="3"/>
        <v>0.19814420249287584</v>
      </c>
      <c r="R57" s="18">
        <f t="shared" si="4"/>
        <v>0</v>
      </c>
      <c r="S57" s="19">
        <f t="shared" si="5"/>
        <v>1</v>
      </c>
      <c r="U57" s="47"/>
    </row>
    <row r="58" spans="2:21" ht="28.5" x14ac:dyDescent="0.2">
      <c r="B58" s="14">
        <v>25</v>
      </c>
      <c r="C58" s="15">
        <v>317</v>
      </c>
      <c r="D58" s="15">
        <v>75</v>
      </c>
      <c r="E58" s="15">
        <v>0</v>
      </c>
      <c r="F58" s="15">
        <v>3</v>
      </c>
      <c r="G58" s="15">
        <v>0</v>
      </c>
      <c r="H58" s="15">
        <v>51</v>
      </c>
      <c r="I58" s="16" t="s">
        <v>338</v>
      </c>
      <c r="J58" s="57">
        <v>354900000</v>
      </c>
      <c r="K58" s="58">
        <v>727727000</v>
      </c>
      <c r="L58" s="58">
        <v>217373000</v>
      </c>
      <c r="M58" s="58">
        <v>0</v>
      </c>
      <c r="N58" s="59">
        <f t="shared" si="0"/>
        <v>1300000000</v>
      </c>
      <c r="O58" s="17">
        <f t="shared" si="1"/>
        <v>0.27300000000000002</v>
      </c>
      <c r="P58" s="18">
        <f t="shared" si="2"/>
        <v>0.55979000000000001</v>
      </c>
      <c r="Q58" s="18">
        <f t="shared" si="3"/>
        <v>0.16721</v>
      </c>
      <c r="R58" s="18">
        <f t="shared" si="4"/>
        <v>0</v>
      </c>
      <c r="S58" s="19">
        <f t="shared" si="5"/>
        <v>1</v>
      </c>
      <c r="U58" s="47"/>
    </row>
    <row r="59" spans="2:21" ht="15" x14ac:dyDescent="0.2">
      <c r="B59" s="14">
        <v>25</v>
      </c>
      <c r="C59" s="15">
        <v>317</v>
      </c>
      <c r="D59" s="15">
        <v>75</v>
      </c>
      <c r="E59" s="15">
        <v>0</v>
      </c>
      <c r="F59" s="15">
        <v>4</v>
      </c>
      <c r="G59" s="15">
        <v>0</v>
      </c>
      <c r="H59" s="15">
        <v>51</v>
      </c>
      <c r="I59" s="16" t="s">
        <v>96</v>
      </c>
      <c r="J59" s="57">
        <v>223268202</v>
      </c>
      <c r="K59" s="58">
        <v>458713484.46000004</v>
      </c>
      <c r="L59" s="58">
        <v>137018313.53999996</v>
      </c>
      <c r="M59" s="58">
        <v>0</v>
      </c>
      <c r="N59" s="59">
        <f t="shared" si="0"/>
        <v>819000000</v>
      </c>
      <c r="O59" s="17">
        <f t="shared" si="1"/>
        <v>0.27261074725274725</v>
      </c>
      <c r="P59" s="18">
        <f t="shared" si="2"/>
        <v>0.56008972461538464</v>
      </c>
      <c r="Q59" s="18">
        <f t="shared" si="3"/>
        <v>0.16729952813186807</v>
      </c>
      <c r="R59" s="18">
        <f t="shared" si="4"/>
        <v>0</v>
      </c>
      <c r="S59" s="19">
        <f t="shared" si="5"/>
        <v>1</v>
      </c>
      <c r="U59" s="47"/>
    </row>
    <row r="60" spans="2:21" ht="15" x14ac:dyDescent="0.2">
      <c r="B60" s="14">
        <v>25</v>
      </c>
      <c r="C60" s="15">
        <v>317</v>
      </c>
      <c r="D60" s="15">
        <v>77</v>
      </c>
      <c r="E60" s="15">
        <v>0</v>
      </c>
      <c r="F60" s="15">
        <v>83</v>
      </c>
      <c r="G60" s="15">
        <v>0</v>
      </c>
      <c r="H60" s="15">
        <v>51</v>
      </c>
      <c r="I60" s="16" t="s">
        <v>97</v>
      </c>
      <c r="J60" s="57">
        <v>888497659</v>
      </c>
      <c r="K60" s="58">
        <v>1870500781</v>
      </c>
      <c r="L60" s="58">
        <v>1870500780.3333333</v>
      </c>
      <c r="M60" s="58">
        <v>1870500780.3333333</v>
      </c>
      <c r="N60" s="59">
        <f t="shared" si="0"/>
        <v>6500000000.666666</v>
      </c>
      <c r="O60" s="17">
        <f t="shared" si="1"/>
        <v>0.13669194752444186</v>
      </c>
      <c r="P60" s="18">
        <f t="shared" si="2"/>
        <v>0.28776935089356215</v>
      </c>
      <c r="Q60" s="18">
        <f t="shared" si="3"/>
        <v>0.28776935079099802</v>
      </c>
      <c r="R60" s="18">
        <f t="shared" si="4"/>
        <v>0.28776935079099802</v>
      </c>
      <c r="S60" s="19">
        <f t="shared" si="5"/>
        <v>1</v>
      </c>
      <c r="U60" s="47"/>
    </row>
    <row r="61" spans="2:21" ht="15" x14ac:dyDescent="0.2">
      <c r="B61" s="14">
        <v>25</v>
      </c>
      <c r="C61" s="15">
        <v>325</v>
      </c>
      <c r="D61" s="15">
        <v>34</v>
      </c>
      <c r="E61" s="15">
        <v>0</v>
      </c>
      <c r="F61" s="15">
        <v>9</v>
      </c>
      <c r="G61" s="15">
        <v>0</v>
      </c>
      <c r="H61" s="15">
        <v>51</v>
      </c>
      <c r="I61" s="16" t="s">
        <v>103</v>
      </c>
      <c r="J61" s="57">
        <v>6282439615</v>
      </c>
      <c r="K61" s="58">
        <v>5171350366.4899998</v>
      </c>
      <c r="L61" s="58">
        <v>1916293013.5100002</v>
      </c>
      <c r="M61" s="58">
        <v>0</v>
      </c>
      <c r="N61" s="59">
        <f t="shared" si="0"/>
        <v>13370082995</v>
      </c>
      <c r="O61" s="17">
        <f t="shared" si="1"/>
        <v>0.46988785464902794</v>
      </c>
      <c r="P61" s="18">
        <f t="shared" si="2"/>
        <v>0.38678521056480547</v>
      </c>
      <c r="Q61" s="18">
        <f t="shared" si="3"/>
        <v>0.14332693478616662</v>
      </c>
      <c r="R61" s="18">
        <f t="shared" si="4"/>
        <v>0</v>
      </c>
      <c r="S61" s="19">
        <f t="shared" si="5"/>
        <v>1</v>
      </c>
      <c r="U61" s="47"/>
    </row>
    <row r="62" spans="2:21" ht="28.5" x14ac:dyDescent="0.2">
      <c r="B62" s="14">
        <v>25</v>
      </c>
      <c r="C62" s="15">
        <v>917</v>
      </c>
      <c r="D62" s="15">
        <v>18</v>
      </c>
      <c r="E62" s="15">
        <v>0</v>
      </c>
      <c r="F62" s="15">
        <v>1</v>
      </c>
      <c r="G62" s="15">
        <v>0</v>
      </c>
      <c r="H62" s="15">
        <v>51</v>
      </c>
      <c r="I62" s="16" t="s">
        <v>156</v>
      </c>
      <c r="J62" s="57">
        <v>447000000</v>
      </c>
      <c r="K62" s="58">
        <v>726507381.60000002</v>
      </c>
      <c r="L62" s="58">
        <v>217008698.39999998</v>
      </c>
      <c r="M62" s="58">
        <v>0</v>
      </c>
      <c r="N62" s="59">
        <f t="shared" si="0"/>
        <v>1390516080</v>
      </c>
      <c r="O62" s="17">
        <f t="shared" si="1"/>
        <v>0.32146338070394698</v>
      </c>
      <c r="P62" s="18">
        <f t="shared" si="2"/>
        <v>0.52247319685796079</v>
      </c>
      <c r="Q62" s="18">
        <f t="shared" si="3"/>
        <v>0.15606342243809218</v>
      </c>
      <c r="R62" s="18">
        <f t="shared" si="4"/>
        <v>0</v>
      </c>
      <c r="S62" s="19">
        <f t="shared" si="5"/>
        <v>1</v>
      </c>
      <c r="U62" s="47"/>
    </row>
    <row r="63" spans="2:21" ht="15" x14ac:dyDescent="0.2">
      <c r="B63" s="14">
        <v>35</v>
      </c>
      <c r="C63" s="15">
        <v>307</v>
      </c>
      <c r="D63" s="15">
        <v>1</v>
      </c>
      <c r="E63" s="15">
        <v>0</v>
      </c>
      <c r="F63" s="15">
        <v>42</v>
      </c>
      <c r="G63" s="15">
        <v>0</v>
      </c>
      <c r="H63" s="15">
        <v>51</v>
      </c>
      <c r="I63" s="16" t="s">
        <v>329</v>
      </c>
      <c r="J63" s="57">
        <v>60000000</v>
      </c>
      <c r="K63" s="58">
        <v>2698234000</v>
      </c>
      <c r="L63" s="58">
        <v>805966000</v>
      </c>
      <c r="M63" s="58">
        <v>0</v>
      </c>
      <c r="N63" s="59">
        <f t="shared" si="0"/>
        <v>3564200000</v>
      </c>
      <c r="O63" s="17">
        <f t="shared" si="1"/>
        <v>1.6834072162056003E-2</v>
      </c>
      <c r="P63" s="18">
        <f t="shared" si="2"/>
        <v>0.75703776443521686</v>
      </c>
      <c r="Q63" s="18">
        <f t="shared" si="3"/>
        <v>0.22612816340272712</v>
      </c>
      <c r="R63" s="18">
        <f t="shared" si="4"/>
        <v>0</v>
      </c>
      <c r="S63" s="19">
        <f t="shared" si="5"/>
        <v>1</v>
      </c>
      <c r="U63" s="47"/>
    </row>
    <row r="64" spans="2:21" ht="15" x14ac:dyDescent="0.2">
      <c r="B64" s="14">
        <v>35</v>
      </c>
      <c r="C64" s="15">
        <v>307</v>
      </c>
      <c r="D64" s="15">
        <v>1</v>
      </c>
      <c r="E64" s="15">
        <v>0</v>
      </c>
      <c r="F64" s="15">
        <v>46</v>
      </c>
      <c r="G64" s="15">
        <v>0</v>
      </c>
      <c r="H64" s="15">
        <v>51</v>
      </c>
      <c r="I64" s="16" t="s">
        <v>330</v>
      </c>
      <c r="J64" s="57">
        <v>50000000</v>
      </c>
      <c r="K64" s="58">
        <v>373165100</v>
      </c>
      <c r="L64" s="58">
        <v>111464900</v>
      </c>
      <c r="M64" s="58">
        <v>0</v>
      </c>
      <c r="N64" s="59">
        <f t="shared" si="0"/>
        <v>534630000</v>
      </c>
      <c r="O64" s="17">
        <f t="shared" si="1"/>
        <v>9.3522623122533344E-2</v>
      </c>
      <c r="P64" s="18">
        <f t="shared" si="2"/>
        <v>0.69798758019564933</v>
      </c>
      <c r="Q64" s="18">
        <f t="shared" si="3"/>
        <v>0.20848979668181733</v>
      </c>
      <c r="R64" s="18">
        <f t="shared" si="4"/>
        <v>0</v>
      </c>
      <c r="S64" s="19">
        <f t="shared" si="5"/>
        <v>1</v>
      </c>
      <c r="U64" s="47"/>
    </row>
    <row r="65" spans="2:21" ht="15" x14ac:dyDescent="0.2">
      <c r="B65" s="14">
        <v>35</v>
      </c>
      <c r="C65" s="15">
        <v>307</v>
      </c>
      <c r="D65" s="15">
        <v>2</v>
      </c>
      <c r="E65" s="15">
        <v>0</v>
      </c>
      <c r="F65" s="15">
        <v>41</v>
      </c>
      <c r="G65" s="15">
        <v>0</v>
      </c>
      <c r="H65" s="15">
        <v>51</v>
      </c>
      <c r="I65" s="16" t="s">
        <v>28</v>
      </c>
      <c r="J65" s="57">
        <v>82797400</v>
      </c>
      <c r="K65" s="58">
        <v>482716850</v>
      </c>
      <c r="L65" s="58">
        <v>262470150</v>
      </c>
      <c r="M65" s="58">
        <v>0</v>
      </c>
      <c r="N65" s="59">
        <f t="shared" si="0"/>
        <v>827984400</v>
      </c>
      <c r="O65" s="17">
        <f t="shared" si="1"/>
        <v>9.999874393768772E-2</v>
      </c>
      <c r="P65" s="18">
        <f t="shared" si="2"/>
        <v>0.58300234883652402</v>
      </c>
      <c r="Q65" s="18">
        <f t="shared" si="3"/>
        <v>0.31699890722578833</v>
      </c>
      <c r="R65" s="18">
        <f t="shared" si="4"/>
        <v>0</v>
      </c>
      <c r="S65" s="19">
        <f t="shared" si="5"/>
        <v>1</v>
      </c>
      <c r="U65" s="47"/>
    </row>
    <row r="66" spans="2:21" ht="15" x14ac:dyDescent="0.2">
      <c r="B66" s="14">
        <v>35</v>
      </c>
      <c r="C66" s="15">
        <v>307</v>
      </c>
      <c r="D66" s="15">
        <v>2</v>
      </c>
      <c r="E66" s="15">
        <v>0</v>
      </c>
      <c r="F66" s="15">
        <v>44</v>
      </c>
      <c r="G66" s="15">
        <v>0</v>
      </c>
      <c r="H66" s="15">
        <v>51</v>
      </c>
      <c r="I66" s="16" t="s">
        <v>29</v>
      </c>
      <c r="J66" s="57">
        <v>59141000</v>
      </c>
      <c r="K66" s="58">
        <v>409847130</v>
      </c>
      <c r="L66" s="58">
        <v>240703870</v>
      </c>
      <c r="M66" s="58">
        <v>0</v>
      </c>
      <c r="N66" s="59">
        <f t="shared" si="0"/>
        <v>709692000</v>
      </c>
      <c r="O66" s="17">
        <f t="shared" si="1"/>
        <v>8.3333333333333329E-2</v>
      </c>
      <c r="P66" s="18">
        <f t="shared" si="2"/>
        <v>0.57750000000000001</v>
      </c>
      <c r="Q66" s="18">
        <f t="shared" si="3"/>
        <v>0.33916666666666667</v>
      </c>
      <c r="R66" s="18">
        <f t="shared" si="4"/>
        <v>0</v>
      </c>
      <c r="S66" s="19">
        <f t="shared" si="5"/>
        <v>1</v>
      </c>
      <c r="U66" s="47"/>
    </row>
    <row r="67" spans="2:21" ht="15" x14ac:dyDescent="0.2">
      <c r="B67" s="14">
        <v>35</v>
      </c>
      <c r="C67" s="15">
        <v>307</v>
      </c>
      <c r="D67" s="15">
        <v>2</v>
      </c>
      <c r="E67" s="15">
        <v>0</v>
      </c>
      <c r="F67" s="15">
        <v>46</v>
      </c>
      <c r="G67" s="15">
        <v>0</v>
      </c>
      <c r="H67" s="15">
        <v>51</v>
      </c>
      <c r="I67" s="16" t="s">
        <v>331</v>
      </c>
      <c r="J67" s="57">
        <v>41398700</v>
      </c>
      <c r="K67" s="58">
        <v>332431561</v>
      </c>
      <c r="L67" s="58">
        <v>99297739</v>
      </c>
      <c r="M67" s="58">
        <v>0</v>
      </c>
      <c r="N67" s="59">
        <f t="shared" si="0"/>
        <v>473128000</v>
      </c>
      <c r="O67" s="17">
        <f t="shared" si="1"/>
        <v>8.7499999999999994E-2</v>
      </c>
      <c r="P67" s="18">
        <f t="shared" si="2"/>
        <v>0.70262500000000006</v>
      </c>
      <c r="Q67" s="18">
        <f t="shared" si="3"/>
        <v>0.20987500000000001</v>
      </c>
      <c r="R67" s="18">
        <f t="shared" si="4"/>
        <v>0</v>
      </c>
      <c r="S67" s="19">
        <f t="shared" si="5"/>
        <v>1</v>
      </c>
      <c r="U67" s="47"/>
    </row>
    <row r="68" spans="2:21" ht="28.5" x14ac:dyDescent="0.2">
      <c r="B68" s="14">
        <v>45</v>
      </c>
      <c r="C68" s="15">
        <v>371</v>
      </c>
      <c r="D68" s="15">
        <v>16</v>
      </c>
      <c r="E68" s="15">
        <v>0</v>
      </c>
      <c r="F68" s="15">
        <v>1</v>
      </c>
      <c r="G68" s="15">
        <v>0</v>
      </c>
      <c r="H68" s="15">
        <v>51</v>
      </c>
      <c r="I68" s="16" t="s">
        <v>119</v>
      </c>
      <c r="J68" s="57">
        <v>1048095536</v>
      </c>
      <c r="K68" s="58">
        <v>476037457.28000003</v>
      </c>
      <c r="L68" s="58">
        <v>165193006.71999997</v>
      </c>
      <c r="M68" s="58">
        <v>0</v>
      </c>
      <c r="N68" s="59">
        <f t="shared" si="0"/>
        <v>1689326000</v>
      </c>
      <c r="O68" s="17">
        <f t="shared" si="1"/>
        <v>0.62042230806842491</v>
      </c>
      <c r="P68" s="18">
        <f t="shared" si="2"/>
        <v>0.28179135186458981</v>
      </c>
      <c r="Q68" s="18">
        <f t="shared" si="3"/>
        <v>9.7786340066985278E-2</v>
      </c>
      <c r="R68" s="18">
        <f t="shared" si="4"/>
        <v>0</v>
      </c>
      <c r="S68" s="19">
        <f t="shared" si="5"/>
        <v>1</v>
      </c>
      <c r="U68" s="47"/>
    </row>
    <row r="69" spans="2:21" ht="28.5" x14ac:dyDescent="0.2">
      <c r="B69" s="14">
        <v>45</v>
      </c>
      <c r="C69" s="15">
        <v>371</v>
      </c>
      <c r="D69" s="15">
        <v>16</v>
      </c>
      <c r="E69" s="15">
        <v>0</v>
      </c>
      <c r="F69" s="15">
        <v>2</v>
      </c>
      <c r="G69" s="15">
        <v>0</v>
      </c>
      <c r="H69" s="15">
        <v>51</v>
      </c>
      <c r="I69" s="16" t="s">
        <v>301</v>
      </c>
      <c r="J69" s="57">
        <v>409800000</v>
      </c>
      <c r="K69" s="58">
        <v>120890000</v>
      </c>
      <c r="L69" s="58">
        <v>36110000</v>
      </c>
      <c r="M69" s="58">
        <v>0</v>
      </c>
      <c r="N69" s="59">
        <f t="shared" si="0"/>
        <v>566800000</v>
      </c>
      <c r="O69" s="17">
        <f t="shared" si="1"/>
        <v>0.72300635144671843</v>
      </c>
      <c r="P69" s="18">
        <f t="shared" si="2"/>
        <v>0.21328510938602682</v>
      </c>
      <c r="Q69" s="18">
        <f t="shared" si="3"/>
        <v>6.370853916725476E-2</v>
      </c>
      <c r="R69" s="18">
        <f t="shared" si="4"/>
        <v>0</v>
      </c>
      <c r="S69" s="19">
        <f t="shared" si="5"/>
        <v>1</v>
      </c>
      <c r="U69" s="47"/>
    </row>
    <row r="70" spans="2:21" ht="28.5" x14ac:dyDescent="0.2">
      <c r="B70" s="14">
        <v>45</v>
      </c>
      <c r="C70" s="15">
        <v>371</v>
      </c>
      <c r="D70" s="15">
        <v>20</v>
      </c>
      <c r="E70" s="15">
        <v>0</v>
      </c>
      <c r="F70" s="15">
        <v>1</v>
      </c>
      <c r="G70" s="15">
        <v>0</v>
      </c>
      <c r="H70" s="15">
        <v>51</v>
      </c>
      <c r="I70" s="16" t="s">
        <v>120</v>
      </c>
      <c r="J70" s="57">
        <v>750000000</v>
      </c>
      <c r="K70" s="58">
        <v>308000000</v>
      </c>
      <c r="L70" s="58">
        <v>443000000</v>
      </c>
      <c r="M70" s="58">
        <v>0</v>
      </c>
      <c r="N70" s="59">
        <f t="shared" si="0"/>
        <v>1501000000</v>
      </c>
      <c r="O70" s="17">
        <f t="shared" si="1"/>
        <v>0.49966688874083942</v>
      </c>
      <c r="P70" s="18">
        <f t="shared" si="2"/>
        <v>0.20519653564290474</v>
      </c>
      <c r="Q70" s="18">
        <f t="shared" si="3"/>
        <v>0.29513657561625584</v>
      </c>
      <c r="R70" s="18">
        <f t="shared" si="4"/>
        <v>0</v>
      </c>
      <c r="S70" s="19">
        <f t="shared" si="5"/>
        <v>1</v>
      </c>
      <c r="U70" s="47"/>
    </row>
    <row r="71" spans="2:21" ht="28.5" x14ac:dyDescent="0.2">
      <c r="B71" s="14">
        <v>45</v>
      </c>
      <c r="C71" s="15">
        <v>372</v>
      </c>
      <c r="D71" s="15">
        <v>17</v>
      </c>
      <c r="E71" s="15">
        <v>0</v>
      </c>
      <c r="F71" s="15">
        <v>13</v>
      </c>
      <c r="G71" s="15">
        <v>0</v>
      </c>
      <c r="H71" s="15">
        <v>51</v>
      </c>
      <c r="I71" s="16" t="s">
        <v>121</v>
      </c>
      <c r="J71" s="57">
        <v>305000000</v>
      </c>
      <c r="K71" s="58">
        <v>177100000</v>
      </c>
      <c r="L71" s="58">
        <v>252900000</v>
      </c>
      <c r="M71" s="58">
        <v>36620000</v>
      </c>
      <c r="N71" s="59">
        <f t="shared" si="0"/>
        <v>771620000</v>
      </c>
      <c r="O71" s="17">
        <f t="shared" si="1"/>
        <v>0.39527228428501077</v>
      </c>
      <c r="P71" s="18">
        <f t="shared" si="2"/>
        <v>0.22951711982582099</v>
      </c>
      <c r="Q71" s="18">
        <f t="shared" si="3"/>
        <v>0.3277520022809155</v>
      </c>
      <c r="R71" s="18">
        <f t="shared" si="4"/>
        <v>4.7458593608252768E-2</v>
      </c>
      <c r="S71" s="19">
        <f t="shared" si="5"/>
        <v>1</v>
      </c>
      <c r="U71" s="47"/>
    </row>
    <row r="72" spans="2:21" ht="15" x14ac:dyDescent="0.2">
      <c r="B72" s="14">
        <v>45</v>
      </c>
      <c r="C72" s="15">
        <v>372</v>
      </c>
      <c r="D72" s="15">
        <v>17</v>
      </c>
      <c r="E72" s="15">
        <v>0</v>
      </c>
      <c r="F72" s="15">
        <v>14</v>
      </c>
      <c r="G72" s="15">
        <v>0</v>
      </c>
      <c r="H72" s="15">
        <v>51</v>
      </c>
      <c r="I72" s="16" t="s">
        <v>122</v>
      </c>
      <c r="J72" s="57">
        <v>305000000</v>
      </c>
      <c r="K72" s="58">
        <v>115500000</v>
      </c>
      <c r="L72" s="58">
        <v>184500000</v>
      </c>
      <c r="M72" s="58">
        <v>259500000</v>
      </c>
      <c r="N72" s="59">
        <f t="shared" si="0"/>
        <v>864500000</v>
      </c>
      <c r="O72" s="17">
        <f t="shared" si="1"/>
        <v>0.35280508964719492</v>
      </c>
      <c r="P72" s="18">
        <f t="shared" si="2"/>
        <v>0.13360323886639677</v>
      </c>
      <c r="Q72" s="18">
        <f t="shared" si="3"/>
        <v>0.21341816078658185</v>
      </c>
      <c r="R72" s="18">
        <f t="shared" si="4"/>
        <v>0.30017351069982651</v>
      </c>
      <c r="S72" s="19">
        <f t="shared" si="5"/>
        <v>1</v>
      </c>
      <c r="U72" s="47"/>
    </row>
    <row r="73" spans="2:21" ht="15" x14ac:dyDescent="0.2">
      <c r="B73" s="14">
        <v>45</v>
      </c>
      <c r="C73" s="15">
        <v>374</v>
      </c>
      <c r="D73" s="15">
        <v>16</v>
      </c>
      <c r="E73" s="15">
        <v>0</v>
      </c>
      <c r="F73" s="15">
        <v>1</v>
      </c>
      <c r="G73" s="15">
        <v>0</v>
      </c>
      <c r="H73" s="15">
        <v>51</v>
      </c>
      <c r="I73" s="16" t="s">
        <v>319</v>
      </c>
      <c r="J73" s="57">
        <v>41500000</v>
      </c>
      <c r="K73" s="58">
        <v>77000000</v>
      </c>
      <c r="L73" s="58">
        <v>23000000</v>
      </c>
      <c r="M73" s="58">
        <v>38500000</v>
      </c>
      <c r="N73" s="59">
        <f t="shared" ref="N73:N136" si="6">+SUM(J73:M73)</f>
        <v>180000000</v>
      </c>
      <c r="O73" s="17">
        <f t="shared" ref="O73:O136" si="7">+J73/$N73</f>
        <v>0.23055555555555557</v>
      </c>
      <c r="P73" s="18">
        <f t="shared" ref="P73:P136" si="8">+K73/$N73</f>
        <v>0.42777777777777776</v>
      </c>
      <c r="Q73" s="18">
        <f t="shared" ref="Q73:Q136" si="9">+L73/$N73</f>
        <v>0.12777777777777777</v>
      </c>
      <c r="R73" s="18">
        <f t="shared" ref="R73:R136" si="10">+M73/$N73</f>
        <v>0.21388888888888888</v>
      </c>
      <c r="S73" s="19">
        <f t="shared" ref="S73:S136" si="11">+N73/$N73</f>
        <v>1</v>
      </c>
      <c r="U73" s="47"/>
    </row>
    <row r="74" spans="2:21" ht="15" x14ac:dyDescent="0.2">
      <c r="B74" s="14">
        <v>45</v>
      </c>
      <c r="C74" s="15">
        <v>374</v>
      </c>
      <c r="D74" s="15">
        <v>16</v>
      </c>
      <c r="E74" s="15">
        <v>0</v>
      </c>
      <c r="F74" s="15">
        <v>17</v>
      </c>
      <c r="G74" s="15">
        <v>0</v>
      </c>
      <c r="H74" s="15">
        <v>51</v>
      </c>
      <c r="I74" s="16" t="s">
        <v>123</v>
      </c>
      <c r="J74" s="57">
        <v>81500000</v>
      </c>
      <c r="K74" s="58">
        <v>678177714.06000006</v>
      </c>
      <c r="L74" s="58">
        <v>642947702.93999994</v>
      </c>
      <c r="M74" s="58">
        <v>358875139</v>
      </c>
      <c r="N74" s="59">
        <f t="shared" si="6"/>
        <v>1761500556</v>
      </c>
      <c r="O74" s="17">
        <f t="shared" si="7"/>
        <v>4.6267371146943875E-2</v>
      </c>
      <c r="P74" s="18">
        <f t="shared" si="8"/>
        <v>0.38500000000000001</v>
      </c>
      <c r="Q74" s="18">
        <f t="shared" si="9"/>
        <v>0.36499999999999999</v>
      </c>
      <c r="R74" s="18">
        <f t="shared" si="10"/>
        <v>0.20373262885305612</v>
      </c>
      <c r="S74" s="19">
        <f t="shared" si="11"/>
        <v>1</v>
      </c>
      <c r="U74" s="47"/>
    </row>
    <row r="75" spans="2:21" ht="15" x14ac:dyDescent="0.2">
      <c r="B75" s="14">
        <v>45</v>
      </c>
      <c r="C75" s="15">
        <v>374</v>
      </c>
      <c r="D75" s="15">
        <v>19</v>
      </c>
      <c r="E75" s="15">
        <v>0</v>
      </c>
      <c r="F75" s="15">
        <v>1</v>
      </c>
      <c r="G75" s="15">
        <v>0</v>
      </c>
      <c r="H75" s="15">
        <v>51</v>
      </c>
      <c r="I75" s="16" t="s">
        <v>124</v>
      </c>
      <c r="J75" s="57">
        <v>61500000</v>
      </c>
      <c r="K75" s="58">
        <v>221192367.55000001</v>
      </c>
      <c r="L75" s="58">
        <v>66070447.449999988</v>
      </c>
      <c r="M75" s="58">
        <v>336197742</v>
      </c>
      <c r="N75" s="59">
        <f t="shared" si="6"/>
        <v>684960557</v>
      </c>
      <c r="O75" s="17">
        <f t="shared" si="7"/>
        <v>8.9786191878490892E-2</v>
      </c>
      <c r="P75" s="18">
        <f t="shared" si="8"/>
        <v>0.32292716024230866</v>
      </c>
      <c r="Q75" s="18">
        <f t="shared" si="9"/>
        <v>9.645876215029997E-2</v>
      </c>
      <c r="R75" s="18">
        <f t="shared" si="10"/>
        <v>0.49082788572890046</v>
      </c>
      <c r="S75" s="19">
        <f t="shared" si="11"/>
        <v>1</v>
      </c>
      <c r="U75" s="47"/>
    </row>
    <row r="76" spans="2:21" ht="28.5" x14ac:dyDescent="0.2">
      <c r="B76" s="14">
        <v>45</v>
      </c>
      <c r="C76" s="15">
        <v>379</v>
      </c>
      <c r="D76" s="15">
        <v>16</v>
      </c>
      <c r="E76" s="15">
        <v>0</v>
      </c>
      <c r="F76" s="15">
        <v>22</v>
      </c>
      <c r="G76" s="15">
        <v>0</v>
      </c>
      <c r="H76" s="15">
        <v>51</v>
      </c>
      <c r="I76" s="16" t="s">
        <v>316</v>
      </c>
      <c r="J76" s="57">
        <v>27445000000</v>
      </c>
      <c r="K76" s="58">
        <v>10564400000</v>
      </c>
      <c r="L76" s="58">
        <v>51175600000</v>
      </c>
      <c r="M76" s="58">
        <v>48015000000</v>
      </c>
      <c r="N76" s="59">
        <f t="shared" si="6"/>
        <v>137200000000</v>
      </c>
      <c r="O76" s="17">
        <f t="shared" si="7"/>
        <v>0.20003644314868804</v>
      </c>
      <c r="P76" s="18">
        <f t="shared" si="8"/>
        <v>7.6999999999999999E-2</v>
      </c>
      <c r="Q76" s="18">
        <f t="shared" si="9"/>
        <v>0.373</v>
      </c>
      <c r="R76" s="18">
        <f t="shared" si="10"/>
        <v>0.34996355685131197</v>
      </c>
      <c r="S76" s="19">
        <f t="shared" si="11"/>
        <v>1</v>
      </c>
      <c r="U76" s="47"/>
    </row>
    <row r="77" spans="2:21" ht="15" x14ac:dyDescent="0.2">
      <c r="B77" s="14">
        <v>45</v>
      </c>
      <c r="C77" s="15">
        <v>379</v>
      </c>
      <c r="D77" s="15">
        <v>16</v>
      </c>
      <c r="E77" s="15">
        <v>0</v>
      </c>
      <c r="F77" s="15">
        <v>26</v>
      </c>
      <c r="G77" s="15">
        <v>0</v>
      </c>
      <c r="H77" s="15">
        <v>51</v>
      </c>
      <c r="I77" s="16" t="s">
        <v>142</v>
      </c>
      <c r="J77" s="57">
        <v>27552918838</v>
      </c>
      <c r="K77" s="58">
        <v>9508376247.3700008</v>
      </c>
      <c r="L77" s="58">
        <v>15188704914.629999</v>
      </c>
      <c r="M77" s="58">
        <v>0</v>
      </c>
      <c r="N77" s="59">
        <f t="shared" si="6"/>
        <v>52250000000</v>
      </c>
      <c r="O77" s="17">
        <f t="shared" si="7"/>
        <v>0.5273285902009569</v>
      </c>
      <c r="P77" s="18">
        <f t="shared" si="8"/>
        <v>0.18197849277263159</v>
      </c>
      <c r="Q77" s="18">
        <f t="shared" si="9"/>
        <v>0.29069291702641148</v>
      </c>
      <c r="R77" s="18">
        <f t="shared" si="10"/>
        <v>0</v>
      </c>
      <c r="S77" s="19">
        <f t="shared" si="11"/>
        <v>1</v>
      </c>
      <c r="U77" s="47"/>
    </row>
    <row r="78" spans="2:21" ht="15" x14ac:dyDescent="0.2">
      <c r="B78" s="14">
        <v>45</v>
      </c>
      <c r="C78" s="15">
        <v>379</v>
      </c>
      <c r="D78" s="15">
        <v>16</v>
      </c>
      <c r="E78" s="15">
        <v>0</v>
      </c>
      <c r="F78" s="15">
        <v>27</v>
      </c>
      <c r="G78" s="15">
        <v>0</v>
      </c>
      <c r="H78" s="15">
        <v>51</v>
      </c>
      <c r="I78" s="16" t="s">
        <v>143</v>
      </c>
      <c r="J78" s="57">
        <v>12667476110</v>
      </c>
      <c r="K78" s="58">
        <v>9753956604.7000008</v>
      </c>
      <c r="L78" s="58">
        <v>15580995615.299999</v>
      </c>
      <c r="M78" s="58">
        <v>25334952220</v>
      </c>
      <c r="N78" s="59">
        <f t="shared" si="6"/>
        <v>63337380550</v>
      </c>
      <c r="O78" s="17">
        <f t="shared" si="7"/>
        <v>0.2</v>
      </c>
      <c r="P78" s="18">
        <f t="shared" si="8"/>
        <v>0.15400000000000003</v>
      </c>
      <c r="Q78" s="18">
        <f t="shared" si="9"/>
        <v>0.246</v>
      </c>
      <c r="R78" s="18">
        <f t="shared" si="10"/>
        <v>0.4</v>
      </c>
      <c r="S78" s="19">
        <f t="shared" si="11"/>
        <v>1</v>
      </c>
      <c r="U78" s="47"/>
    </row>
    <row r="79" spans="2:21" ht="28.5" x14ac:dyDescent="0.2">
      <c r="B79" s="14">
        <v>45</v>
      </c>
      <c r="C79" s="15">
        <v>381</v>
      </c>
      <c r="D79" s="15">
        <v>16</v>
      </c>
      <c r="E79" s="15">
        <v>0</v>
      </c>
      <c r="F79" s="15">
        <v>1</v>
      </c>
      <c r="G79" s="15">
        <v>0</v>
      </c>
      <c r="H79" s="15">
        <v>51</v>
      </c>
      <c r="I79" s="16" t="s">
        <v>144</v>
      </c>
      <c r="J79" s="57">
        <v>11746500229</v>
      </c>
      <c r="K79" s="58">
        <v>16324770176.33</v>
      </c>
      <c r="L79" s="58">
        <v>16622730282.67</v>
      </c>
      <c r="M79" s="58">
        <v>0</v>
      </c>
      <c r="N79" s="59">
        <f t="shared" si="6"/>
        <v>44694000688</v>
      </c>
      <c r="O79" s="17">
        <f t="shared" si="7"/>
        <v>0.26282051389849836</v>
      </c>
      <c r="P79" s="18">
        <f t="shared" si="8"/>
        <v>0.36525640857908426</v>
      </c>
      <c r="Q79" s="18">
        <f t="shared" si="9"/>
        <v>0.37192307752241738</v>
      </c>
      <c r="R79" s="18">
        <f t="shared" si="10"/>
        <v>0</v>
      </c>
      <c r="S79" s="19">
        <f t="shared" si="11"/>
        <v>1</v>
      </c>
      <c r="U79" s="47"/>
    </row>
    <row r="80" spans="2:21" ht="15" x14ac:dyDescent="0.2">
      <c r="B80" s="14">
        <v>50</v>
      </c>
      <c r="C80" s="15">
        <v>108</v>
      </c>
      <c r="D80" s="15">
        <v>16</v>
      </c>
      <c r="E80" s="15">
        <v>0</v>
      </c>
      <c r="F80" s="15">
        <v>15</v>
      </c>
      <c r="G80" s="15">
        <v>0</v>
      </c>
      <c r="H80" s="15">
        <v>51</v>
      </c>
      <c r="I80" s="16" t="s">
        <v>25</v>
      </c>
      <c r="J80" s="57">
        <v>158460000</v>
      </c>
      <c r="K80" s="58">
        <v>252975800</v>
      </c>
      <c r="L80" s="58">
        <v>75564200</v>
      </c>
      <c r="M80" s="58">
        <v>0</v>
      </c>
      <c r="N80" s="59">
        <f t="shared" si="6"/>
        <v>487000000</v>
      </c>
      <c r="O80" s="17">
        <f t="shared" si="7"/>
        <v>0.3253798767967146</v>
      </c>
      <c r="P80" s="18">
        <f t="shared" si="8"/>
        <v>0.51945749486652981</v>
      </c>
      <c r="Q80" s="18">
        <f t="shared" si="9"/>
        <v>0.15516262833675565</v>
      </c>
      <c r="R80" s="18">
        <f t="shared" si="10"/>
        <v>0</v>
      </c>
      <c r="S80" s="19">
        <f t="shared" si="11"/>
        <v>1</v>
      </c>
      <c r="U80" s="47"/>
    </row>
    <row r="81" spans="2:21" ht="28.5" x14ac:dyDescent="0.2">
      <c r="B81" s="14">
        <v>50</v>
      </c>
      <c r="C81" s="15">
        <v>108</v>
      </c>
      <c r="D81" s="15">
        <v>16</v>
      </c>
      <c r="E81" s="15">
        <v>0</v>
      </c>
      <c r="F81" s="15">
        <v>23</v>
      </c>
      <c r="G81" s="15">
        <v>0</v>
      </c>
      <c r="H81" s="15">
        <v>51</v>
      </c>
      <c r="I81" s="16" t="s">
        <v>349</v>
      </c>
      <c r="J81" s="57">
        <v>95000000</v>
      </c>
      <c r="K81" s="58">
        <v>115500000</v>
      </c>
      <c r="L81" s="58">
        <v>189500000</v>
      </c>
      <c r="M81" s="58">
        <v>0</v>
      </c>
      <c r="N81" s="59">
        <f t="shared" si="6"/>
        <v>400000000</v>
      </c>
      <c r="O81" s="17">
        <f t="shared" si="7"/>
        <v>0.23749999999999999</v>
      </c>
      <c r="P81" s="18">
        <f t="shared" si="8"/>
        <v>0.28875000000000001</v>
      </c>
      <c r="Q81" s="18">
        <f t="shared" si="9"/>
        <v>0.47375</v>
      </c>
      <c r="R81" s="18">
        <f t="shared" si="10"/>
        <v>0</v>
      </c>
      <c r="S81" s="19">
        <f t="shared" si="11"/>
        <v>1</v>
      </c>
      <c r="U81" s="47"/>
    </row>
    <row r="82" spans="2:21" ht="15" x14ac:dyDescent="0.2">
      <c r="B82" s="14">
        <v>50</v>
      </c>
      <c r="C82" s="15">
        <v>108</v>
      </c>
      <c r="D82" s="15">
        <v>16</v>
      </c>
      <c r="E82" s="15">
        <v>0</v>
      </c>
      <c r="F82" s="15">
        <v>24</v>
      </c>
      <c r="G82" s="15">
        <v>0</v>
      </c>
      <c r="H82" s="15">
        <v>51</v>
      </c>
      <c r="I82" s="16" t="s">
        <v>26</v>
      </c>
      <c r="J82" s="57">
        <v>140600000</v>
      </c>
      <c r="K82" s="58">
        <v>176638000</v>
      </c>
      <c r="L82" s="58">
        <v>52762000</v>
      </c>
      <c r="M82" s="58">
        <v>0</v>
      </c>
      <c r="N82" s="59">
        <f t="shared" si="6"/>
        <v>370000000</v>
      </c>
      <c r="O82" s="17">
        <f t="shared" si="7"/>
        <v>0.38</v>
      </c>
      <c r="P82" s="18">
        <f t="shared" si="8"/>
        <v>0.47739999999999999</v>
      </c>
      <c r="Q82" s="18">
        <f t="shared" si="9"/>
        <v>0.1426</v>
      </c>
      <c r="R82" s="18">
        <f t="shared" si="10"/>
        <v>0</v>
      </c>
      <c r="S82" s="19">
        <f t="shared" si="11"/>
        <v>1</v>
      </c>
      <c r="U82" s="47"/>
    </row>
    <row r="83" spans="2:21" ht="15" x14ac:dyDescent="0.2">
      <c r="B83" s="14">
        <v>50</v>
      </c>
      <c r="C83" s="15">
        <v>108</v>
      </c>
      <c r="D83" s="15">
        <v>16</v>
      </c>
      <c r="E83" s="15">
        <v>0</v>
      </c>
      <c r="F83" s="15">
        <v>25</v>
      </c>
      <c r="G83" s="15">
        <v>0</v>
      </c>
      <c r="H83" s="15">
        <v>51</v>
      </c>
      <c r="I83" s="16" t="s">
        <v>348</v>
      </c>
      <c r="J83" s="57">
        <v>171000000</v>
      </c>
      <c r="K83" s="58">
        <v>214830000</v>
      </c>
      <c r="L83" s="58">
        <v>64170000</v>
      </c>
      <c r="M83" s="58">
        <v>0</v>
      </c>
      <c r="N83" s="59">
        <f t="shared" si="6"/>
        <v>450000000</v>
      </c>
      <c r="O83" s="17">
        <f t="shared" si="7"/>
        <v>0.38</v>
      </c>
      <c r="P83" s="18">
        <f t="shared" si="8"/>
        <v>0.47739999999999999</v>
      </c>
      <c r="Q83" s="18">
        <f t="shared" si="9"/>
        <v>0.1426</v>
      </c>
      <c r="R83" s="18">
        <f t="shared" si="10"/>
        <v>0</v>
      </c>
      <c r="S83" s="19">
        <f t="shared" si="11"/>
        <v>1</v>
      </c>
      <c r="U83" s="47"/>
    </row>
    <row r="84" spans="2:21" ht="15" x14ac:dyDescent="0.2">
      <c r="B84" s="14">
        <v>50</v>
      </c>
      <c r="C84" s="15">
        <v>357</v>
      </c>
      <c r="D84" s="15">
        <v>1</v>
      </c>
      <c r="E84" s="15">
        <v>0</v>
      </c>
      <c r="F84" s="15">
        <v>87</v>
      </c>
      <c r="G84" s="15">
        <v>0</v>
      </c>
      <c r="H84" s="15">
        <v>51</v>
      </c>
      <c r="I84" s="16" t="s">
        <v>114</v>
      </c>
      <c r="J84" s="57">
        <v>50000000</v>
      </c>
      <c r="K84" s="58">
        <v>346500000</v>
      </c>
      <c r="L84" s="58">
        <v>103500000</v>
      </c>
      <c r="M84" s="58">
        <v>0</v>
      </c>
      <c r="N84" s="59">
        <f t="shared" si="6"/>
        <v>500000000</v>
      </c>
      <c r="O84" s="17">
        <f t="shared" si="7"/>
        <v>0.1</v>
      </c>
      <c r="P84" s="18">
        <f t="shared" si="8"/>
        <v>0.69299999999999995</v>
      </c>
      <c r="Q84" s="18">
        <f t="shared" si="9"/>
        <v>0.20699999999999999</v>
      </c>
      <c r="R84" s="18">
        <f t="shared" si="10"/>
        <v>0</v>
      </c>
      <c r="S84" s="19">
        <f t="shared" si="11"/>
        <v>1</v>
      </c>
      <c r="U84" s="47"/>
    </row>
    <row r="85" spans="2:21" ht="28.5" x14ac:dyDescent="0.2">
      <c r="B85" s="14">
        <v>50</v>
      </c>
      <c r="C85" s="15">
        <v>357</v>
      </c>
      <c r="D85" s="15">
        <v>1</v>
      </c>
      <c r="E85" s="15">
        <v>0</v>
      </c>
      <c r="F85" s="15">
        <v>90</v>
      </c>
      <c r="G85" s="15">
        <v>0</v>
      </c>
      <c r="H85" s="15">
        <v>51</v>
      </c>
      <c r="I85" s="16" t="s">
        <v>311</v>
      </c>
      <c r="J85" s="57">
        <v>15604028</v>
      </c>
      <c r="K85" s="58">
        <v>231000000</v>
      </c>
      <c r="L85" s="58">
        <v>69000000</v>
      </c>
      <c r="M85" s="58">
        <v>0</v>
      </c>
      <c r="N85" s="59">
        <f t="shared" si="6"/>
        <v>315604028</v>
      </c>
      <c r="O85" s="17">
        <f t="shared" si="7"/>
        <v>4.9441789760680747E-2</v>
      </c>
      <c r="P85" s="18">
        <f t="shared" si="8"/>
        <v>0.7319298218842758</v>
      </c>
      <c r="Q85" s="18">
        <f t="shared" si="9"/>
        <v>0.21862838835504342</v>
      </c>
      <c r="R85" s="18">
        <f t="shared" si="10"/>
        <v>0</v>
      </c>
      <c r="S85" s="19">
        <f t="shared" si="11"/>
        <v>1</v>
      </c>
      <c r="U85" s="47"/>
    </row>
    <row r="86" spans="2:21" ht="15" x14ac:dyDescent="0.2">
      <c r="B86" s="14">
        <v>50</v>
      </c>
      <c r="C86" s="15">
        <v>377</v>
      </c>
      <c r="D86" s="15">
        <v>40</v>
      </c>
      <c r="E86" s="15">
        <v>1</v>
      </c>
      <c r="F86" s="15">
        <v>3</v>
      </c>
      <c r="G86" s="15">
        <v>0</v>
      </c>
      <c r="H86" s="15">
        <v>51</v>
      </c>
      <c r="I86" s="16" t="s">
        <v>347</v>
      </c>
      <c r="J86" s="57">
        <v>84000000</v>
      </c>
      <c r="K86" s="58">
        <v>1776616182.8800001</v>
      </c>
      <c r="L86" s="58">
        <v>2463791044.1199999</v>
      </c>
      <c r="M86" s="58">
        <v>0</v>
      </c>
      <c r="N86" s="59">
        <f t="shared" si="6"/>
        <v>4324407227</v>
      </c>
      <c r="O86" s="17">
        <f t="shared" si="7"/>
        <v>1.9424627605729418E-2</v>
      </c>
      <c r="P86" s="18">
        <f t="shared" si="8"/>
        <v>0.4108346160804342</v>
      </c>
      <c r="Q86" s="18">
        <f t="shared" si="9"/>
        <v>0.56974075631383636</v>
      </c>
      <c r="R86" s="18">
        <f t="shared" si="10"/>
        <v>0</v>
      </c>
      <c r="S86" s="19">
        <f t="shared" si="11"/>
        <v>1</v>
      </c>
      <c r="U86" s="47"/>
    </row>
    <row r="87" spans="2:21" ht="15" x14ac:dyDescent="0.2">
      <c r="B87" s="14">
        <v>50</v>
      </c>
      <c r="C87" s="15">
        <v>377</v>
      </c>
      <c r="D87" s="15">
        <v>40</v>
      </c>
      <c r="E87" s="15">
        <v>2</v>
      </c>
      <c r="F87" s="15">
        <v>23</v>
      </c>
      <c r="G87" s="15">
        <v>0</v>
      </c>
      <c r="H87" s="15">
        <v>51</v>
      </c>
      <c r="I87" s="16" t="s">
        <v>125</v>
      </c>
      <c r="J87" s="57">
        <v>1183715</v>
      </c>
      <c r="K87" s="58">
        <v>2080414604.73</v>
      </c>
      <c r="L87" s="58">
        <v>6924525510.2700005</v>
      </c>
      <c r="M87" s="58">
        <v>0</v>
      </c>
      <c r="N87" s="59">
        <f t="shared" si="6"/>
        <v>9006123830</v>
      </c>
      <c r="O87" s="17">
        <f t="shared" si="7"/>
        <v>1.3143445752510823E-4</v>
      </c>
      <c r="P87" s="18">
        <f t="shared" si="8"/>
        <v>0.23100000000000001</v>
      </c>
      <c r="Q87" s="18">
        <f t="shared" si="9"/>
        <v>0.76886856554247496</v>
      </c>
      <c r="R87" s="18">
        <f t="shared" si="10"/>
        <v>0</v>
      </c>
      <c r="S87" s="19">
        <f t="shared" si="11"/>
        <v>1</v>
      </c>
      <c r="U87" s="47"/>
    </row>
    <row r="88" spans="2:21" ht="15" x14ac:dyDescent="0.2">
      <c r="B88" s="14">
        <v>50</v>
      </c>
      <c r="C88" s="15">
        <v>377</v>
      </c>
      <c r="D88" s="15">
        <v>49</v>
      </c>
      <c r="E88" s="15">
        <v>2</v>
      </c>
      <c r="F88" s="15">
        <v>13</v>
      </c>
      <c r="G88" s="15">
        <v>0</v>
      </c>
      <c r="H88" s="15">
        <v>51</v>
      </c>
      <c r="I88" s="16" t="s">
        <v>345</v>
      </c>
      <c r="J88" s="57">
        <v>4388434462</v>
      </c>
      <c r="K88" s="58">
        <v>3609792355.4000001</v>
      </c>
      <c r="L88" s="58">
        <v>3252815202.5999999</v>
      </c>
      <c r="M88" s="58">
        <v>0</v>
      </c>
      <c r="N88" s="59">
        <f t="shared" si="6"/>
        <v>11251042020</v>
      </c>
      <c r="O88" s="17">
        <f t="shared" si="7"/>
        <v>0.39004693558152759</v>
      </c>
      <c r="P88" s="18">
        <f t="shared" si="8"/>
        <v>0.32084071404081382</v>
      </c>
      <c r="Q88" s="18">
        <f t="shared" si="9"/>
        <v>0.28911235037765859</v>
      </c>
      <c r="R88" s="18">
        <f t="shared" si="10"/>
        <v>0</v>
      </c>
      <c r="S88" s="19">
        <f t="shared" si="11"/>
        <v>1</v>
      </c>
      <c r="U88" s="47"/>
    </row>
    <row r="89" spans="2:21" ht="15" x14ac:dyDescent="0.2">
      <c r="B89" s="14">
        <v>50</v>
      </c>
      <c r="C89" s="15">
        <v>377</v>
      </c>
      <c r="D89" s="15">
        <v>49</v>
      </c>
      <c r="E89" s="15">
        <v>2</v>
      </c>
      <c r="F89" s="15">
        <v>16</v>
      </c>
      <c r="G89" s="15">
        <v>0</v>
      </c>
      <c r="H89" s="15">
        <v>51</v>
      </c>
      <c r="I89" s="16" t="s">
        <v>346</v>
      </c>
      <c r="J89" s="57">
        <v>3354836867</v>
      </c>
      <c r="K89" s="58">
        <v>9189602985.6399994</v>
      </c>
      <c r="L89" s="58">
        <v>17291933475.360001</v>
      </c>
      <c r="M89" s="58">
        <v>0</v>
      </c>
      <c r="N89" s="59">
        <f t="shared" si="6"/>
        <v>29836373328</v>
      </c>
      <c r="O89" s="17">
        <f t="shared" si="7"/>
        <v>0.11244117474061927</v>
      </c>
      <c r="P89" s="18">
        <f t="shared" si="8"/>
        <v>0.30800000002064593</v>
      </c>
      <c r="Q89" s="18">
        <f t="shared" si="9"/>
        <v>0.57955882523873481</v>
      </c>
      <c r="R89" s="18">
        <f t="shared" si="10"/>
        <v>0</v>
      </c>
      <c r="S89" s="19">
        <f t="shared" si="11"/>
        <v>1</v>
      </c>
      <c r="U89" s="47"/>
    </row>
    <row r="90" spans="2:21" ht="15" x14ac:dyDescent="0.2">
      <c r="B90" s="14">
        <v>50</v>
      </c>
      <c r="C90" s="15">
        <v>377</v>
      </c>
      <c r="D90" s="15">
        <v>49</v>
      </c>
      <c r="E90" s="15">
        <v>2</v>
      </c>
      <c r="F90" s="15">
        <v>18</v>
      </c>
      <c r="G90" s="15">
        <v>0</v>
      </c>
      <c r="H90" s="15">
        <v>51</v>
      </c>
      <c r="I90" s="16" t="s">
        <v>337</v>
      </c>
      <c r="J90" s="57">
        <v>3746756580</v>
      </c>
      <c r="K90" s="58">
        <v>14311052757.540001</v>
      </c>
      <c r="L90" s="58">
        <v>4274730044.4599991</v>
      </c>
      <c r="M90" s="58">
        <v>0</v>
      </c>
      <c r="N90" s="59">
        <f t="shared" si="6"/>
        <v>22332539382</v>
      </c>
      <c r="O90" s="17">
        <f t="shared" si="7"/>
        <v>0.16777118427561719</v>
      </c>
      <c r="P90" s="18">
        <f t="shared" si="8"/>
        <v>0.64081618810777485</v>
      </c>
      <c r="Q90" s="18">
        <f t="shared" si="9"/>
        <v>0.19141262761660802</v>
      </c>
      <c r="R90" s="18">
        <f t="shared" si="10"/>
        <v>0</v>
      </c>
      <c r="S90" s="19">
        <f t="shared" si="11"/>
        <v>1</v>
      </c>
      <c r="U90" s="47"/>
    </row>
    <row r="91" spans="2:21" ht="28.5" x14ac:dyDescent="0.2">
      <c r="B91" s="14">
        <v>50</v>
      </c>
      <c r="C91" s="15">
        <v>377</v>
      </c>
      <c r="D91" s="15">
        <v>49</v>
      </c>
      <c r="E91" s="15">
        <v>3</v>
      </c>
      <c r="F91" s="15">
        <v>23</v>
      </c>
      <c r="G91" s="15">
        <v>0</v>
      </c>
      <c r="H91" s="15">
        <v>51</v>
      </c>
      <c r="I91" s="16" t="s">
        <v>118</v>
      </c>
      <c r="J91" s="57">
        <v>52000000</v>
      </c>
      <c r="K91" s="58">
        <v>111257079.01000001</v>
      </c>
      <c r="L91" s="58">
        <v>33232633.989999995</v>
      </c>
      <c r="M91" s="58">
        <v>0</v>
      </c>
      <c r="N91" s="59">
        <f t="shared" si="6"/>
        <v>196489713</v>
      </c>
      <c r="O91" s="17">
        <f t="shared" si="7"/>
        <v>0.2646448977204216</v>
      </c>
      <c r="P91" s="18">
        <f t="shared" si="8"/>
        <v>0.56622342875527543</v>
      </c>
      <c r="Q91" s="18">
        <f t="shared" si="9"/>
        <v>0.169131673524303</v>
      </c>
      <c r="R91" s="18">
        <f t="shared" si="10"/>
        <v>0</v>
      </c>
      <c r="S91" s="19">
        <f t="shared" si="11"/>
        <v>1</v>
      </c>
      <c r="U91" s="47"/>
    </row>
    <row r="92" spans="2:21" ht="15" x14ac:dyDescent="0.2">
      <c r="B92" s="14">
        <v>50</v>
      </c>
      <c r="C92" s="15">
        <v>377</v>
      </c>
      <c r="D92" s="15">
        <v>49</v>
      </c>
      <c r="E92" s="15">
        <v>3</v>
      </c>
      <c r="F92" s="15">
        <v>49</v>
      </c>
      <c r="G92" s="15">
        <v>0</v>
      </c>
      <c r="H92" s="15">
        <v>51</v>
      </c>
      <c r="I92" s="16" t="s">
        <v>126</v>
      </c>
      <c r="J92" s="57">
        <v>19779314</v>
      </c>
      <c r="K92" s="58">
        <v>596440259.02999997</v>
      </c>
      <c r="L92" s="58">
        <v>178157479.97000003</v>
      </c>
      <c r="M92" s="58">
        <v>0</v>
      </c>
      <c r="N92" s="59">
        <f t="shared" si="6"/>
        <v>794377053</v>
      </c>
      <c r="O92" s="17">
        <f t="shared" si="7"/>
        <v>2.4899150756309673E-2</v>
      </c>
      <c r="P92" s="18">
        <f t="shared" si="8"/>
        <v>0.7508276539176415</v>
      </c>
      <c r="Q92" s="18">
        <f t="shared" si="9"/>
        <v>0.22427319532604881</v>
      </c>
      <c r="R92" s="18">
        <f t="shared" si="10"/>
        <v>0</v>
      </c>
      <c r="S92" s="19">
        <f t="shared" si="11"/>
        <v>1</v>
      </c>
      <c r="U92" s="47"/>
    </row>
    <row r="93" spans="2:21" ht="15" x14ac:dyDescent="0.2">
      <c r="B93" s="14">
        <v>50</v>
      </c>
      <c r="C93" s="15">
        <v>377</v>
      </c>
      <c r="D93" s="15">
        <v>60</v>
      </c>
      <c r="E93" s="15">
        <v>0</v>
      </c>
      <c r="F93" s="15">
        <v>5</v>
      </c>
      <c r="G93" s="15">
        <v>0</v>
      </c>
      <c r="H93" s="15">
        <v>51</v>
      </c>
      <c r="I93" s="16" t="s">
        <v>127</v>
      </c>
      <c r="J93" s="57">
        <v>50000000</v>
      </c>
      <c r="K93" s="58">
        <v>46200000</v>
      </c>
      <c r="L93" s="58">
        <v>53800000</v>
      </c>
      <c r="M93" s="58">
        <v>0</v>
      </c>
      <c r="N93" s="59">
        <f t="shared" si="6"/>
        <v>150000000</v>
      </c>
      <c r="O93" s="17">
        <f t="shared" si="7"/>
        <v>0.33333333333333331</v>
      </c>
      <c r="P93" s="18">
        <f t="shared" si="8"/>
        <v>0.308</v>
      </c>
      <c r="Q93" s="18">
        <f t="shared" si="9"/>
        <v>0.35866666666666669</v>
      </c>
      <c r="R93" s="18">
        <f t="shared" si="10"/>
        <v>0</v>
      </c>
      <c r="S93" s="19">
        <f t="shared" si="11"/>
        <v>1</v>
      </c>
      <c r="U93" s="47"/>
    </row>
    <row r="94" spans="2:21" ht="15" x14ac:dyDescent="0.2">
      <c r="B94" s="14">
        <v>50</v>
      </c>
      <c r="C94" s="15">
        <v>377</v>
      </c>
      <c r="D94" s="15">
        <v>69</v>
      </c>
      <c r="E94" s="15">
        <v>1</v>
      </c>
      <c r="F94" s="15">
        <v>64</v>
      </c>
      <c r="G94" s="15">
        <v>0</v>
      </c>
      <c r="H94" s="15">
        <v>51</v>
      </c>
      <c r="I94" s="16" t="s">
        <v>128</v>
      </c>
      <c r="J94" s="57">
        <v>2826000000</v>
      </c>
      <c r="K94" s="58">
        <v>38031237391.840004</v>
      </c>
      <c r="L94" s="58">
        <v>64142762608.159996</v>
      </c>
      <c r="M94" s="58">
        <v>0</v>
      </c>
      <c r="N94" s="59">
        <f t="shared" si="6"/>
        <v>105000000000</v>
      </c>
      <c r="O94" s="17">
        <f t="shared" si="7"/>
        <v>2.6914285714285714E-2</v>
      </c>
      <c r="P94" s="18">
        <f t="shared" si="8"/>
        <v>0.36220226087466673</v>
      </c>
      <c r="Q94" s="18">
        <f t="shared" si="9"/>
        <v>0.61088345341104755</v>
      </c>
      <c r="R94" s="18">
        <f t="shared" si="10"/>
        <v>0</v>
      </c>
      <c r="S94" s="19">
        <f t="shared" si="11"/>
        <v>1</v>
      </c>
      <c r="U94" s="47"/>
    </row>
    <row r="95" spans="2:21" ht="15" x14ac:dyDescent="0.2">
      <c r="B95" s="14">
        <v>50</v>
      </c>
      <c r="C95" s="15">
        <v>377</v>
      </c>
      <c r="D95" s="15">
        <v>72</v>
      </c>
      <c r="E95" s="15">
        <v>2</v>
      </c>
      <c r="F95" s="15">
        <v>63</v>
      </c>
      <c r="G95" s="15">
        <v>0</v>
      </c>
      <c r="H95" s="15">
        <v>51</v>
      </c>
      <c r="I95" s="16" t="s">
        <v>351</v>
      </c>
      <c r="J95" s="57">
        <v>38000000</v>
      </c>
      <c r="K95" s="58">
        <v>234746396.5</v>
      </c>
      <c r="L95" s="58">
        <v>70119053.5</v>
      </c>
      <c r="M95" s="58">
        <v>0</v>
      </c>
      <c r="N95" s="59">
        <f t="shared" si="6"/>
        <v>342865450</v>
      </c>
      <c r="O95" s="17">
        <f t="shared" si="7"/>
        <v>0.11083064799909119</v>
      </c>
      <c r="P95" s="18">
        <f t="shared" si="8"/>
        <v>0.68466040104069981</v>
      </c>
      <c r="Q95" s="18">
        <f t="shared" si="9"/>
        <v>0.20450895096020902</v>
      </c>
      <c r="R95" s="18">
        <f t="shared" si="10"/>
        <v>0</v>
      </c>
      <c r="S95" s="19">
        <f t="shared" si="11"/>
        <v>1</v>
      </c>
      <c r="U95" s="47"/>
    </row>
    <row r="96" spans="2:21" ht="15" x14ac:dyDescent="0.2">
      <c r="B96" s="14">
        <v>50</v>
      </c>
      <c r="C96" s="15">
        <v>377</v>
      </c>
      <c r="D96" s="15">
        <v>72</v>
      </c>
      <c r="E96" s="15">
        <v>2</v>
      </c>
      <c r="F96" s="15">
        <v>64</v>
      </c>
      <c r="G96" s="15">
        <v>0</v>
      </c>
      <c r="H96" s="15">
        <v>51</v>
      </c>
      <c r="I96" s="16" t="s">
        <v>350</v>
      </c>
      <c r="J96" s="57">
        <v>38000000</v>
      </c>
      <c r="K96" s="58">
        <v>234746396.5</v>
      </c>
      <c r="L96" s="58">
        <v>70119053.5</v>
      </c>
      <c r="M96" s="58">
        <v>0</v>
      </c>
      <c r="N96" s="59">
        <f t="shared" si="6"/>
        <v>342865450</v>
      </c>
      <c r="O96" s="17">
        <f t="shared" si="7"/>
        <v>0.11083064799909119</v>
      </c>
      <c r="P96" s="18">
        <f t="shared" si="8"/>
        <v>0.68466040104069981</v>
      </c>
      <c r="Q96" s="18">
        <f t="shared" si="9"/>
        <v>0.20450895096020902</v>
      </c>
      <c r="R96" s="18">
        <f t="shared" si="10"/>
        <v>0</v>
      </c>
      <c r="S96" s="19">
        <f t="shared" si="11"/>
        <v>1</v>
      </c>
      <c r="U96" s="47"/>
    </row>
    <row r="97" spans="2:21" ht="15" x14ac:dyDescent="0.2">
      <c r="B97" s="14">
        <v>50</v>
      </c>
      <c r="C97" s="15">
        <v>377</v>
      </c>
      <c r="D97" s="15">
        <v>72</v>
      </c>
      <c r="E97" s="15">
        <v>2</v>
      </c>
      <c r="F97" s="15">
        <v>65</v>
      </c>
      <c r="G97" s="15">
        <v>0</v>
      </c>
      <c r="H97" s="15">
        <v>51</v>
      </c>
      <c r="I97" s="16" t="s">
        <v>352</v>
      </c>
      <c r="J97" s="57">
        <v>38000000</v>
      </c>
      <c r="K97" s="58">
        <v>234746396.5</v>
      </c>
      <c r="L97" s="58">
        <v>70119053.5</v>
      </c>
      <c r="M97" s="58">
        <v>0</v>
      </c>
      <c r="N97" s="59">
        <f t="shared" si="6"/>
        <v>342865450</v>
      </c>
      <c r="O97" s="17">
        <f t="shared" si="7"/>
        <v>0.11083064799909119</v>
      </c>
      <c r="P97" s="18">
        <f t="shared" si="8"/>
        <v>0.68466040104069981</v>
      </c>
      <c r="Q97" s="18">
        <f t="shared" si="9"/>
        <v>0.20450895096020902</v>
      </c>
      <c r="R97" s="18">
        <f t="shared" si="10"/>
        <v>0</v>
      </c>
      <c r="S97" s="19">
        <f t="shared" si="11"/>
        <v>1</v>
      </c>
      <c r="U97" s="47"/>
    </row>
    <row r="98" spans="2:21" ht="15" x14ac:dyDescent="0.2">
      <c r="B98" s="14">
        <v>50</v>
      </c>
      <c r="C98" s="15">
        <v>377</v>
      </c>
      <c r="D98" s="15">
        <v>72</v>
      </c>
      <c r="E98" s="15">
        <v>2</v>
      </c>
      <c r="F98" s="15">
        <v>67</v>
      </c>
      <c r="G98" s="15">
        <v>0</v>
      </c>
      <c r="H98" s="15">
        <v>51</v>
      </c>
      <c r="I98" s="16" t="s">
        <v>353</v>
      </c>
      <c r="J98" s="57">
        <v>38000000</v>
      </c>
      <c r="K98" s="58">
        <v>234746396.5</v>
      </c>
      <c r="L98" s="58">
        <v>70119053.5</v>
      </c>
      <c r="M98" s="58">
        <v>0</v>
      </c>
      <c r="N98" s="59">
        <f t="shared" si="6"/>
        <v>342865450</v>
      </c>
      <c r="O98" s="17">
        <f t="shared" si="7"/>
        <v>0.11083064799909119</v>
      </c>
      <c r="P98" s="18">
        <f t="shared" si="8"/>
        <v>0.68466040104069981</v>
      </c>
      <c r="Q98" s="18">
        <f t="shared" si="9"/>
        <v>0.20450895096020902</v>
      </c>
      <c r="R98" s="18">
        <f t="shared" si="10"/>
        <v>0</v>
      </c>
      <c r="S98" s="19">
        <f t="shared" si="11"/>
        <v>1</v>
      </c>
      <c r="U98" s="47"/>
    </row>
    <row r="99" spans="2:21" ht="15" x14ac:dyDescent="0.2">
      <c r="B99" s="14">
        <v>50</v>
      </c>
      <c r="C99" s="15">
        <v>377</v>
      </c>
      <c r="D99" s="15">
        <v>72</v>
      </c>
      <c r="E99" s="15">
        <v>2</v>
      </c>
      <c r="F99" s="15">
        <v>69</v>
      </c>
      <c r="G99" s="15">
        <v>0</v>
      </c>
      <c r="H99" s="15">
        <v>51</v>
      </c>
      <c r="I99" s="16" t="s">
        <v>354</v>
      </c>
      <c r="J99" s="57">
        <v>38000000</v>
      </c>
      <c r="K99" s="58">
        <v>234746396.5</v>
      </c>
      <c r="L99" s="58">
        <v>70119053.5</v>
      </c>
      <c r="M99" s="58">
        <v>0</v>
      </c>
      <c r="N99" s="59">
        <f t="shared" si="6"/>
        <v>342865450</v>
      </c>
      <c r="O99" s="17">
        <f t="shared" si="7"/>
        <v>0.11083064799909119</v>
      </c>
      <c r="P99" s="18">
        <f t="shared" si="8"/>
        <v>0.68466040104069981</v>
      </c>
      <c r="Q99" s="18">
        <f t="shared" si="9"/>
        <v>0.20450895096020902</v>
      </c>
      <c r="R99" s="18">
        <f t="shared" si="10"/>
        <v>0</v>
      </c>
      <c r="S99" s="19">
        <f t="shared" si="11"/>
        <v>1</v>
      </c>
      <c r="U99" s="47"/>
    </row>
    <row r="100" spans="2:21" ht="15" x14ac:dyDescent="0.2">
      <c r="B100" s="14">
        <v>50</v>
      </c>
      <c r="C100" s="15">
        <v>377</v>
      </c>
      <c r="D100" s="15">
        <v>72</v>
      </c>
      <c r="E100" s="15">
        <v>2</v>
      </c>
      <c r="F100" s="15">
        <v>70</v>
      </c>
      <c r="G100" s="15">
        <v>0</v>
      </c>
      <c r="H100" s="15">
        <v>51</v>
      </c>
      <c r="I100" s="16" t="s">
        <v>129</v>
      </c>
      <c r="J100" s="57">
        <v>38000000</v>
      </c>
      <c r="K100" s="58">
        <v>212289602.14000002</v>
      </c>
      <c r="L100" s="58">
        <v>63411179.859999985</v>
      </c>
      <c r="M100" s="58">
        <v>0</v>
      </c>
      <c r="N100" s="59">
        <f t="shared" si="6"/>
        <v>313700782</v>
      </c>
      <c r="O100" s="17">
        <f t="shared" si="7"/>
        <v>0.12113454023841101</v>
      </c>
      <c r="P100" s="18">
        <f t="shared" si="8"/>
        <v>0.67672640401642359</v>
      </c>
      <c r="Q100" s="18">
        <f t="shared" si="9"/>
        <v>0.20213905574516541</v>
      </c>
      <c r="R100" s="18">
        <f t="shared" si="10"/>
        <v>0</v>
      </c>
      <c r="S100" s="19">
        <f t="shared" si="11"/>
        <v>1</v>
      </c>
      <c r="U100" s="47"/>
    </row>
    <row r="101" spans="2:21" ht="15" x14ac:dyDescent="0.2">
      <c r="B101" s="14">
        <v>50</v>
      </c>
      <c r="C101" s="15">
        <v>377</v>
      </c>
      <c r="D101" s="15">
        <v>72</v>
      </c>
      <c r="E101" s="15">
        <v>2</v>
      </c>
      <c r="F101" s="15">
        <v>71</v>
      </c>
      <c r="G101" s="15">
        <v>0</v>
      </c>
      <c r="H101" s="15">
        <v>51</v>
      </c>
      <c r="I101" s="16" t="s">
        <v>130</v>
      </c>
      <c r="J101" s="57">
        <v>38000000</v>
      </c>
      <c r="K101" s="58">
        <v>212289602.14000002</v>
      </c>
      <c r="L101" s="58">
        <v>63411179.859999985</v>
      </c>
      <c r="M101" s="58">
        <v>0</v>
      </c>
      <c r="N101" s="59">
        <f t="shared" si="6"/>
        <v>313700782</v>
      </c>
      <c r="O101" s="17">
        <f t="shared" si="7"/>
        <v>0.12113454023841101</v>
      </c>
      <c r="P101" s="18">
        <f t="shared" si="8"/>
        <v>0.67672640401642359</v>
      </c>
      <c r="Q101" s="18">
        <f t="shared" si="9"/>
        <v>0.20213905574516541</v>
      </c>
      <c r="R101" s="18">
        <f t="shared" si="10"/>
        <v>0</v>
      </c>
      <c r="S101" s="19">
        <f t="shared" si="11"/>
        <v>1</v>
      </c>
      <c r="U101" s="47"/>
    </row>
    <row r="102" spans="2:21" ht="15" x14ac:dyDescent="0.2">
      <c r="B102" s="14">
        <v>50</v>
      </c>
      <c r="C102" s="15">
        <v>377</v>
      </c>
      <c r="D102" s="15">
        <v>72</v>
      </c>
      <c r="E102" s="15">
        <v>2</v>
      </c>
      <c r="F102" s="15">
        <v>72</v>
      </c>
      <c r="G102" s="15">
        <v>0</v>
      </c>
      <c r="H102" s="15">
        <v>51</v>
      </c>
      <c r="I102" s="16" t="s">
        <v>131</v>
      </c>
      <c r="J102" s="57">
        <v>38000000</v>
      </c>
      <c r="K102" s="58">
        <v>212289602.14000002</v>
      </c>
      <c r="L102" s="58">
        <v>63411179.859999985</v>
      </c>
      <c r="M102" s="58">
        <v>0</v>
      </c>
      <c r="N102" s="59">
        <f t="shared" si="6"/>
        <v>313700782</v>
      </c>
      <c r="O102" s="17">
        <f t="shared" si="7"/>
        <v>0.12113454023841101</v>
      </c>
      <c r="P102" s="18">
        <f t="shared" si="8"/>
        <v>0.67672640401642359</v>
      </c>
      <c r="Q102" s="18">
        <f t="shared" si="9"/>
        <v>0.20213905574516541</v>
      </c>
      <c r="R102" s="18">
        <f t="shared" si="10"/>
        <v>0</v>
      </c>
      <c r="S102" s="19">
        <f t="shared" si="11"/>
        <v>1</v>
      </c>
      <c r="U102" s="47"/>
    </row>
    <row r="103" spans="2:21" ht="15" x14ac:dyDescent="0.2">
      <c r="B103" s="14">
        <v>50</v>
      </c>
      <c r="C103" s="15">
        <v>377</v>
      </c>
      <c r="D103" s="15">
        <v>72</v>
      </c>
      <c r="E103" s="15">
        <v>2</v>
      </c>
      <c r="F103" s="15">
        <v>73</v>
      </c>
      <c r="G103" s="15">
        <v>0</v>
      </c>
      <c r="H103" s="15">
        <v>51</v>
      </c>
      <c r="I103" s="16" t="s">
        <v>132</v>
      </c>
      <c r="J103" s="57">
        <v>38000000</v>
      </c>
      <c r="K103" s="58">
        <v>212289602.14000002</v>
      </c>
      <c r="L103" s="58">
        <v>63411179.859999985</v>
      </c>
      <c r="M103" s="58">
        <v>0</v>
      </c>
      <c r="N103" s="59">
        <f t="shared" si="6"/>
        <v>313700782</v>
      </c>
      <c r="O103" s="17">
        <f t="shared" si="7"/>
        <v>0.12113454023841101</v>
      </c>
      <c r="P103" s="18">
        <f t="shared" si="8"/>
        <v>0.67672640401642359</v>
      </c>
      <c r="Q103" s="18">
        <f t="shared" si="9"/>
        <v>0.20213905574516541</v>
      </c>
      <c r="R103" s="18">
        <f t="shared" si="10"/>
        <v>0</v>
      </c>
      <c r="S103" s="19">
        <f t="shared" si="11"/>
        <v>1</v>
      </c>
      <c r="U103" s="47"/>
    </row>
    <row r="104" spans="2:21" ht="15" x14ac:dyDescent="0.2">
      <c r="B104" s="14">
        <v>50</v>
      </c>
      <c r="C104" s="15">
        <v>377</v>
      </c>
      <c r="D104" s="15">
        <v>72</v>
      </c>
      <c r="E104" s="15">
        <v>2</v>
      </c>
      <c r="F104" s="15">
        <v>74</v>
      </c>
      <c r="G104" s="15">
        <v>0</v>
      </c>
      <c r="H104" s="15">
        <v>51</v>
      </c>
      <c r="I104" s="16" t="s">
        <v>133</v>
      </c>
      <c r="J104" s="57">
        <v>38000000</v>
      </c>
      <c r="K104" s="58">
        <v>212289602.14000002</v>
      </c>
      <c r="L104" s="58">
        <v>63411179.859999985</v>
      </c>
      <c r="M104" s="58">
        <v>0</v>
      </c>
      <c r="N104" s="59">
        <f t="shared" si="6"/>
        <v>313700782</v>
      </c>
      <c r="O104" s="17">
        <f t="shared" si="7"/>
        <v>0.12113454023841101</v>
      </c>
      <c r="P104" s="18">
        <f t="shared" si="8"/>
        <v>0.67672640401642359</v>
      </c>
      <c r="Q104" s="18">
        <f t="shared" si="9"/>
        <v>0.20213905574516541</v>
      </c>
      <c r="R104" s="18">
        <f t="shared" si="10"/>
        <v>0</v>
      </c>
      <c r="S104" s="19">
        <f t="shared" si="11"/>
        <v>1</v>
      </c>
      <c r="U104" s="47"/>
    </row>
    <row r="105" spans="2:21" ht="15" x14ac:dyDescent="0.2">
      <c r="B105" s="14">
        <v>50</v>
      </c>
      <c r="C105" s="15">
        <v>377</v>
      </c>
      <c r="D105" s="15">
        <v>72</v>
      </c>
      <c r="E105" s="15">
        <v>2</v>
      </c>
      <c r="F105" s="15">
        <v>75</v>
      </c>
      <c r="G105" s="15">
        <v>0</v>
      </c>
      <c r="H105" s="15">
        <v>51</v>
      </c>
      <c r="I105" s="16" t="s">
        <v>134</v>
      </c>
      <c r="J105" s="57">
        <v>38000000</v>
      </c>
      <c r="K105" s="58">
        <v>234746396.5</v>
      </c>
      <c r="L105" s="58">
        <v>70119053.5</v>
      </c>
      <c r="M105" s="58">
        <v>0</v>
      </c>
      <c r="N105" s="59">
        <f t="shared" si="6"/>
        <v>342865450</v>
      </c>
      <c r="O105" s="17">
        <f t="shared" si="7"/>
        <v>0.11083064799909119</v>
      </c>
      <c r="P105" s="18">
        <f t="shared" si="8"/>
        <v>0.68466040104069981</v>
      </c>
      <c r="Q105" s="18">
        <f t="shared" si="9"/>
        <v>0.20450895096020902</v>
      </c>
      <c r="R105" s="18">
        <f t="shared" si="10"/>
        <v>0</v>
      </c>
      <c r="S105" s="19">
        <f t="shared" si="11"/>
        <v>1</v>
      </c>
      <c r="U105" s="47"/>
    </row>
    <row r="106" spans="2:21" ht="15" x14ac:dyDescent="0.2">
      <c r="B106" s="14">
        <v>50</v>
      </c>
      <c r="C106" s="15">
        <v>377</v>
      </c>
      <c r="D106" s="15">
        <v>72</v>
      </c>
      <c r="E106" s="15">
        <v>2</v>
      </c>
      <c r="F106" s="15">
        <v>76</v>
      </c>
      <c r="G106" s="15">
        <v>0</v>
      </c>
      <c r="H106" s="15">
        <v>51</v>
      </c>
      <c r="I106" s="16" t="s">
        <v>135</v>
      </c>
      <c r="J106" s="57">
        <v>38000000</v>
      </c>
      <c r="K106" s="58">
        <v>212289602.14000002</v>
      </c>
      <c r="L106" s="58">
        <v>63411179.859999985</v>
      </c>
      <c r="M106" s="58">
        <v>0</v>
      </c>
      <c r="N106" s="59">
        <f t="shared" si="6"/>
        <v>313700782</v>
      </c>
      <c r="O106" s="17">
        <f t="shared" si="7"/>
        <v>0.12113454023841101</v>
      </c>
      <c r="P106" s="18">
        <f t="shared" si="8"/>
        <v>0.67672640401642359</v>
      </c>
      <c r="Q106" s="18">
        <f t="shared" si="9"/>
        <v>0.20213905574516541</v>
      </c>
      <c r="R106" s="18">
        <f t="shared" si="10"/>
        <v>0</v>
      </c>
      <c r="S106" s="19">
        <f t="shared" si="11"/>
        <v>1</v>
      </c>
      <c r="U106" s="47"/>
    </row>
    <row r="107" spans="2:21" ht="15" x14ac:dyDescent="0.2">
      <c r="B107" s="14">
        <v>50</v>
      </c>
      <c r="C107" s="15">
        <v>377</v>
      </c>
      <c r="D107" s="15">
        <v>72</v>
      </c>
      <c r="E107" s="15">
        <v>2</v>
      </c>
      <c r="F107" s="15">
        <v>77</v>
      </c>
      <c r="G107" s="15">
        <v>0</v>
      </c>
      <c r="H107" s="15">
        <v>51</v>
      </c>
      <c r="I107" s="16" t="s">
        <v>136</v>
      </c>
      <c r="J107" s="57">
        <v>38000000</v>
      </c>
      <c r="K107" s="58">
        <v>212289602.14000002</v>
      </c>
      <c r="L107" s="58">
        <v>63411179.859999985</v>
      </c>
      <c r="M107" s="58">
        <v>0</v>
      </c>
      <c r="N107" s="59">
        <f t="shared" si="6"/>
        <v>313700782</v>
      </c>
      <c r="O107" s="17">
        <f t="shared" si="7"/>
        <v>0.12113454023841101</v>
      </c>
      <c r="P107" s="18">
        <f t="shared" si="8"/>
        <v>0.67672640401642359</v>
      </c>
      <c r="Q107" s="18">
        <f t="shared" si="9"/>
        <v>0.20213905574516541</v>
      </c>
      <c r="R107" s="18">
        <f t="shared" si="10"/>
        <v>0</v>
      </c>
      <c r="S107" s="19">
        <f t="shared" si="11"/>
        <v>1</v>
      </c>
      <c r="U107" s="47"/>
    </row>
    <row r="108" spans="2:21" ht="15" x14ac:dyDescent="0.2">
      <c r="B108" s="14">
        <v>50</v>
      </c>
      <c r="C108" s="15">
        <v>377</v>
      </c>
      <c r="D108" s="15">
        <v>72</v>
      </c>
      <c r="E108" s="15">
        <v>2</v>
      </c>
      <c r="F108" s="15">
        <v>78</v>
      </c>
      <c r="G108" s="15">
        <v>0</v>
      </c>
      <c r="H108" s="15">
        <v>51</v>
      </c>
      <c r="I108" s="16" t="s">
        <v>137</v>
      </c>
      <c r="J108" s="57">
        <v>38000000</v>
      </c>
      <c r="K108" s="58">
        <v>212289602.14000002</v>
      </c>
      <c r="L108" s="58">
        <v>63411179.859999985</v>
      </c>
      <c r="M108" s="58">
        <v>0</v>
      </c>
      <c r="N108" s="59">
        <f t="shared" si="6"/>
        <v>313700782</v>
      </c>
      <c r="O108" s="17">
        <f t="shared" si="7"/>
        <v>0.12113454023841101</v>
      </c>
      <c r="P108" s="18">
        <f t="shared" si="8"/>
        <v>0.67672640401642359</v>
      </c>
      <c r="Q108" s="18">
        <f t="shared" si="9"/>
        <v>0.20213905574516541</v>
      </c>
      <c r="R108" s="18">
        <f t="shared" si="10"/>
        <v>0</v>
      </c>
      <c r="S108" s="19">
        <f t="shared" si="11"/>
        <v>1</v>
      </c>
      <c r="U108" s="47"/>
    </row>
    <row r="109" spans="2:21" ht="15" x14ac:dyDescent="0.2">
      <c r="B109" s="14">
        <v>50</v>
      </c>
      <c r="C109" s="15">
        <v>377</v>
      </c>
      <c r="D109" s="15">
        <v>72</v>
      </c>
      <c r="E109" s="15">
        <v>2</v>
      </c>
      <c r="F109" s="15">
        <v>79</v>
      </c>
      <c r="G109" s="15">
        <v>0</v>
      </c>
      <c r="H109" s="15">
        <v>51</v>
      </c>
      <c r="I109" s="16" t="s">
        <v>138</v>
      </c>
      <c r="J109" s="57">
        <v>38000000</v>
      </c>
      <c r="K109" s="58">
        <v>212289602.14000002</v>
      </c>
      <c r="L109" s="58">
        <v>63411179.859999985</v>
      </c>
      <c r="M109" s="58">
        <v>0</v>
      </c>
      <c r="N109" s="59">
        <f t="shared" si="6"/>
        <v>313700782</v>
      </c>
      <c r="O109" s="17">
        <f t="shared" si="7"/>
        <v>0.12113454023841101</v>
      </c>
      <c r="P109" s="18">
        <f t="shared" si="8"/>
        <v>0.67672640401642359</v>
      </c>
      <c r="Q109" s="18">
        <f t="shared" si="9"/>
        <v>0.20213905574516541</v>
      </c>
      <c r="R109" s="18">
        <f t="shared" si="10"/>
        <v>0</v>
      </c>
      <c r="S109" s="19">
        <f t="shared" si="11"/>
        <v>1</v>
      </c>
      <c r="U109" s="47"/>
    </row>
    <row r="110" spans="2:21" ht="15" x14ac:dyDescent="0.2">
      <c r="B110" s="14">
        <v>50</v>
      </c>
      <c r="C110" s="15">
        <v>377</v>
      </c>
      <c r="D110" s="15">
        <v>72</v>
      </c>
      <c r="E110" s="15">
        <v>2</v>
      </c>
      <c r="F110" s="15">
        <v>80</v>
      </c>
      <c r="G110" s="15">
        <v>0</v>
      </c>
      <c r="H110" s="15">
        <v>51</v>
      </c>
      <c r="I110" s="16" t="s">
        <v>139</v>
      </c>
      <c r="J110" s="57">
        <v>38000000</v>
      </c>
      <c r="K110" s="58">
        <v>212289602.14000002</v>
      </c>
      <c r="L110" s="58">
        <v>63411179.859999985</v>
      </c>
      <c r="M110" s="58">
        <v>0</v>
      </c>
      <c r="N110" s="59">
        <f t="shared" si="6"/>
        <v>313700782</v>
      </c>
      <c r="O110" s="17">
        <f t="shared" si="7"/>
        <v>0.12113454023841101</v>
      </c>
      <c r="P110" s="18">
        <f t="shared" si="8"/>
        <v>0.67672640401642359</v>
      </c>
      <c r="Q110" s="18">
        <f t="shared" si="9"/>
        <v>0.20213905574516541</v>
      </c>
      <c r="R110" s="18">
        <f t="shared" si="10"/>
        <v>0</v>
      </c>
      <c r="S110" s="19">
        <f t="shared" si="11"/>
        <v>1</v>
      </c>
      <c r="U110" s="47"/>
    </row>
    <row r="111" spans="2:21" ht="15" x14ac:dyDescent="0.2">
      <c r="B111" s="14">
        <v>50</v>
      </c>
      <c r="C111" s="15">
        <v>377</v>
      </c>
      <c r="D111" s="15">
        <v>72</v>
      </c>
      <c r="E111" s="15">
        <v>2</v>
      </c>
      <c r="F111" s="15">
        <v>81</v>
      </c>
      <c r="G111" s="15">
        <v>0</v>
      </c>
      <c r="H111" s="15">
        <v>51</v>
      </c>
      <c r="I111" s="16" t="s">
        <v>140</v>
      </c>
      <c r="J111" s="57">
        <v>38000000</v>
      </c>
      <c r="K111" s="58">
        <v>212289602.14000002</v>
      </c>
      <c r="L111" s="58">
        <v>63411179.859999985</v>
      </c>
      <c r="M111" s="58">
        <v>0</v>
      </c>
      <c r="N111" s="59">
        <f t="shared" si="6"/>
        <v>313700782</v>
      </c>
      <c r="O111" s="17">
        <f t="shared" si="7"/>
        <v>0.12113454023841101</v>
      </c>
      <c r="P111" s="18">
        <f t="shared" si="8"/>
        <v>0.67672640401642359</v>
      </c>
      <c r="Q111" s="18">
        <f t="shared" si="9"/>
        <v>0.20213905574516541</v>
      </c>
      <c r="R111" s="18">
        <f t="shared" si="10"/>
        <v>0</v>
      </c>
      <c r="S111" s="19">
        <f t="shared" si="11"/>
        <v>1</v>
      </c>
      <c r="U111" s="47"/>
    </row>
    <row r="112" spans="2:21" ht="15" x14ac:dyDescent="0.2">
      <c r="B112" s="14">
        <v>50</v>
      </c>
      <c r="C112" s="15">
        <v>377</v>
      </c>
      <c r="D112" s="15">
        <v>72</v>
      </c>
      <c r="E112" s="15">
        <v>2</v>
      </c>
      <c r="F112" s="15">
        <v>84</v>
      </c>
      <c r="G112" s="15">
        <v>0</v>
      </c>
      <c r="H112" s="15">
        <v>51</v>
      </c>
      <c r="I112" s="16" t="s">
        <v>141</v>
      </c>
      <c r="J112" s="57">
        <v>84403455</v>
      </c>
      <c r="K112" s="58">
        <v>1244009339.6500001</v>
      </c>
      <c r="L112" s="58">
        <v>371587205.3499999</v>
      </c>
      <c r="M112" s="58">
        <v>0</v>
      </c>
      <c r="N112" s="59">
        <f t="shared" si="6"/>
        <v>1700000000</v>
      </c>
      <c r="O112" s="17">
        <f t="shared" si="7"/>
        <v>4.9649091176470588E-2</v>
      </c>
      <c r="P112" s="18">
        <f t="shared" si="8"/>
        <v>0.73177019979411773</v>
      </c>
      <c r="Q112" s="18">
        <f t="shared" si="9"/>
        <v>0.21858070902941171</v>
      </c>
      <c r="R112" s="18">
        <f t="shared" si="10"/>
        <v>0</v>
      </c>
      <c r="S112" s="19">
        <f t="shared" si="11"/>
        <v>1</v>
      </c>
      <c r="U112" s="47"/>
    </row>
    <row r="113" spans="2:21" ht="15" x14ac:dyDescent="0.2">
      <c r="B113" s="14">
        <v>50</v>
      </c>
      <c r="C113" s="15">
        <v>377</v>
      </c>
      <c r="D113" s="15">
        <v>72</v>
      </c>
      <c r="E113" s="15">
        <v>2</v>
      </c>
      <c r="F113" s="15">
        <v>85</v>
      </c>
      <c r="G113" s="15">
        <v>0</v>
      </c>
      <c r="H113" s="15">
        <v>51</v>
      </c>
      <c r="I113" s="16" t="s">
        <v>355</v>
      </c>
      <c r="J113" s="57">
        <v>111554327</v>
      </c>
      <c r="K113" s="58">
        <v>1069103168.21</v>
      </c>
      <c r="L113" s="58">
        <v>319342504.78999996</v>
      </c>
      <c r="M113" s="58">
        <v>0</v>
      </c>
      <c r="N113" s="59">
        <f t="shared" si="6"/>
        <v>1500000000</v>
      </c>
      <c r="O113" s="17">
        <f t="shared" si="7"/>
        <v>7.4369551333333339E-2</v>
      </c>
      <c r="P113" s="18">
        <f t="shared" si="8"/>
        <v>0.71273544547333334</v>
      </c>
      <c r="Q113" s="18">
        <f t="shared" si="9"/>
        <v>0.21289500319333332</v>
      </c>
      <c r="R113" s="18">
        <f t="shared" si="10"/>
        <v>0</v>
      </c>
      <c r="S113" s="19">
        <f t="shared" si="11"/>
        <v>1</v>
      </c>
      <c r="U113" s="47"/>
    </row>
    <row r="114" spans="2:21" ht="15" x14ac:dyDescent="0.2">
      <c r="B114" s="14">
        <v>50</v>
      </c>
      <c r="C114" s="15">
        <v>377</v>
      </c>
      <c r="D114" s="15">
        <v>72</v>
      </c>
      <c r="E114" s="15">
        <v>2</v>
      </c>
      <c r="F114" s="15">
        <v>86</v>
      </c>
      <c r="G114" s="15">
        <v>0</v>
      </c>
      <c r="H114" s="15">
        <v>51</v>
      </c>
      <c r="I114" s="16" t="s">
        <v>356</v>
      </c>
      <c r="J114" s="57">
        <v>49204116</v>
      </c>
      <c r="K114" s="58">
        <v>1348112830.6800001</v>
      </c>
      <c r="L114" s="58">
        <v>402683053.31999993</v>
      </c>
      <c r="M114" s="58">
        <v>0</v>
      </c>
      <c r="N114" s="59">
        <f t="shared" si="6"/>
        <v>1800000000</v>
      </c>
      <c r="O114" s="17">
        <f t="shared" si="7"/>
        <v>2.7335620000000001E-2</v>
      </c>
      <c r="P114" s="18">
        <f t="shared" si="8"/>
        <v>0.7489515726</v>
      </c>
      <c r="Q114" s="18">
        <f t="shared" si="9"/>
        <v>0.22371280739999996</v>
      </c>
      <c r="R114" s="18">
        <f t="shared" si="10"/>
        <v>0</v>
      </c>
      <c r="S114" s="19">
        <f t="shared" si="11"/>
        <v>1</v>
      </c>
      <c r="U114" s="47"/>
    </row>
    <row r="115" spans="2:21" ht="28.5" x14ac:dyDescent="0.2">
      <c r="B115" s="14">
        <v>50</v>
      </c>
      <c r="C115" s="15">
        <v>604</v>
      </c>
      <c r="D115" s="15">
        <v>16</v>
      </c>
      <c r="E115" s="15">
        <v>6</v>
      </c>
      <c r="F115" s="15">
        <v>97</v>
      </c>
      <c r="G115" s="15">
        <v>0</v>
      </c>
      <c r="H115" s="15">
        <v>51</v>
      </c>
      <c r="I115" s="16" t="s">
        <v>12</v>
      </c>
      <c r="J115" s="57">
        <v>1000000000</v>
      </c>
      <c r="K115" s="58">
        <v>1991886064.6300001</v>
      </c>
      <c r="L115" s="58">
        <v>594978954.36999989</v>
      </c>
      <c r="M115" s="58">
        <v>0</v>
      </c>
      <c r="N115" s="59">
        <f t="shared" si="6"/>
        <v>3586865019</v>
      </c>
      <c r="O115" s="17">
        <f t="shared" si="7"/>
        <v>0.27879499080754228</v>
      </c>
      <c r="P115" s="18">
        <f t="shared" si="8"/>
        <v>0.55532785707819243</v>
      </c>
      <c r="Q115" s="18">
        <f t="shared" si="9"/>
        <v>0.16587715211426524</v>
      </c>
      <c r="R115" s="18">
        <f t="shared" si="10"/>
        <v>0</v>
      </c>
      <c r="S115" s="19">
        <f t="shared" si="11"/>
        <v>1</v>
      </c>
      <c r="U115" s="47"/>
    </row>
    <row r="116" spans="2:21" ht="28.5" x14ac:dyDescent="0.2">
      <c r="B116" s="14">
        <v>50</v>
      </c>
      <c r="C116" s="15">
        <v>604</v>
      </c>
      <c r="D116" s="15">
        <v>16</v>
      </c>
      <c r="E116" s="15">
        <v>27</v>
      </c>
      <c r="F116" s="15">
        <v>11</v>
      </c>
      <c r="G116" s="15">
        <v>0</v>
      </c>
      <c r="H116" s="15">
        <v>51</v>
      </c>
      <c r="I116" s="16" t="s">
        <v>407</v>
      </c>
      <c r="J116" s="57">
        <v>4379005677</v>
      </c>
      <c r="K116" s="58">
        <v>9441136239.1499996</v>
      </c>
      <c r="L116" s="58">
        <v>2820079655.8500004</v>
      </c>
      <c r="M116" s="58">
        <v>0</v>
      </c>
      <c r="N116" s="59">
        <f t="shared" si="6"/>
        <v>16640221572</v>
      </c>
      <c r="O116" s="17">
        <f t="shared" si="7"/>
        <v>0.26315789474633083</v>
      </c>
      <c r="P116" s="18">
        <f t="shared" si="8"/>
        <v>0.56736842104532526</v>
      </c>
      <c r="Q116" s="18">
        <f t="shared" si="9"/>
        <v>0.16947368420834394</v>
      </c>
      <c r="R116" s="18">
        <f t="shared" si="10"/>
        <v>0</v>
      </c>
      <c r="S116" s="19">
        <f t="shared" si="11"/>
        <v>1</v>
      </c>
      <c r="U116" s="47"/>
    </row>
    <row r="117" spans="2:21" ht="28.5" x14ac:dyDescent="0.2">
      <c r="B117" s="14">
        <v>50</v>
      </c>
      <c r="C117" s="15">
        <v>604</v>
      </c>
      <c r="D117" s="15">
        <v>16</v>
      </c>
      <c r="E117" s="15">
        <v>27</v>
      </c>
      <c r="F117" s="15">
        <v>13</v>
      </c>
      <c r="G117" s="15">
        <v>0</v>
      </c>
      <c r="H117" s="15">
        <v>51</v>
      </c>
      <c r="I117" s="16" t="s">
        <v>1</v>
      </c>
      <c r="J117" s="57">
        <v>5907901484</v>
      </c>
      <c r="K117" s="58">
        <v>12737435598.58</v>
      </c>
      <c r="L117" s="58">
        <v>3804688555.4200001</v>
      </c>
      <c r="M117" s="58">
        <v>0</v>
      </c>
      <c r="N117" s="59">
        <f t="shared" si="6"/>
        <v>22450025638</v>
      </c>
      <c r="O117" s="17">
        <f t="shared" si="7"/>
        <v>0.26315789475090845</v>
      </c>
      <c r="P117" s="18">
        <f t="shared" si="8"/>
        <v>0.56736842104180052</v>
      </c>
      <c r="Q117" s="18">
        <f t="shared" si="9"/>
        <v>0.16947368420729106</v>
      </c>
      <c r="R117" s="18">
        <f t="shared" si="10"/>
        <v>0</v>
      </c>
      <c r="S117" s="19">
        <f t="shared" si="11"/>
        <v>1</v>
      </c>
      <c r="U117" s="47"/>
    </row>
    <row r="118" spans="2:21" ht="28.5" x14ac:dyDescent="0.2">
      <c r="B118" s="14">
        <v>50</v>
      </c>
      <c r="C118" s="15">
        <v>604</v>
      </c>
      <c r="D118" s="15">
        <v>16</v>
      </c>
      <c r="E118" s="15">
        <v>27</v>
      </c>
      <c r="F118" s="15">
        <v>14</v>
      </c>
      <c r="G118" s="15">
        <v>0</v>
      </c>
      <c r="H118" s="15">
        <v>51</v>
      </c>
      <c r="I118" s="16" t="s">
        <v>2</v>
      </c>
      <c r="J118" s="57">
        <v>1148164954</v>
      </c>
      <c r="K118" s="58">
        <v>2475443640.6700001</v>
      </c>
      <c r="L118" s="58">
        <v>739418230.32999992</v>
      </c>
      <c r="M118" s="58">
        <v>0</v>
      </c>
      <c r="N118" s="59">
        <f t="shared" si="6"/>
        <v>4363026825</v>
      </c>
      <c r="O118" s="17">
        <f t="shared" si="7"/>
        <v>0.26315789474890522</v>
      </c>
      <c r="P118" s="18">
        <f t="shared" si="8"/>
        <v>0.56736842104334306</v>
      </c>
      <c r="Q118" s="18">
        <f t="shared" si="9"/>
        <v>0.1694736842077518</v>
      </c>
      <c r="R118" s="18">
        <f t="shared" si="10"/>
        <v>0</v>
      </c>
      <c r="S118" s="19">
        <f t="shared" si="11"/>
        <v>1</v>
      </c>
      <c r="U118" s="47"/>
    </row>
    <row r="119" spans="2:21" ht="28.5" x14ac:dyDescent="0.2">
      <c r="B119" s="14">
        <v>50</v>
      </c>
      <c r="C119" s="15">
        <v>604</v>
      </c>
      <c r="D119" s="15">
        <v>16</v>
      </c>
      <c r="E119" s="15">
        <v>40</v>
      </c>
      <c r="F119" s="15">
        <v>16</v>
      </c>
      <c r="G119" s="15">
        <v>0</v>
      </c>
      <c r="H119" s="15">
        <v>51</v>
      </c>
      <c r="I119" s="16" t="s">
        <v>3</v>
      </c>
      <c r="J119" s="57">
        <v>650000000</v>
      </c>
      <c r="K119" s="58">
        <v>1232000000</v>
      </c>
      <c r="L119" s="58">
        <v>368000000</v>
      </c>
      <c r="M119" s="58">
        <v>0</v>
      </c>
      <c r="N119" s="59">
        <f t="shared" si="6"/>
        <v>2250000000</v>
      </c>
      <c r="O119" s="17">
        <f t="shared" si="7"/>
        <v>0.28888888888888886</v>
      </c>
      <c r="P119" s="18">
        <f t="shared" si="8"/>
        <v>0.54755555555555557</v>
      </c>
      <c r="Q119" s="18">
        <f t="shared" si="9"/>
        <v>0.16355555555555557</v>
      </c>
      <c r="R119" s="18">
        <f t="shared" si="10"/>
        <v>0</v>
      </c>
      <c r="S119" s="19">
        <f t="shared" si="11"/>
        <v>1</v>
      </c>
      <c r="U119" s="47"/>
    </row>
    <row r="120" spans="2:21" ht="28.5" x14ac:dyDescent="0.2">
      <c r="B120" s="14">
        <v>50</v>
      </c>
      <c r="C120" s="15">
        <v>604</v>
      </c>
      <c r="D120" s="15">
        <v>16</v>
      </c>
      <c r="E120" s="15">
        <v>43</v>
      </c>
      <c r="F120" s="15">
        <v>20</v>
      </c>
      <c r="G120" s="15">
        <v>0</v>
      </c>
      <c r="H120" s="15">
        <v>51</v>
      </c>
      <c r="I120" s="16" t="s">
        <v>4</v>
      </c>
      <c r="J120" s="57">
        <v>524000000</v>
      </c>
      <c r="K120" s="58">
        <v>3369520000</v>
      </c>
      <c r="L120" s="58">
        <v>1006480000</v>
      </c>
      <c r="M120" s="58">
        <v>0</v>
      </c>
      <c r="N120" s="59">
        <f t="shared" si="6"/>
        <v>4900000000</v>
      </c>
      <c r="O120" s="17">
        <f t="shared" si="7"/>
        <v>0.10693877551020409</v>
      </c>
      <c r="P120" s="18">
        <f t="shared" si="8"/>
        <v>0.68765714285714286</v>
      </c>
      <c r="Q120" s="18">
        <f t="shared" si="9"/>
        <v>0.20540408163265306</v>
      </c>
      <c r="R120" s="18">
        <f t="shared" si="10"/>
        <v>0</v>
      </c>
      <c r="S120" s="19">
        <f t="shared" si="11"/>
        <v>1</v>
      </c>
      <c r="U120" s="47"/>
    </row>
    <row r="121" spans="2:21" ht="15" x14ac:dyDescent="0.2">
      <c r="B121" s="14">
        <v>50</v>
      </c>
      <c r="C121" s="15">
        <v>604</v>
      </c>
      <c r="D121" s="15">
        <v>16</v>
      </c>
      <c r="E121" s="15">
        <v>45</v>
      </c>
      <c r="F121" s="15">
        <v>9</v>
      </c>
      <c r="G121" s="15">
        <v>0</v>
      </c>
      <c r="H121" s="15">
        <v>51</v>
      </c>
      <c r="I121" s="16" t="s">
        <v>406</v>
      </c>
      <c r="J121" s="57">
        <v>10070251500</v>
      </c>
      <c r="K121" s="58">
        <v>8238728896.0900002</v>
      </c>
      <c r="L121" s="58">
        <v>2460919020.9099998</v>
      </c>
      <c r="M121" s="58">
        <v>0</v>
      </c>
      <c r="N121" s="59">
        <f t="shared" si="6"/>
        <v>20769899417</v>
      </c>
      <c r="O121" s="17">
        <f t="shared" si="7"/>
        <v>0.4848483518296472</v>
      </c>
      <c r="P121" s="18">
        <f t="shared" si="8"/>
        <v>0.39666676909117166</v>
      </c>
      <c r="Q121" s="18">
        <f t="shared" si="9"/>
        <v>0.11848487907918114</v>
      </c>
      <c r="R121" s="18">
        <f t="shared" si="10"/>
        <v>0</v>
      </c>
      <c r="S121" s="19">
        <f t="shared" si="11"/>
        <v>1</v>
      </c>
      <c r="U121" s="47"/>
    </row>
    <row r="122" spans="2:21" ht="15" x14ac:dyDescent="0.2">
      <c r="B122" s="14">
        <v>50</v>
      </c>
      <c r="C122" s="15">
        <v>604</v>
      </c>
      <c r="D122" s="15">
        <v>16</v>
      </c>
      <c r="E122" s="15">
        <v>45</v>
      </c>
      <c r="F122" s="15">
        <v>10</v>
      </c>
      <c r="G122" s="15">
        <v>0</v>
      </c>
      <c r="H122" s="15">
        <v>51</v>
      </c>
      <c r="I122" s="16" t="s">
        <v>5</v>
      </c>
      <c r="J122" s="57">
        <v>10083575800</v>
      </c>
      <c r="K122" s="58">
        <v>8482939742.9700003</v>
      </c>
      <c r="L122" s="58">
        <v>2533865118.0299997</v>
      </c>
      <c r="M122" s="58">
        <v>0</v>
      </c>
      <c r="N122" s="59">
        <f t="shared" si="6"/>
        <v>21100380661</v>
      </c>
      <c r="O122" s="17">
        <f t="shared" si="7"/>
        <v>0.47788596622986773</v>
      </c>
      <c r="P122" s="18">
        <f t="shared" si="8"/>
        <v>0.40202780600300186</v>
      </c>
      <c r="Q122" s="18">
        <f t="shared" si="9"/>
        <v>0.1200862277671304</v>
      </c>
      <c r="R122" s="18">
        <f t="shared" si="10"/>
        <v>0</v>
      </c>
      <c r="S122" s="19">
        <f t="shared" si="11"/>
        <v>1</v>
      </c>
      <c r="U122" s="47"/>
    </row>
    <row r="123" spans="2:21" ht="28.5" x14ac:dyDescent="0.2">
      <c r="B123" s="14">
        <v>50</v>
      </c>
      <c r="C123" s="15">
        <v>604</v>
      </c>
      <c r="D123" s="15">
        <v>16</v>
      </c>
      <c r="E123" s="15">
        <v>45</v>
      </c>
      <c r="F123" s="15">
        <v>11</v>
      </c>
      <c r="G123" s="15">
        <v>0</v>
      </c>
      <c r="H123" s="15">
        <v>51</v>
      </c>
      <c r="I123" s="16" t="s">
        <v>6</v>
      </c>
      <c r="J123" s="57">
        <v>10755600450</v>
      </c>
      <c r="K123" s="58">
        <v>8523799314.0299997</v>
      </c>
      <c r="L123" s="58">
        <v>2546069924.9700003</v>
      </c>
      <c r="M123" s="58">
        <v>0</v>
      </c>
      <c r="N123" s="59">
        <f t="shared" si="6"/>
        <v>21825469689</v>
      </c>
      <c r="O123" s="17">
        <f t="shared" si="7"/>
        <v>0.49280041177857464</v>
      </c>
      <c r="P123" s="18">
        <f t="shared" si="8"/>
        <v>0.39054368293049752</v>
      </c>
      <c r="Q123" s="18">
        <f t="shared" si="9"/>
        <v>0.11665590529092784</v>
      </c>
      <c r="R123" s="18">
        <f t="shared" si="10"/>
        <v>0</v>
      </c>
      <c r="S123" s="19">
        <f t="shared" si="11"/>
        <v>1</v>
      </c>
      <c r="U123" s="47"/>
    </row>
    <row r="124" spans="2:21" ht="15" x14ac:dyDescent="0.2">
      <c r="B124" s="14">
        <v>50</v>
      </c>
      <c r="C124" s="15">
        <v>604</v>
      </c>
      <c r="D124" s="15">
        <v>16</v>
      </c>
      <c r="E124" s="15">
        <v>45</v>
      </c>
      <c r="F124" s="15">
        <v>12</v>
      </c>
      <c r="G124" s="15">
        <v>0</v>
      </c>
      <c r="H124" s="15">
        <v>51</v>
      </c>
      <c r="I124" s="16" t="s">
        <v>7</v>
      </c>
      <c r="J124" s="57">
        <v>10066960150</v>
      </c>
      <c r="K124" s="58">
        <v>8229937006.8299999</v>
      </c>
      <c r="L124" s="58">
        <v>2458292872.1700001</v>
      </c>
      <c r="M124" s="58">
        <v>0</v>
      </c>
      <c r="N124" s="59">
        <f t="shared" si="6"/>
        <v>20755190029</v>
      </c>
      <c r="O124" s="17">
        <f t="shared" si="7"/>
        <v>0.48503338856132039</v>
      </c>
      <c r="P124" s="18">
        <f t="shared" si="8"/>
        <v>0.39652429080778329</v>
      </c>
      <c r="Q124" s="18">
        <f t="shared" si="9"/>
        <v>0.11844232063089631</v>
      </c>
      <c r="R124" s="18">
        <f t="shared" si="10"/>
        <v>0</v>
      </c>
      <c r="S124" s="19">
        <f t="shared" si="11"/>
        <v>1</v>
      </c>
      <c r="U124" s="47"/>
    </row>
    <row r="125" spans="2:21" ht="15" x14ac:dyDescent="0.2">
      <c r="B125" s="14">
        <v>50</v>
      </c>
      <c r="C125" s="15">
        <v>604</v>
      </c>
      <c r="D125" s="15">
        <v>16</v>
      </c>
      <c r="E125" s="15">
        <v>45</v>
      </c>
      <c r="F125" s="15">
        <v>13</v>
      </c>
      <c r="G125" s="15">
        <v>0</v>
      </c>
      <c r="H125" s="15">
        <v>51</v>
      </c>
      <c r="I125" s="16" t="s">
        <v>8</v>
      </c>
      <c r="J125" s="57">
        <v>10081247950</v>
      </c>
      <c r="K125" s="58">
        <v>8170991641.8900003</v>
      </c>
      <c r="L125" s="58">
        <v>2440685815.1099997</v>
      </c>
      <c r="M125" s="58">
        <v>0</v>
      </c>
      <c r="N125" s="59">
        <f t="shared" si="6"/>
        <v>20692925407</v>
      </c>
      <c r="O125" s="17">
        <f t="shared" si="7"/>
        <v>0.48718331273690846</v>
      </c>
      <c r="P125" s="18">
        <f t="shared" si="8"/>
        <v>0.39486884919258047</v>
      </c>
      <c r="Q125" s="18">
        <f t="shared" si="9"/>
        <v>0.11794783807051104</v>
      </c>
      <c r="R125" s="18">
        <f t="shared" si="10"/>
        <v>0</v>
      </c>
      <c r="S125" s="19">
        <f t="shared" si="11"/>
        <v>1</v>
      </c>
      <c r="U125" s="47"/>
    </row>
    <row r="126" spans="2:21" ht="15" x14ac:dyDescent="0.2">
      <c r="B126" s="14">
        <v>50</v>
      </c>
      <c r="C126" s="15">
        <v>604</v>
      </c>
      <c r="D126" s="15">
        <v>16</v>
      </c>
      <c r="E126" s="15">
        <v>45</v>
      </c>
      <c r="F126" s="15">
        <v>14</v>
      </c>
      <c r="G126" s="15">
        <v>0</v>
      </c>
      <c r="H126" s="15">
        <v>51</v>
      </c>
      <c r="I126" s="16" t="s">
        <v>9</v>
      </c>
      <c r="J126" s="57">
        <v>10297701579</v>
      </c>
      <c r="K126" s="58">
        <v>8971686014.0599995</v>
      </c>
      <c r="L126" s="58">
        <v>2679854263.9400005</v>
      </c>
      <c r="M126" s="58">
        <v>0</v>
      </c>
      <c r="N126" s="59">
        <f t="shared" si="6"/>
        <v>21949241857</v>
      </c>
      <c r="O126" s="17">
        <f t="shared" si="7"/>
        <v>0.46915978447409934</v>
      </c>
      <c r="P126" s="18">
        <f t="shared" si="8"/>
        <v>0.40874696595494348</v>
      </c>
      <c r="Q126" s="18">
        <f t="shared" si="9"/>
        <v>0.12209324957095717</v>
      </c>
      <c r="R126" s="18">
        <f t="shared" si="10"/>
        <v>0</v>
      </c>
      <c r="S126" s="19">
        <f t="shared" si="11"/>
        <v>1</v>
      </c>
      <c r="U126" s="47"/>
    </row>
    <row r="127" spans="2:21" ht="15" x14ac:dyDescent="0.2">
      <c r="B127" s="14">
        <v>50</v>
      </c>
      <c r="C127" s="15">
        <v>604</v>
      </c>
      <c r="D127" s="15">
        <v>16</v>
      </c>
      <c r="E127" s="15">
        <v>45</v>
      </c>
      <c r="F127" s="15">
        <v>15</v>
      </c>
      <c r="G127" s="15">
        <v>0</v>
      </c>
      <c r="H127" s="15">
        <v>51</v>
      </c>
      <c r="I127" s="16" t="s">
        <v>10</v>
      </c>
      <c r="J127" s="57">
        <v>14069893510</v>
      </c>
      <c r="K127" s="58">
        <v>8965160843.8700008</v>
      </c>
      <c r="L127" s="58">
        <v>2677905187.1299992</v>
      </c>
      <c r="M127" s="58">
        <v>0</v>
      </c>
      <c r="N127" s="59">
        <f t="shared" si="6"/>
        <v>25712959541</v>
      </c>
      <c r="O127" s="17">
        <f t="shared" si="7"/>
        <v>0.5471907458791424</v>
      </c>
      <c r="P127" s="18">
        <f t="shared" si="8"/>
        <v>0.3486631256730604</v>
      </c>
      <c r="Q127" s="18">
        <f t="shared" si="9"/>
        <v>0.10414612844779722</v>
      </c>
      <c r="R127" s="18">
        <f t="shared" si="10"/>
        <v>0</v>
      </c>
      <c r="S127" s="19">
        <f t="shared" si="11"/>
        <v>1</v>
      </c>
      <c r="U127" s="47"/>
    </row>
    <row r="128" spans="2:21" ht="15" x14ac:dyDescent="0.2">
      <c r="B128" s="14">
        <v>50</v>
      </c>
      <c r="C128" s="15">
        <v>604</v>
      </c>
      <c r="D128" s="15">
        <v>16</v>
      </c>
      <c r="E128" s="15">
        <v>45</v>
      </c>
      <c r="F128" s="15">
        <v>16</v>
      </c>
      <c r="G128" s="15">
        <v>0</v>
      </c>
      <c r="H128" s="15">
        <v>51</v>
      </c>
      <c r="I128" s="16" t="s">
        <v>11</v>
      </c>
      <c r="J128" s="57">
        <v>4161823020</v>
      </c>
      <c r="K128" s="58">
        <v>8224043851.1000004</v>
      </c>
      <c r="L128" s="58">
        <v>2456532578.8999996</v>
      </c>
      <c r="M128" s="58">
        <v>0</v>
      </c>
      <c r="N128" s="59">
        <f t="shared" si="6"/>
        <v>14842399450</v>
      </c>
      <c r="O128" s="17">
        <f t="shared" si="7"/>
        <v>0.28040095767669154</v>
      </c>
      <c r="P128" s="18">
        <f t="shared" si="8"/>
        <v>0.55409126258894748</v>
      </c>
      <c r="Q128" s="18">
        <f t="shared" si="9"/>
        <v>0.16550777973436093</v>
      </c>
      <c r="R128" s="18">
        <f t="shared" si="10"/>
        <v>0</v>
      </c>
      <c r="S128" s="19">
        <f t="shared" si="11"/>
        <v>1</v>
      </c>
      <c r="U128" s="47"/>
    </row>
    <row r="129" spans="2:21" ht="28.5" x14ac:dyDescent="0.2">
      <c r="B129" s="14">
        <v>50</v>
      </c>
      <c r="C129" s="15">
        <v>604</v>
      </c>
      <c r="D129" s="15">
        <v>26</v>
      </c>
      <c r="E129" s="15">
        <v>4</v>
      </c>
      <c r="F129" s="15">
        <v>96</v>
      </c>
      <c r="G129" s="15">
        <v>0</v>
      </c>
      <c r="H129" s="15">
        <v>51</v>
      </c>
      <c r="I129" s="16" t="s">
        <v>13</v>
      </c>
      <c r="J129" s="57">
        <v>7373091356</v>
      </c>
      <c r="K129" s="58">
        <v>10534682056.360001</v>
      </c>
      <c r="L129" s="58">
        <v>21061054122.639999</v>
      </c>
      <c r="M129" s="58">
        <v>99317999155</v>
      </c>
      <c r="N129" s="59">
        <f t="shared" si="6"/>
        <v>138286826690</v>
      </c>
      <c r="O129" s="17">
        <f t="shared" si="7"/>
        <v>5.3317380494444261E-2</v>
      </c>
      <c r="P129" s="18">
        <f t="shared" si="8"/>
        <v>7.6179939250293024E-2</v>
      </c>
      <c r="Q129" s="18">
        <f t="shared" si="9"/>
        <v>0.15229978608051317</v>
      </c>
      <c r="R129" s="18">
        <f t="shared" si="10"/>
        <v>0.71820289417474958</v>
      </c>
      <c r="S129" s="19">
        <f t="shared" si="11"/>
        <v>1</v>
      </c>
      <c r="U129" s="47"/>
    </row>
    <row r="130" spans="2:21" ht="15" x14ac:dyDescent="0.2">
      <c r="B130" s="14">
        <v>50</v>
      </c>
      <c r="C130" s="15">
        <v>604</v>
      </c>
      <c r="D130" s="15">
        <v>26</v>
      </c>
      <c r="E130" s="15">
        <v>5</v>
      </c>
      <c r="F130" s="15">
        <v>1</v>
      </c>
      <c r="G130" s="15">
        <v>0</v>
      </c>
      <c r="H130" s="15">
        <v>51</v>
      </c>
      <c r="I130" s="16" t="s">
        <v>14</v>
      </c>
      <c r="J130" s="57">
        <v>2849437806</v>
      </c>
      <c r="K130" s="58">
        <v>1625455899.76</v>
      </c>
      <c r="L130" s="58">
        <v>607002590.24000001</v>
      </c>
      <c r="M130" s="58">
        <v>0</v>
      </c>
      <c r="N130" s="59">
        <f t="shared" si="6"/>
        <v>5081896296</v>
      </c>
      <c r="O130" s="17">
        <f t="shared" si="7"/>
        <v>0.56070365076965745</v>
      </c>
      <c r="P130" s="18">
        <f t="shared" si="8"/>
        <v>0.31985223725234396</v>
      </c>
      <c r="Q130" s="18">
        <f t="shared" si="9"/>
        <v>0.11944411197799853</v>
      </c>
      <c r="R130" s="18">
        <f t="shared" si="10"/>
        <v>0</v>
      </c>
      <c r="S130" s="19">
        <f t="shared" si="11"/>
        <v>1</v>
      </c>
      <c r="U130" s="47"/>
    </row>
    <row r="131" spans="2:21" ht="15" x14ac:dyDescent="0.2">
      <c r="B131" s="14">
        <v>50</v>
      </c>
      <c r="C131" s="15">
        <v>604</v>
      </c>
      <c r="D131" s="15">
        <v>26</v>
      </c>
      <c r="E131" s="15">
        <v>5</v>
      </c>
      <c r="F131" s="15">
        <v>29</v>
      </c>
      <c r="G131" s="15">
        <v>0</v>
      </c>
      <c r="H131" s="15">
        <v>51</v>
      </c>
      <c r="I131" s="16" t="s">
        <v>15</v>
      </c>
      <c r="J131" s="57">
        <v>3839696552</v>
      </c>
      <c r="K131" s="58">
        <v>5539502763.4099998</v>
      </c>
      <c r="L131" s="58">
        <v>30162960195.59</v>
      </c>
      <c r="M131" s="58">
        <v>0</v>
      </c>
      <c r="N131" s="59">
        <f t="shared" si="6"/>
        <v>39542159511</v>
      </c>
      <c r="O131" s="17">
        <f t="shared" si="7"/>
        <v>9.7103865835447292E-2</v>
      </c>
      <c r="P131" s="18">
        <f t="shared" si="8"/>
        <v>0.14009105299039112</v>
      </c>
      <c r="Q131" s="18">
        <f t="shared" si="9"/>
        <v>0.76280508117416157</v>
      </c>
      <c r="R131" s="18">
        <f t="shared" si="10"/>
        <v>0</v>
      </c>
      <c r="S131" s="19">
        <f t="shared" si="11"/>
        <v>1</v>
      </c>
      <c r="U131" s="47"/>
    </row>
    <row r="132" spans="2:21" ht="42.75" x14ac:dyDescent="0.2">
      <c r="B132" s="14">
        <v>50</v>
      </c>
      <c r="C132" s="15">
        <v>604</v>
      </c>
      <c r="D132" s="15">
        <v>42</v>
      </c>
      <c r="E132" s="15">
        <v>10</v>
      </c>
      <c r="F132" s="15">
        <v>83</v>
      </c>
      <c r="G132" s="15">
        <v>0</v>
      </c>
      <c r="H132" s="15">
        <v>51</v>
      </c>
      <c r="I132" s="16" t="s">
        <v>16</v>
      </c>
      <c r="J132" s="57">
        <v>6716219292</v>
      </c>
      <c r="K132" s="58">
        <v>28758503466.77</v>
      </c>
      <c r="L132" s="58">
        <v>51743447161.229996</v>
      </c>
      <c r="M132" s="58">
        <v>196587004215</v>
      </c>
      <c r="N132" s="59">
        <f t="shared" si="6"/>
        <v>283805174135</v>
      </c>
      <c r="O132" s="17">
        <f t="shared" si="7"/>
        <v>2.3664893751391719E-2</v>
      </c>
      <c r="P132" s="18">
        <f t="shared" si="8"/>
        <v>0.10133185046545416</v>
      </c>
      <c r="Q132" s="18">
        <f t="shared" si="9"/>
        <v>0.18232030941274086</v>
      </c>
      <c r="R132" s="18">
        <f t="shared" si="10"/>
        <v>0.69268294637041328</v>
      </c>
      <c r="S132" s="19">
        <f t="shared" si="11"/>
        <v>1</v>
      </c>
      <c r="U132" s="47"/>
    </row>
    <row r="133" spans="2:21" ht="15" x14ac:dyDescent="0.2">
      <c r="B133" s="14">
        <v>50</v>
      </c>
      <c r="C133" s="15">
        <v>604</v>
      </c>
      <c r="D133" s="15">
        <v>45</v>
      </c>
      <c r="E133" s="15">
        <v>10</v>
      </c>
      <c r="F133" s="15">
        <v>23</v>
      </c>
      <c r="G133" s="15">
        <v>0</v>
      </c>
      <c r="H133" s="15">
        <v>52</v>
      </c>
      <c r="I133" s="16" t="s">
        <v>405</v>
      </c>
      <c r="J133" s="57">
        <v>5271648540</v>
      </c>
      <c r="K133" s="58">
        <v>7932440485.1999998</v>
      </c>
      <c r="L133" s="58">
        <v>9497643274.7999992</v>
      </c>
      <c r="M133" s="58">
        <v>0</v>
      </c>
      <c r="N133" s="59">
        <f t="shared" si="6"/>
        <v>22701732300</v>
      </c>
      <c r="O133" s="17">
        <f t="shared" si="7"/>
        <v>0.23221349235978789</v>
      </c>
      <c r="P133" s="18">
        <f t="shared" si="8"/>
        <v>0.34942005219575245</v>
      </c>
      <c r="Q133" s="18">
        <f t="shared" si="9"/>
        <v>0.41836645544445961</v>
      </c>
      <c r="R133" s="18">
        <f t="shared" si="10"/>
        <v>0</v>
      </c>
      <c r="S133" s="19">
        <f t="shared" si="11"/>
        <v>1</v>
      </c>
      <c r="U133" s="47"/>
    </row>
    <row r="134" spans="2:21" ht="28.5" x14ac:dyDescent="0.2">
      <c r="B134" s="14">
        <v>50</v>
      </c>
      <c r="C134" s="15">
        <v>604</v>
      </c>
      <c r="D134" s="15">
        <v>50</v>
      </c>
      <c r="E134" s="15">
        <v>1</v>
      </c>
      <c r="F134" s="15">
        <v>53</v>
      </c>
      <c r="G134" s="15">
        <v>0</v>
      </c>
      <c r="H134" s="15">
        <v>51</v>
      </c>
      <c r="I134" s="16" t="s">
        <v>17</v>
      </c>
      <c r="J134" s="57">
        <v>1267532277</v>
      </c>
      <c r="K134" s="58">
        <v>1171199823.6400001</v>
      </c>
      <c r="L134" s="58">
        <v>2377890551.3599997</v>
      </c>
      <c r="M134" s="58">
        <v>0</v>
      </c>
      <c r="N134" s="59">
        <f t="shared" si="6"/>
        <v>4816622652</v>
      </c>
      <c r="O134" s="17">
        <f t="shared" si="7"/>
        <v>0.26315789476962331</v>
      </c>
      <c r="P134" s="18">
        <f t="shared" si="8"/>
        <v>0.24315789470318674</v>
      </c>
      <c r="Q134" s="18">
        <f t="shared" si="9"/>
        <v>0.49368421052718986</v>
      </c>
      <c r="R134" s="18">
        <f t="shared" si="10"/>
        <v>0</v>
      </c>
      <c r="S134" s="19">
        <f t="shared" si="11"/>
        <v>1</v>
      </c>
      <c r="U134" s="47"/>
    </row>
    <row r="135" spans="2:21" ht="28.5" x14ac:dyDescent="0.2">
      <c r="B135" s="14">
        <v>50</v>
      </c>
      <c r="C135" s="15">
        <v>604</v>
      </c>
      <c r="D135" s="15">
        <v>50</v>
      </c>
      <c r="E135" s="15">
        <v>1</v>
      </c>
      <c r="F135" s="15">
        <v>76</v>
      </c>
      <c r="G135" s="15">
        <v>0</v>
      </c>
      <c r="H135" s="15">
        <v>51</v>
      </c>
      <c r="I135" s="16" t="s">
        <v>18</v>
      </c>
      <c r="J135" s="57">
        <v>1184863075</v>
      </c>
      <c r="K135" s="58">
        <v>912344567.75</v>
      </c>
      <c r="L135" s="58">
        <v>272518507.25</v>
      </c>
      <c r="M135" s="58">
        <v>0</v>
      </c>
      <c r="N135" s="59">
        <f t="shared" si="6"/>
        <v>2369726150</v>
      </c>
      <c r="O135" s="17">
        <f t="shared" si="7"/>
        <v>0.5</v>
      </c>
      <c r="P135" s="18">
        <f t="shared" si="8"/>
        <v>0.38500000000000001</v>
      </c>
      <c r="Q135" s="18">
        <f t="shared" si="9"/>
        <v>0.115</v>
      </c>
      <c r="R135" s="18">
        <f t="shared" si="10"/>
        <v>0</v>
      </c>
      <c r="S135" s="19">
        <f t="shared" si="11"/>
        <v>1</v>
      </c>
      <c r="U135" s="47"/>
    </row>
    <row r="136" spans="2:21" ht="28.5" x14ac:dyDescent="0.2">
      <c r="B136" s="14">
        <v>50</v>
      </c>
      <c r="C136" s="15">
        <v>606</v>
      </c>
      <c r="D136" s="15">
        <v>17</v>
      </c>
      <c r="E136" s="15">
        <v>0</v>
      </c>
      <c r="F136" s="15">
        <v>8</v>
      </c>
      <c r="G136" s="15">
        <v>0</v>
      </c>
      <c r="H136" s="15">
        <v>51</v>
      </c>
      <c r="I136" s="16" t="s">
        <v>147</v>
      </c>
      <c r="J136" s="57">
        <v>506692800</v>
      </c>
      <c r="K136" s="58">
        <v>137080944</v>
      </c>
      <c r="L136" s="58">
        <v>40946256</v>
      </c>
      <c r="M136" s="58">
        <v>0</v>
      </c>
      <c r="N136" s="59">
        <f t="shared" si="6"/>
        <v>684720000</v>
      </c>
      <c r="O136" s="17">
        <f t="shared" si="7"/>
        <v>0.74</v>
      </c>
      <c r="P136" s="18">
        <f t="shared" si="8"/>
        <v>0.20019999999999999</v>
      </c>
      <c r="Q136" s="18">
        <f t="shared" si="9"/>
        <v>5.9799999999999999E-2</v>
      </c>
      <c r="R136" s="18">
        <f t="shared" si="10"/>
        <v>0</v>
      </c>
      <c r="S136" s="19">
        <f t="shared" si="11"/>
        <v>1</v>
      </c>
      <c r="U136" s="47"/>
    </row>
    <row r="137" spans="2:21" ht="28.5" x14ac:dyDescent="0.2">
      <c r="B137" s="14">
        <v>50</v>
      </c>
      <c r="C137" s="15">
        <v>606</v>
      </c>
      <c r="D137" s="15">
        <v>17</v>
      </c>
      <c r="E137" s="15">
        <v>0</v>
      </c>
      <c r="F137" s="15">
        <v>44</v>
      </c>
      <c r="G137" s="15">
        <v>0</v>
      </c>
      <c r="H137" s="15">
        <v>61</v>
      </c>
      <c r="I137" s="16" t="s">
        <v>146</v>
      </c>
      <c r="J137" s="57">
        <v>179510760</v>
      </c>
      <c r="K137" s="58">
        <v>38986054.800000004</v>
      </c>
      <c r="L137" s="58">
        <v>11645185.199999996</v>
      </c>
      <c r="M137" s="58">
        <v>0</v>
      </c>
      <c r="N137" s="59">
        <f t="shared" ref="N137:N200" si="12">+SUM(J137:M137)</f>
        <v>230142000</v>
      </c>
      <c r="O137" s="17">
        <f t="shared" ref="O137:O200" si="13">+J137/$N137</f>
        <v>0.78</v>
      </c>
      <c r="P137" s="18">
        <f t="shared" ref="P137:P200" si="14">+K137/$N137</f>
        <v>0.16940000000000002</v>
      </c>
      <c r="Q137" s="18">
        <f t="shared" ref="Q137:Q200" si="15">+L137/$N137</f>
        <v>5.0599999999999978E-2</v>
      </c>
      <c r="R137" s="18">
        <f t="shared" ref="R137:R200" si="16">+M137/$N137</f>
        <v>0</v>
      </c>
      <c r="S137" s="19">
        <f t="shared" ref="S137:S200" si="17">+N137/$N137</f>
        <v>1</v>
      </c>
      <c r="U137" s="47"/>
    </row>
    <row r="138" spans="2:21" ht="15" x14ac:dyDescent="0.2">
      <c r="B138" s="14">
        <v>50</v>
      </c>
      <c r="C138" s="15">
        <v>609</v>
      </c>
      <c r="D138" s="15">
        <v>16</v>
      </c>
      <c r="E138" s="15">
        <v>0</v>
      </c>
      <c r="F138" s="15">
        <v>20</v>
      </c>
      <c r="G138" s="15">
        <v>0</v>
      </c>
      <c r="H138" s="15">
        <v>51</v>
      </c>
      <c r="I138" s="16" t="s">
        <v>148</v>
      </c>
      <c r="J138" s="57">
        <v>10000000</v>
      </c>
      <c r="K138" s="58">
        <v>140756000</v>
      </c>
      <c r="L138" s="58">
        <v>42044000</v>
      </c>
      <c r="M138" s="58">
        <v>0</v>
      </c>
      <c r="N138" s="59">
        <f t="shared" si="12"/>
        <v>192800000</v>
      </c>
      <c r="O138" s="17">
        <f t="shared" si="13"/>
        <v>5.1867219917012451E-2</v>
      </c>
      <c r="P138" s="18">
        <f t="shared" si="14"/>
        <v>0.73006224066390046</v>
      </c>
      <c r="Q138" s="18">
        <f t="shared" si="15"/>
        <v>0.21807053941908713</v>
      </c>
      <c r="R138" s="18">
        <f t="shared" si="16"/>
        <v>0</v>
      </c>
      <c r="S138" s="19">
        <f t="shared" si="17"/>
        <v>1</v>
      </c>
      <c r="U138" s="47"/>
    </row>
    <row r="139" spans="2:21" ht="15" x14ac:dyDescent="0.2">
      <c r="B139" s="14">
        <v>50</v>
      </c>
      <c r="C139" s="15">
        <v>623</v>
      </c>
      <c r="D139" s="15">
        <v>1</v>
      </c>
      <c r="E139" s="15">
        <v>0</v>
      </c>
      <c r="F139" s="15">
        <v>2</v>
      </c>
      <c r="G139" s="15">
        <v>0</v>
      </c>
      <c r="H139" s="15">
        <v>56</v>
      </c>
      <c r="I139" s="16" t="s">
        <v>149</v>
      </c>
      <c r="J139" s="57">
        <v>188000000</v>
      </c>
      <c r="K139" s="58">
        <v>2398550000</v>
      </c>
      <c r="L139" s="58">
        <v>1457450000</v>
      </c>
      <c r="M139" s="58">
        <v>4321000000</v>
      </c>
      <c r="N139" s="59">
        <f t="shared" si="12"/>
        <v>8365000000</v>
      </c>
      <c r="O139" s="17">
        <f t="shared" si="13"/>
        <v>2.2474596533173938E-2</v>
      </c>
      <c r="P139" s="18">
        <f t="shared" si="14"/>
        <v>0.28673640167364017</v>
      </c>
      <c r="Q139" s="18">
        <f t="shared" si="15"/>
        <v>0.17423191870890617</v>
      </c>
      <c r="R139" s="18">
        <f t="shared" si="16"/>
        <v>0.51655708308427972</v>
      </c>
      <c r="S139" s="19">
        <f t="shared" si="17"/>
        <v>1</v>
      </c>
      <c r="U139" s="47"/>
    </row>
    <row r="140" spans="2:21" ht="28.5" x14ac:dyDescent="0.2">
      <c r="B140" s="14">
        <v>50</v>
      </c>
      <c r="C140" s="15">
        <v>623</v>
      </c>
      <c r="D140" s="15">
        <v>1</v>
      </c>
      <c r="E140" s="15">
        <v>0</v>
      </c>
      <c r="F140" s="15">
        <v>3</v>
      </c>
      <c r="G140" s="15">
        <v>0</v>
      </c>
      <c r="H140" s="15">
        <v>51</v>
      </c>
      <c r="I140" s="16" t="s">
        <v>357</v>
      </c>
      <c r="J140" s="57">
        <v>17500000</v>
      </c>
      <c r="K140" s="58">
        <v>113575000</v>
      </c>
      <c r="L140" s="58">
        <v>33925000</v>
      </c>
      <c r="M140" s="58">
        <v>4635000000</v>
      </c>
      <c r="N140" s="59">
        <f t="shared" si="12"/>
        <v>4800000000</v>
      </c>
      <c r="O140" s="17">
        <f t="shared" si="13"/>
        <v>3.6458333333333334E-3</v>
      </c>
      <c r="P140" s="18">
        <f t="shared" si="14"/>
        <v>2.3661458333333333E-2</v>
      </c>
      <c r="Q140" s="18">
        <f t="shared" si="15"/>
        <v>7.067708333333333E-3</v>
      </c>
      <c r="R140" s="18">
        <f t="shared" si="16"/>
        <v>0.96562499999999996</v>
      </c>
      <c r="S140" s="19">
        <f t="shared" si="17"/>
        <v>1</v>
      </c>
      <c r="U140" s="47"/>
    </row>
    <row r="141" spans="2:21" ht="15" x14ac:dyDescent="0.2">
      <c r="B141" s="14">
        <v>80</v>
      </c>
      <c r="C141" s="15">
        <v>906</v>
      </c>
      <c r="D141" s="15">
        <v>56</v>
      </c>
      <c r="E141" s="15">
        <v>0</v>
      </c>
      <c r="F141" s="15">
        <v>44</v>
      </c>
      <c r="G141" s="15">
        <v>0</v>
      </c>
      <c r="H141" s="15">
        <v>51</v>
      </c>
      <c r="I141" s="16" t="s">
        <v>151</v>
      </c>
      <c r="J141" s="57">
        <v>243368000</v>
      </c>
      <c r="K141" s="58">
        <v>759786720</v>
      </c>
      <c r="L141" s="58">
        <v>713685280</v>
      </c>
      <c r="M141" s="58">
        <v>0</v>
      </c>
      <c r="N141" s="59">
        <f t="shared" si="12"/>
        <v>1716840000</v>
      </c>
      <c r="O141" s="17">
        <f t="shared" si="13"/>
        <v>0.14175345402017661</v>
      </c>
      <c r="P141" s="18">
        <f t="shared" si="14"/>
        <v>0.44254952121339203</v>
      </c>
      <c r="Q141" s="18">
        <f t="shared" si="15"/>
        <v>0.41569702476643133</v>
      </c>
      <c r="R141" s="18">
        <f t="shared" si="16"/>
        <v>0</v>
      </c>
      <c r="S141" s="19">
        <f t="shared" si="17"/>
        <v>1</v>
      </c>
      <c r="U141" s="47"/>
    </row>
    <row r="142" spans="2:21" ht="15" x14ac:dyDescent="0.2">
      <c r="B142" s="14">
        <v>80</v>
      </c>
      <c r="C142" s="15">
        <v>906</v>
      </c>
      <c r="D142" s="15">
        <v>56</v>
      </c>
      <c r="E142" s="15">
        <v>0</v>
      </c>
      <c r="F142" s="15">
        <v>47</v>
      </c>
      <c r="G142" s="15">
        <v>0</v>
      </c>
      <c r="H142" s="15">
        <v>51</v>
      </c>
      <c r="I142" s="16" t="s">
        <v>152</v>
      </c>
      <c r="J142" s="57">
        <v>32000000</v>
      </c>
      <c r="K142" s="58">
        <v>221760000</v>
      </c>
      <c r="L142" s="58">
        <v>66240000</v>
      </c>
      <c r="M142" s="58">
        <v>0</v>
      </c>
      <c r="N142" s="59">
        <f t="shared" si="12"/>
        <v>320000000</v>
      </c>
      <c r="O142" s="17">
        <f t="shared" si="13"/>
        <v>0.1</v>
      </c>
      <c r="P142" s="18">
        <f t="shared" si="14"/>
        <v>0.69299999999999995</v>
      </c>
      <c r="Q142" s="18">
        <f t="shared" si="15"/>
        <v>0.20699999999999999</v>
      </c>
      <c r="R142" s="18">
        <f t="shared" si="16"/>
        <v>0</v>
      </c>
      <c r="S142" s="19">
        <f t="shared" si="17"/>
        <v>1</v>
      </c>
      <c r="U142" s="47"/>
    </row>
    <row r="143" spans="2:21" ht="15" x14ac:dyDescent="0.2">
      <c r="B143" s="14">
        <v>80</v>
      </c>
      <c r="C143" s="15">
        <v>906</v>
      </c>
      <c r="D143" s="15">
        <v>56</v>
      </c>
      <c r="E143" s="15">
        <v>0</v>
      </c>
      <c r="F143" s="15">
        <v>48</v>
      </c>
      <c r="G143" s="15">
        <v>0</v>
      </c>
      <c r="H143" s="15">
        <v>51</v>
      </c>
      <c r="I143" s="16" t="s">
        <v>302</v>
      </c>
      <c r="J143" s="57">
        <v>88372080</v>
      </c>
      <c r="K143" s="58">
        <v>158775170.40000001</v>
      </c>
      <c r="L143" s="58">
        <v>47426349.599999994</v>
      </c>
      <c r="M143" s="58">
        <v>0</v>
      </c>
      <c r="N143" s="59">
        <f t="shared" si="12"/>
        <v>294573600</v>
      </c>
      <c r="O143" s="17">
        <f t="shared" si="13"/>
        <v>0.3</v>
      </c>
      <c r="P143" s="18">
        <f t="shared" si="14"/>
        <v>0.53900000000000003</v>
      </c>
      <c r="Q143" s="18">
        <f t="shared" si="15"/>
        <v>0.16099999999999998</v>
      </c>
      <c r="R143" s="18">
        <f t="shared" si="16"/>
        <v>0</v>
      </c>
      <c r="S143" s="19">
        <f t="shared" si="17"/>
        <v>1</v>
      </c>
      <c r="U143" s="47"/>
    </row>
    <row r="144" spans="2:21" ht="15" x14ac:dyDescent="0.2">
      <c r="B144" s="14">
        <v>80</v>
      </c>
      <c r="C144" s="15">
        <v>906</v>
      </c>
      <c r="D144" s="15">
        <v>56</v>
      </c>
      <c r="E144" s="15">
        <v>0</v>
      </c>
      <c r="F144" s="15">
        <v>49</v>
      </c>
      <c r="G144" s="15">
        <v>0</v>
      </c>
      <c r="H144" s="15">
        <v>51</v>
      </c>
      <c r="I144" s="16" t="s">
        <v>303</v>
      </c>
      <c r="J144" s="57">
        <v>54216000</v>
      </c>
      <c r="K144" s="58">
        <v>166985280</v>
      </c>
      <c r="L144" s="58">
        <v>49878720</v>
      </c>
      <c r="M144" s="58">
        <v>0</v>
      </c>
      <c r="N144" s="59">
        <f t="shared" si="12"/>
        <v>271080000</v>
      </c>
      <c r="O144" s="17">
        <f t="shared" si="13"/>
        <v>0.2</v>
      </c>
      <c r="P144" s="18">
        <f t="shared" si="14"/>
        <v>0.61599999999999999</v>
      </c>
      <c r="Q144" s="18">
        <f t="shared" si="15"/>
        <v>0.184</v>
      </c>
      <c r="R144" s="18">
        <f t="shared" si="16"/>
        <v>0</v>
      </c>
      <c r="S144" s="19">
        <f t="shared" si="17"/>
        <v>1</v>
      </c>
      <c r="U144" s="47"/>
    </row>
    <row r="145" spans="2:21" ht="15" x14ac:dyDescent="0.2">
      <c r="B145" s="14">
        <v>80</v>
      </c>
      <c r="C145" s="15">
        <v>906</v>
      </c>
      <c r="D145" s="15">
        <v>56</v>
      </c>
      <c r="E145" s="15">
        <v>0</v>
      </c>
      <c r="F145" s="15">
        <v>50</v>
      </c>
      <c r="G145" s="15">
        <v>0</v>
      </c>
      <c r="H145" s="15">
        <v>51</v>
      </c>
      <c r="I145" s="16" t="s">
        <v>304</v>
      </c>
      <c r="J145" s="57">
        <v>27469440</v>
      </c>
      <c r="K145" s="58">
        <v>84605875.200000003</v>
      </c>
      <c r="L145" s="58">
        <v>25271884.799999997</v>
      </c>
      <c r="M145" s="58">
        <v>0</v>
      </c>
      <c r="N145" s="59">
        <f t="shared" si="12"/>
        <v>137347200</v>
      </c>
      <c r="O145" s="17">
        <f t="shared" si="13"/>
        <v>0.2</v>
      </c>
      <c r="P145" s="18">
        <f t="shared" si="14"/>
        <v>0.61599999999999999</v>
      </c>
      <c r="Q145" s="18">
        <f t="shared" si="15"/>
        <v>0.18399999999999997</v>
      </c>
      <c r="R145" s="18">
        <f t="shared" si="16"/>
        <v>0</v>
      </c>
      <c r="S145" s="19">
        <f t="shared" si="17"/>
        <v>1</v>
      </c>
      <c r="U145" s="47"/>
    </row>
    <row r="146" spans="2:21" ht="15" x14ac:dyDescent="0.2">
      <c r="B146" s="14">
        <v>80</v>
      </c>
      <c r="C146" s="15">
        <v>906</v>
      </c>
      <c r="D146" s="15">
        <v>56</v>
      </c>
      <c r="E146" s="15">
        <v>1</v>
      </c>
      <c r="F146" s="15">
        <v>57</v>
      </c>
      <c r="G146" s="15">
        <v>0</v>
      </c>
      <c r="H146" s="15">
        <v>51</v>
      </c>
      <c r="I146" s="16" t="s">
        <v>305</v>
      </c>
      <c r="J146" s="57">
        <v>289152000</v>
      </c>
      <c r="K146" s="58">
        <v>1038428960.8000001</v>
      </c>
      <c r="L146" s="58">
        <v>310180079.19999993</v>
      </c>
      <c r="M146" s="58">
        <v>0</v>
      </c>
      <c r="N146" s="59">
        <f t="shared" si="12"/>
        <v>1637761040</v>
      </c>
      <c r="O146" s="17">
        <f t="shared" si="13"/>
        <v>0.17655322903517109</v>
      </c>
      <c r="P146" s="18">
        <f t="shared" si="14"/>
        <v>0.63405401364291836</v>
      </c>
      <c r="Q146" s="18">
        <f t="shared" si="15"/>
        <v>0.1893927573219106</v>
      </c>
      <c r="R146" s="18">
        <f t="shared" si="16"/>
        <v>0</v>
      </c>
      <c r="S146" s="19">
        <f t="shared" si="17"/>
        <v>1</v>
      </c>
      <c r="U146" s="47"/>
    </row>
    <row r="147" spans="2:21" ht="15" x14ac:dyDescent="0.2">
      <c r="B147" s="14">
        <v>80</v>
      </c>
      <c r="C147" s="15">
        <v>906</v>
      </c>
      <c r="D147" s="15">
        <v>56</v>
      </c>
      <c r="E147" s="15">
        <v>1</v>
      </c>
      <c r="F147" s="15">
        <v>58</v>
      </c>
      <c r="G147" s="15">
        <v>0</v>
      </c>
      <c r="H147" s="15">
        <v>51</v>
      </c>
      <c r="I147" s="16" t="s">
        <v>297</v>
      </c>
      <c r="J147" s="57">
        <v>462643200</v>
      </c>
      <c r="K147" s="58">
        <v>712470528</v>
      </c>
      <c r="L147" s="58">
        <v>1138102272</v>
      </c>
      <c r="M147" s="58">
        <v>0</v>
      </c>
      <c r="N147" s="59">
        <f t="shared" si="12"/>
        <v>2313216000</v>
      </c>
      <c r="O147" s="17">
        <f t="shared" si="13"/>
        <v>0.2</v>
      </c>
      <c r="P147" s="18">
        <f t="shared" si="14"/>
        <v>0.308</v>
      </c>
      <c r="Q147" s="18">
        <f t="shared" si="15"/>
        <v>0.49199999999999999</v>
      </c>
      <c r="R147" s="18">
        <f t="shared" si="16"/>
        <v>0</v>
      </c>
      <c r="S147" s="19">
        <f t="shared" si="17"/>
        <v>1</v>
      </c>
      <c r="U147" s="47"/>
    </row>
    <row r="148" spans="2:21" ht="15" x14ac:dyDescent="0.2">
      <c r="B148" s="14">
        <v>80</v>
      </c>
      <c r="C148" s="15">
        <v>906</v>
      </c>
      <c r="D148" s="15">
        <v>56</v>
      </c>
      <c r="E148" s="15">
        <v>2</v>
      </c>
      <c r="F148" s="15">
        <v>54</v>
      </c>
      <c r="G148" s="15">
        <v>0</v>
      </c>
      <c r="H148" s="15">
        <v>51</v>
      </c>
      <c r="I148" s="16" t="s">
        <v>306</v>
      </c>
      <c r="J148" s="57">
        <v>318067200</v>
      </c>
      <c r="K148" s="58">
        <v>979646976</v>
      </c>
      <c r="L148" s="58">
        <v>292621824</v>
      </c>
      <c r="M148" s="58">
        <v>0</v>
      </c>
      <c r="N148" s="59">
        <f t="shared" si="12"/>
        <v>1590336000</v>
      </c>
      <c r="O148" s="17">
        <f t="shared" si="13"/>
        <v>0.2</v>
      </c>
      <c r="P148" s="18">
        <f t="shared" si="14"/>
        <v>0.61599999999999999</v>
      </c>
      <c r="Q148" s="18">
        <f t="shared" si="15"/>
        <v>0.184</v>
      </c>
      <c r="R148" s="18">
        <f t="shared" si="16"/>
        <v>0</v>
      </c>
      <c r="S148" s="19">
        <f t="shared" si="17"/>
        <v>1</v>
      </c>
      <c r="U148" s="47"/>
    </row>
    <row r="149" spans="2:21" ht="15" x14ac:dyDescent="0.2">
      <c r="B149" s="14">
        <v>80</v>
      </c>
      <c r="C149" s="15">
        <v>906</v>
      </c>
      <c r="D149" s="15">
        <v>56</v>
      </c>
      <c r="E149" s="15">
        <v>2</v>
      </c>
      <c r="F149" s="15">
        <v>62</v>
      </c>
      <c r="G149" s="15">
        <v>0</v>
      </c>
      <c r="H149" s="15">
        <v>51</v>
      </c>
      <c r="I149" s="16" t="s">
        <v>307</v>
      </c>
      <c r="J149" s="57">
        <v>212346000</v>
      </c>
      <c r="K149" s="58">
        <v>654025680</v>
      </c>
      <c r="L149" s="58">
        <v>195358320</v>
      </c>
      <c r="M149" s="58">
        <v>0</v>
      </c>
      <c r="N149" s="59">
        <f t="shared" si="12"/>
        <v>1061730000</v>
      </c>
      <c r="O149" s="17">
        <f t="shared" si="13"/>
        <v>0.2</v>
      </c>
      <c r="P149" s="18">
        <f t="shared" si="14"/>
        <v>0.61599999999999999</v>
      </c>
      <c r="Q149" s="18">
        <f t="shared" si="15"/>
        <v>0.184</v>
      </c>
      <c r="R149" s="18">
        <f t="shared" si="16"/>
        <v>0</v>
      </c>
      <c r="S149" s="19">
        <f t="shared" si="17"/>
        <v>1</v>
      </c>
      <c r="U149" s="47"/>
    </row>
    <row r="150" spans="2:21" ht="15" x14ac:dyDescent="0.2">
      <c r="B150" s="14">
        <v>80</v>
      </c>
      <c r="C150" s="15">
        <v>906</v>
      </c>
      <c r="D150" s="15">
        <v>56</v>
      </c>
      <c r="E150" s="15">
        <v>3</v>
      </c>
      <c r="F150" s="15">
        <v>59</v>
      </c>
      <c r="G150" s="15">
        <v>0</v>
      </c>
      <c r="H150" s="15">
        <v>51</v>
      </c>
      <c r="I150" s="16" t="s">
        <v>308</v>
      </c>
      <c r="J150" s="57">
        <v>336139200</v>
      </c>
      <c r="K150" s="58">
        <v>603930096</v>
      </c>
      <c r="L150" s="58">
        <v>180394704</v>
      </c>
      <c r="M150" s="58">
        <v>0</v>
      </c>
      <c r="N150" s="59">
        <f t="shared" si="12"/>
        <v>1120464000</v>
      </c>
      <c r="O150" s="17">
        <f t="shared" si="13"/>
        <v>0.3</v>
      </c>
      <c r="P150" s="18">
        <f t="shared" si="14"/>
        <v>0.53900000000000003</v>
      </c>
      <c r="Q150" s="18">
        <f t="shared" si="15"/>
        <v>0.161</v>
      </c>
      <c r="R150" s="18">
        <f t="shared" si="16"/>
        <v>0</v>
      </c>
      <c r="S150" s="19">
        <f t="shared" si="17"/>
        <v>1</v>
      </c>
      <c r="U150" s="47"/>
    </row>
    <row r="151" spans="2:21" ht="15" x14ac:dyDescent="0.2">
      <c r="B151" s="14">
        <v>80</v>
      </c>
      <c r="C151" s="15">
        <v>906</v>
      </c>
      <c r="D151" s="15">
        <v>56</v>
      </c>
      <c r="E151" s="15">
        <v>4</v>
      </c>
      <c r="F151" s="15">
        <v>53</v>
      </c>
      <c r="G151" s="15">
        <v>0</v>
      </c>
      <c r="H151" s="15">
        <v>51</v>
      </c>
      <c r="I151" s="16" t="s">
        <v>294</v>
      </c>
      <c r="J151" s="57">
        <v>178000000</v>
      </c>
      <c r="K151" s="58">
        <v>61600000</v>
      </c>
      <c r="L151" s="58">
        <v>18400000</v>
      </c>
      <c r="M151" s="58">
        <v>0</v>
      </c>
      <c r="N151" s="59">
        <f t="shared" si="12"/>
        <v>258000000</v>
      </c>
      <c r="O151" s="17">
        <f t="shared" si="13"/>
        <v>0.68992248062015504</v>
      </c>
      <c r="P151" s="18">
        <f t="shared" si="14"/>
        <v>0.23875968992248062</v>
      </c>
      <c r="Q151" s="18">
        <f t="shared" si="15"/>
        <v>7.131782945736434E-2</v>
      </c>
      <c r="R151" s="18">
        <f t="shared" si="16"/>
        <v>0</v>
      </c>
      <c r="S151" s="19">
        <f t="shared" si="17"/>
        <v>1</v>
      </c>
      <c r="U151" s="47"/>
    </row>
    <row r="152" spans="2:21" ht="28.5" x14ac:dyDescent="0.2">
      <c r="B152" s="14">
        <v>80</v>
      </c>
      <c r="C152" s="15">
        <v>906</v>
      </c>
      <c r="D152" s="15">
        <v>56</v>
      </c>
      <c r="E152" s="15">
        <v>6</v>
      </c>
      <c r="F152" s="15">
        <v>55</v>
      </c>
      <c r="G152" s="15">
        <v>0</v>
      </c>
      <c r="H152" s="15">
        <v>51</v>
      </c>
      <c r="I152" s="16" t="s">
        <v>153</v>
      </c>
      <c r="J152" s="57">
        <v>63613440</v>
      </c>
      <c r="K152" s="58">
        <v>195929395.20000002</v>
      </c>
      <c r="L152" s="58">
        <v>58524364.799999982</v>
      </c>
      <c r="M152" s="58">
        <v>0</v>
      </c>
      <c r="N152" s="59">
        <f t="shared" si="12"/>
        <v>318067200</v>
      </c>
      <c r="O152" s="17">
        <f t="shared" si="13"/>
        <v>0.2</v>
      </c>
      <c r="P152" s="18">
        <f t="shared" si="14"/>
        <v>0.6160000000000001</v>
      </c>
      <c r="Q152" s="18">
        <f t="shared" si="15"/>
        <v>0.18399999999999994</v>
      </c>
      <c r="R152" s="18">
        <f t="shared" si="16"/>
        <v>0</v>
      </c>
      <c r="S152" s="19">
        <f t="shared" si="17"/>
        <v>1</v>
      </c>
      <c r="U152" s="47"/>
    </row>
    <row r="153" spans="2:21" ht="28.5" x14ac:dyDescent="0.2">
      <c r="B153" s="14">
        <v>80</v>
      </c>
      <c r="C153" s="15">
        <v>906</v>
      </c>
      <c r="D153" s="15">
        <v>56</v>
      </c>
      <c r="E153" s="15">
        <v>6</v>
      </c>
      <c r="F153" s="15">
        <v>56</v>
      </c>
      <c r="G153" s="15">
        <v>0</v>
      </c>
      <c r="H153" s="15">
        <v>51</v>
      </c>
      <c r="I153" s="16" t="s">
        <v>154</v>
      </c>
      <c r="J153" s="57">
        <v>71203680</v>
      </c>
      <c r="K153" s="58">
        <v>219307334.40000001</v>
      </c>
      <c r="L153" s="58">
        <v>65507385.599999994</v>
      </c>
      <c r="M153" s="58">
        <v>0</v>
      </c>
      <c r="N153" s="59">
        <f t="shared" si="12"/>
        <v>356018400</v>
      </c>
      <c r="O153" s="17">
        <f t="shared" si="13"/>
        <v>0.2</v>
      </c>
      <c r="P153" s="18">
        <f t="shared" si="14"/>
        <v>0.61599999999999999</v>
      </c>
      <c r="Q153" s="18">
        <f t="shared" si="15"/>
        <v>0.184</v>
      </c>
      <c r="R153" s="18">
        <f t="shared" si="16"/>
        <v>0</v>
      </c>
      <c r="S153" s="19">
        <f t="shared" si="17"/>
        <v>1</v>
      </c>
      <c r="U153" s="47"/>
    </row>
    <row r="154" spans="2:21" ht="15" x14ac:dyDescent="0.2">
      <c r="B154" s="14">
        <v>80</v>
      </c>
      <c r="C154" s="15">
        <v>906</v>
      </c>
      <c r="D154" s="15">
        <v>56</v>
      </c>
      <c r="E154" s="15">
        <v>8</v>
      </c>
      <c r="F154" s="15">
        <v>60</v>
      </c>
      <c r="G154" s="15">
        <v>0</v>
      </c>
      <c r="H154" s="15">
        <v>51</v>
      </c>
      <c r="I154" s="16" t="s">
        <v>155</v>
      </c>
      <c r="J154" s="57">
        <v>138792960</v>
      </c>
      <c r="K154" s="58">
        <v>160305868.80000001</v>
      </c>
      <c r="L154" s="58">
        <v>47883571.199999988</v>
      </c>
      <c r="M154" s="58">
        <v>0</v>
      </c>
      <c r="N154" s="59">
        <f t="shared" si="12"/>
        <v>346982400</v>
      </c>
      <c r="O154" s="17">
        <f t="shared" si="13"/>
        <v>0.4</v>
      </c>
      <c r="P154" s="18">
        <f t="shared" si="14"/>
        <v>0.46200000000000002</v>
      </c>
      <c r="Q154" s="18">
        <f t="shared" si="15"/>
        <v>0.13799999999999996</v>
      </c>
      <c r="R154" s="18">
        <f t="shared" si="16"/>
        <v>0</v>
      </c>
      <c r="S154" s="19">
        <f t="shared" si="17"/>
        <v>1</v>
      </c>
      <c r="U154" s="47"/>
    </row>
    <row r="155" spans="2:21" ht="28.5" x14ac:dyDescent="0.2">
      <c r="B155" s="14">
        <v>80</v>
      </c>
      <c r="C155" s="15">
        <v>908</v>
      </c>
      <c r="D155" s="15">
        <v>58</v>
      </c>
      <c r="E155" s="15">
        <v>0</v>
      </c>
      <c r="F155" s="15">
        <v>38</v>
      </c>
      <c r="G155" s="15">
        <v>0</v>
      </c>
      <c r="H155" s="15">
        <v>51</v>
      </c>
      <c r="I155" s="16" t="s">
        <v>410</v>
      </c>
      <c r="J155" s="57">
        <v>5044680000</v>
      </c>
      <c r="K155" s="58">
        <v>5826605400</v>
      </c>
      <c r="L155" s="58">
        <v>1740414600</v>
      </c>
      <c r="M155" s="58">
        <v>0</v>
      </c>
      <c r="N155" s="59">
        <f t="shared" si="12"/>
        <v>12611700000</v>
      </c>
      <c r="O155" s="17">
        <f t="shared" si="13"/>
        <v>0.4</v>
      </c>
      <c r="P155" s="18">
        <f t="shared" si="14"/>
        <v>0.46200000000000002</v>
      </c>
      <c r="Q155" s="18">
        <f t="shared" si="15"/>
        <v>0.13800000000000001</v>
      </c>
      <c r="R155" s="18">
        <f t="shared" si="16"/>
        <v>0</v>
      </c>
      <c r="S155" s="19">
        <f t="shared" si="17"/>
        <v>1</v>
      </c>
      <c r="U155" s="47"/>
    </row>
    <row r="156" spans="2:21" ht="28.5" x14ac:dyDescent="0.2">
      <c r="B156" s="14">
        <v>80</v>
      </c>
      <c r="C156" s="15">
        <v>909</v>
      </c>
      <c r="D156" s="15">
        <v>59</v>
      </c>
      <c r="E156" s="15">
        <v>0</v>
      </c>
      <c r="F156" s="15">
        <v>27</v>
      </c>
      <c r="G156" s="15">
        <v>0</v>
      </c>
      <c r="H156" s="15">
        <v>51</v>
      </c>
      <c r="I156" s="16" t="s">
        <v>358</v>
      </c>
      <c r="J156" s="57">
        <v>10000000</v>
      </c>
      <c r="K156" s="58">
        <v>107800000</v>
      </c>
      <c r="L156" s="58">
        <v>82200000</v>
      </c>
      <c r="M156" s="58">
        <v>0</v>
      </c>
      <c r="N156" s="59">
        <f t="shared" si="12"/>
        <v>200000000</v>
      </c>
      <c r="O156" s="17">
        <f t="shared" si="13"/>
        <v>0.05</v>
      </c>
      <c r="P156" s="18">
        <f t="shared" si="14"/>
        <v>0.53900000000000003</v>
      </c>
      <c r="Q156" s="18">
        <f t="shared" si="15"/>
        <v>0.41099999999999998</v>
      </c>
      <c r="R156" s="18">
        <f t="shared" si="16"/>
        <v>0</v>
      </c>
      <c r="S156" s="19">
        <f t="shared" si="17"/>
        <v>1</v>
      </c>
      <c r="U156" s="47"/>
    </row>
    <row r="157" spans="2:21" ht="28.5" x14ac:dyDescent="0.2">
      <c r="B157" s="14">
        <v>80</v>
      </c>
      <c r="C157" s="15">
        <v>909</v>
      </c>
      <c r="D157" s="15">
        <v>59</v>
      </c>
      <c r="E157" s="15">
        <v>0</v>
      </c>
      <c r="F157" s="15">
        <v>40</v>
      </c>
      <c r="G157" s="15">
        <v>0</v>
      </c>
      <c r="H157" s="15">
        <v>51</v>
      </c>
      <c r="I157" s="16" t="s">
        <v>361</v>
      </c>
      <c r="J157" s="57">
        <v>40000000</v>
      </c>
      <c r="K157" s="58">
        <v>200200000</v>
      </c>
      <c r="L157" s="58">
        <v>59800000</v>
      </c>
      <c r="M157" s="58">
        <v>0</v>
      </c>
      <c r="N157" s="59">
        <f t="shared" si="12"/>
        <v>300000000</v>
      </c>
      <c r="O157" s="17">
        <f t="shared" si="13"/>
        <v>0.13333333333333333</v>
      </c>
      <c r="P157" s="18">
        <f t="shared" si="14"/>
        <v>0.66733333333333333</v>
      </c>
      <c r="Q157" s="18">
        <f t="shared" si="15"/>
        <v>0.19933333333333333</v>
      </c>
      <c r="R157" s="18">
        <f t="shared" si="16"/>
        <v>0</v>
      </c>
      <c r="S157" s="19">
        <f t="shared" si="17"/>
        <v>1</v>
      </c>
      <c r="U157" s="47"/>
    </row>
    <row r="158" spans="2:21" ht="15" x14ac:dyDescent="0.2">
      <c r="B158" s="14">
        <v>80</v>
      </c>
      <c r="C158" s="15">
        <v>909</v>
      </c>
      <c r="D158" s="15">
        <v>59</v>
      </c>
      <c r="E158" s="15">
        <v>0</v>
      </c>
      <c r="F158" s="15">
        <v>43</v>
      </c>
      <c r="G158" s="15">
        <v>0</v>
      </c>
      <c r="H158" s="15">
        <v>51</v>
      </c>
      <c r="I158" s="16" t="s">
        <v>362</v>
      </c>
      <c r="J158" s="57">
        <v>125000000</v>
      </c>
      <c r="K158" s="58">
        <v>96250000</v>
      </c>
      <c r="L158" s="58">
        <v>153750000</v>
      </c>
      <c r="M158" s="58">
        <v>0</v>
      </c>
      <c r="N158" s="59">
        <f t="shared" si="12"/>
        <v>375000000</v>
      </c>
      <c r="O158" s="17">
        <f t="shared" si="13"/>
        <v>0.33333333333333331</v>
      </c>
      <c r="P158" s="18">
        <f t="shared" si="14"/>
        <v>0.25666666666666665</v>
      </c>
      <c r="Q158" s="18">
        <f t="shared" si="15"/>
        <v>0.41</v>
      </c>
      <c r="R158" s="18">
        <f t="shared" si="16"/>
        <v>0</v>
      </c>
      <c r="S158" s="19">
        <f t="shared" si="17"/>
        <v>1</v>
      </c>
      <c r="U158" s="47"/>
    </row>
    <row r="159" spans="2:21" ht="28.5" x14ac:dyDescent="0.2">
      <c r="B159" s="14">
        <v>80</v>
      </c>
      <c r="C159" s="15">
        <v>909</v>
      </c>
      <c r="D159" s="15">
        <v>59</v>
      </c>
      <c r="E159" s="15">
        <v>0</v>
      </c>
      <c r="F159" s="15">
        <v>45</v>
      </c>
      <c r="G159" s="15">
        <v>0</v>
      </c>
      <c r="H159" s="15">
        <v>51</v>
      </c>
      <c r="I159" s="16" t="s">
        <v>295</v>
      </c>
      <c r="J159" s="57">
        <v>60000000</v>
      </c>
      <c r="K159" s="58">
        <v>34650000</v>
      </c>
      <c r="L159" s="58">
        <v>10350000</v>
      </c>
      <c r="M159" s="58">
        <v>0</v>
      </c>
      <c r="N159" s="59">
        <f t="shared" si="12"/>
        <v>105000000</v>
      </c>
      <c r="O159" s="17">
        <f t="shared" si="13"/>
        <v>0.5714285714285714</v>
      </c>
      <c r="P159" s="18">
        <f t="shared" si="14"/>
        <v>0.33</v>
      </c>
      <c r="Q159" s="18">
        <f t="shared" si="15"/>
        <v>9.8571428571428574E-2</v>
      </c>
      <c r="R159" s="18">
        <f t="shared" si="16"/>
        <v>0</v>
      </c>
      <c r="S159" s="19">
        <f t="shared" si="17"/>
        <v>1</v>
      </c>
      <c r="U159" s="47"/>
    </row>
    <row r="160" spans="2:21" ht="28.5" x14ac:dyDescent="0.2">
      <c r="B160" s="14">
        <v>80</v>
      </c>
      <c r="C160" s="15">
        <v>909</v>
      </c>
      <c r="D160" s="15">
        <v>59</v>
      </c>
      <c r="E160" s="15">
        <v>0</v>
      </c>
      <c r="F160" s="15">
        <v>50</v>
      </c>
      <c r="G160" s="15">
        <v>0</v>
      </c>
      <c r="H160" s="15">
        <v>51</v>
      </c>
      <c r="I160" s="16" t="s">
        <v>296</v>
      </c>
      <c r="J160" s="57">
        <v>112500000</v>
      </c>
      <c r="K160" s="58">
        <v>86625000</v>
      </c>
      <c r="L160" s="58">
        <v>25875000</v>
      </c>
      <c r="M160" s="58">
        <v>0</v>
      </c>
      <c r="N160" s="59">
        <f t="shared" si="12"/>
        <v>225000000</v>
      </c>
      <c r="O160" s="17">
        <f t="shared" si="13"/>
        <v>0.5</v>
      </c>
      <c r="P160" s="18">
        <f t="shared" si="14"/>
        <v>0.38500000000000001</v>
      </c>
      <c r="Q160" s="18">
        <f t="shared" si="15"/>
        <v>0.115</v>
      </c>
      <c r="R160" s="18">
        <f t="shared" si="16"/>
        <v>0</v>
      </c>
      <c r="S160" s="19">
        <f t="shared" si="17"/>
        <v>1</v>
      </c>
      <c r="U160" s="47"/>
    </row>
    <row r="161" spans="2:21" ht="15" x14ac:dyDescent="0.2">
      <c r="B161" s="14">
        <v>80</v>
      </c>
      <c r="C161" s="15">
        <v>909</v>
      </c>
      <c r="D161" s="15">
        <v>59</v>
      </c>
      <c r="E161" s="15">
        <v>0</v>
      </c>
      <c r="F161" s="15">
        <v>51</v>
      </c>
      <c r="G161" s="15">
        <v>0</v>
      </c>
      <c r="H161" s="15">
        <v>51</v>
      </c>
      <c r="I161" s="16" t="s">
        <v>359</v>
      </c>
      <c r="J161" s="57">
        <v>125000000</v>
      </c>
      <c r="K161" s="58">
        <v>134750000</v>
      </c>
      <c r="L161" s="58">
        <v>190250000</v>
      </c>
      <c r="M161" s="58">
        <v>0</v>
      </c>
      <c r="N161" s="59">
        <f t="shared" si="12"/>
        <v>450000000</v>
      </c>
      <c r="O161" s="17">
        <f t="shared" si="13"/>
        <v>0.27777777777777779</v>
      </c>
      <c r="P161" s="18">
        <f t="shared" si="14"/>
        <v>0.29944444444444446</v>
      </c>
      <c r="Q161" s="18">
        <f t="shared" si="15"/>
        <v>0.42277777777777775</v>
      </c>
      <c r="R161" s="18">
        <f t="shared" si="16"/>
        <v>0</v>
      </c>
      <c r="S161" s="19">
        <f t="shared" si="17"/>
        <v>1</v>
      </c>
      <c r="U161" s="47"/>
    </row>
    <row r="162" spans="2:21" ht="28.5" x14ac:dyDescent="0.2">
      <c r="B162" s="14">
        <v>80</v>
      </c>
      <c r="C162" s="15">
        <v>909</v>
      </c>
      <c r="D162" s="15">
        <v>59</v>
      </c>
      <c r="E162" s="15">
        <v>0</v>
      </c>
      <c r="F162" s="15">
        <v>52</v>
      </c>
      <c r="G162" s="15">
        <v>0</v>
      </c>
      <c r="H162" s="15">
        <v>51</v>
      </c>
      <c r="I162" s="16" t="s">
        <v>360</v>
      </c>
      <c r="J162" s="57">
        <v>40000000</v>
      </c>
      <c r="K162" s="58">
        <v>138600000</v>
      </c>
      <c r="L162" s="58">
        <v>41400000</v>
      </c>
      <c r="M162" s="58">
        <v>0</v>
      </c>
      <c r="N162" s="59">
        <f t="shared" si="12"/>
        <v>220000000</v>
      </c>
      <c r="O162" s="17">
        <f t="shared" si="13"/>
        <v>0.18181818181818182</v>
      </c>
      <c r="P162" s="18">
        <f t="shared" si="14"/>
        <v>0.63</v>
      </c>
      <c r="Q162" s="18">
        <f t="shared" si="15"/>
        <v>0.18818181818181817</v>
      </c>
      <c r="R162" s="18">
        <f t="shared" si="16"/>
        <v>0</v>
      </c>
      <c r="S162" s="19">
        <f t="shared" si="17"/>
        <v>1</v>
      </c>
      <c r="U162" s="47"/>
    </row>
    <row r="163" spans="2:21" ht="15" x14ac:dyDescent="0.2">
      <c r="B163" s="14">
        <v>88</v>
      </c>
      <c r="C163" s="15">
        <v>101</v>
      </c>
      <c r="D163" s="15">
        <v>16</v>
      </c>
      <c r="E163" s="15">
        <v>0</v>
      </c>
      <c r="F163" s="15">
        <v>10</v>
      </c>
      <c r="G163" s="15">
        <v>0</v>
      </c>
      <c r="H163" s="15">
        <v>51</v>
      </c>
      <c r="I163" s="16" t="s">
        <v>363</v>
      </c>
      <c r="J163" s="57">
        <v>25000000</v>
      </c>
      <c r="K163" s="58">
        <v>731520020</v>
      </c>
      <c r="L163" s="58">
        <v>938505980</v>
      </c>
      <c r="M163" s="58">
        <v>224974000</v>
      </c>
      <c r="N163" s="59">
        <f t="shared" si="12"/>
        <v>1920000000</v>
      </c>
      <c r="O163" s="17">
        <f t="shared" si="13"/>
        <v>1.3020833333333334E-2</v>
      </c>
      <c r="P163" s="18">
        <f t="shared" si="14"/>
        <v>0.38100001041666665</v>
      </c>
      <c r="Q163" s="18">
        <f t="shared" si="15"/>
        <v>0.48880519791666666</v>
      </c>
      <c r="R163" s="18">
        <f t="shared" si="16"/>
        <v>0.11717395833333333</v>
      </c>
      <c r="S163" s="19">
        <f t="shared" si="17"/>
        <v>1</v>
      </c>
      <c r="U163" s="47"/>
    </row>
    <row r="164" spans="2:21" ht="15" x14ac:dyDescent="0.2">
      <c r="B164" s="14">
        <v>88</v>
      </c>
      <c r="C164" s="15">
        <v>101</v>
      </c>
      <c r="D164" s="15">
        <v>16</v>
      </c>
      <c r="E164" s="15">
        <v>0</v>
      </c>
      <c r="F164" s="15">
        <v>16</v>
      </c>
      <c r="G164" s="15">
        <v>0</v>
      </c>
      <c r="H164" s="15">
        <v>51</v>
      </c>
      <c r="I164" s="16" t="s">
        <v>364</v>
      </c>
      <c r="J164" s="57">
        <v>2500000</v>
      </c>
      <c r="K164" s="58">
        <v>507385340</v>
      </c>
      <c r="L164" s="58">
        <v>691571660</v>
      </c>
      <c r="M164" s="58">
        <v>188543000</v>
      </c>
      <c r="N164" s="59">
        <f t="shared" si="12"/>
        <v>1390000000</v>
      </c>
      <c r="O164" s="17">
        <f t="shared" si="13"/>
        <v>1.7985611510791368E-3</v>
      </c>
      <c r="P164" s="18">
        <f t="shared" si="14"/>
        <v>0.36502542446043168</v>
      </c>
      <c r="Q164" s="18">
        <f t="shared" si="15"/>
        <v>0.49753356834532375</v>
      </c>
      <c r="R164" s="18">
        <f t="shared" si="16"/>
        <v>0.13564244604316547</v>
      </c>
      <c r="S164" s="19">
        <f t="shared" si="17"/>
        <v>1</v>
      </c>
      <c r="U164" s="47"/>
    </row>
    <row r="165" spans="2:21" ht="15" x14ac:dyDescent="0.2">
      <c r="B165" s="14">
        <v>88</v>
      </c>
      <c r="C165" s="15">
        <v>116</v>
      </c>
      <c r="D165" s="15">
        <v>25</v>
      </c>
      <c r="E165" s="15">
        <v>0</v>
      </c>
      <c r="F165" s="15">
        <v>3</v>
      </c>
      <c r="G165" s="15">
        <v>0</v>
      </c>
      <c r="H165" s="15">
        <v>51</v>
      </c>
      <c r="I165" s="16" t="s">
        <v>27</v>
      </c>
      <c r="J165" s="57">
        <v>82335981</v>
      </c>
      <c r="K165" s="58">
        <v>589050000</v>
      </c>
      <c r="L165" s="58">
        <v>1628614019</v>
      </c>
      <c r="M165" s="58">
        <v>0</v>
      </c>
      <c r="N165" s="59">
        <f t="shared" si="12"/>
        <v>2300000000</v>
      </c>
      <c r="O165" s="17">
        <f t="shared" si="13"/>
        <v>3.5798252608695652E-2</v>
      </c>
      <c r="P165" s="18">
        <f t="shared" si="14"/>
        <v>0.25610869565217392</v>
      </c>
      <c r="Q165" s="18">
        <f t="shared" si="15"/>
        <v>0.7080930517391304</v>
      </c>
      <c r="R165" s="18">
        <f t="shared" si="16"/>
        <v>0</v>
      </c>
      <c r="S165" s="19">
        <f t="shared" si="17"/>
        <v>1</v>
      </c>
      <c r="U165" s="47"/>
    </row>
    <row r="166" spans="2:21" ht="15" x14ac:dyDescent="0.2">
      <c r="B166" s="14">
        <v>88</v>
      </c>
      <c r="C166" s="15">
        <v>311</v>
      </c>
      <c r="D166" s="15">
        <v>64</v>
      </c>
      <c r="E166" s="15">
        <v>1</v>
      </c>
      <c r="F166" s="15">
        <v>1</v>
      </c>
      <c r="G166" s="15">
        <v>0</v>
      </c>
      <c r="H166" s="15">
        <v>51</v>
      </c>
      <c r="I166" s="16" t="s">
        <v>365</v>
      </c>
      <c r="J166" s="57">
        <v>47898078</v>
      </c>
      <c r="K166" s="58">
        <v>66755551.170000002</v>
      </c>
      <c r="L166" s="58">
        <v>58737812.829999998</v>
      </c>
      <c r="M166" s="58">
        <v>0</v>
      </c>
      <c r="N166" s="59">
        <f t="shared" si="12"/>
        <v>173391442</v>
      </c>
      <c r="O166" s="17">
        <f t="shared" si="13"/>
        <v>0.2762424572257724</v>
      </c>
      <c r="P166" s="18">
        <f t="shared" si="14"/>
        <v>0.3849991118362116</v>
      </c>
      <c r="Q166" s="18">
        <f t="shared" si="15"/>
        <v>0.33875843093801594</v>
      </c>
      <c r="R166" s="18">
        <f t="shared" si="16"/>
        <v>0</v>
      </c>
      <c r="S166" s="19">
        <f t="shared" si="17"/>
        <v>1</v>
      </c>
      <c r="U166" s="47"/>
    </row>
    <row r="167" spans="2:21" ht="15" x14ac:dyDescent="0.2">
      <c r="B167" s="14">
        <v>88</v>
      </c>
      <c r="C167" s="15">
        <v>311</v>
      </c>
      <c r="D167" s="15">
        <v>64</v>
      </c>
      <c r="E167" s="15">
        <v>1</v>
      </c>
      <c r="F167" s="15">
        <v>1</v>
      </c>
      <c r="G167" s="15">
        <v>0</v>
      </c>
      <c r="H167" s="15">
        <v>52</v>
      </c>
      <c r="I167" s="16" t="s">
        <v>366</v>
      </c>
      <c r="J167" s="57">
        <v>70409912</v>
      </c>
      <c r="K167" s="58">
        <v>98130293.799999997</v>
      </c>
      <c r="L167" s="58">
        <v>86343674.200000003</v>
      </c>
      <c r="M167" s="58">
        <v>0</v>
      </c>
      <c r="N167" s="59">
        <f t="shared" si="12"/>
        <v>254883880</v>
      </c>
      <c r="O167" s="17">
        <f t="shared" si="13"/>
        <v>0.2762430954833236</v>
      </c>
      <c r="P167" s="18">
        <f t="shared" si="14"/>
        <v>0.38500000000000001</v>
      </c>
      <c r="Q167" s="18">
        <f t="shared" si="15"/>
        <v>0.33875690451667639</v>
      </c>
      <c r="R167" s="18">
        <f t="shared" si="16"/>
        <v>0</v>
      </c>
      <c r="S167" s="19">
        <f t="shared" si="17"/>
        <v>1</v>
      </c>
      <c r="U167" s="47"/>
    </row>
    <row r="168" spans="2:21" ht="15" x14ac:dyDescent="0.2">
      <c r="B168" s="14">
        <v>88</v>
      </c>
      <c r="C168" s="15">
        <v>311</v>
      </c>
      <c r="D168" s="15">
        <v>64</v>
      </c>
      <c r="E168" s="15">
        <v>1</v>
      </c>
      <c r="F168" s="15">
        <v>1</v>
      </c>
      <c r="G168" s="15">
        <v>0</v>
      </c>
      <c r="H168" s="15">
        <v>53</v>
      </c>
      <c r="I168" s="16" t="s">
        <v>367</v>
      </c>
      <c r="J168" s="57">
        <v>74009453</v>
      </c>
      <c r="K168" s="58">
        <v>103146974.7</v>
      </c>
      <c r="L168" s="58">
        <v>90757792.299999997</v>
      </c>
      <c r="M168" s="58">
        <v>0</v>
      </c>
      <c r="N168" s="59">
        <f t="shared" si="12"/>
        <v>267914220</v>
      </c>
      <c r="O168" s="17">
        <f t="shared" si="13"/>
        <v>0.27624309377829964</v>
      </c>
      <c r="P168" s="18">
        <f t="shared" si="14"/>
        <v>0.38500000000000001</v>
      </c>
      <c r="Q168" s="18">
        <f t="shared" si="15"/>
        <v>0.33875690622170035</v>
      </c>
      <c r="R168" s="18">
        <f t="shared" si="16"/>
        <v>0</v>
      </c>
      <c r="S168" s="19">
        <f t="shared" si="17"/>
        <v>1</v>
      </c>
      <c r="U168" s="47"/>
    </row>
    <row r="169" spans="2:21" ht="15" x14ac:dyDescent="0.2">
      <c r="B169" s="14">
        <v>88</v>
      </c>
      <c r="C169" s="15">
        <v>311</v>
      </c>
      <c r="D169" s="15">
        <v>64</v>
      </c>
      <c r="E169" s="15">
        <v>1</v>
      </c>
      <c r="F169" s="15">
        <v>1</v>
      </c>
      <c r="G169" s="15">
        <v>0</v>
      </c>
      <c r="H169" s="15">
        <v>54</v>
      </c>
      <c r="I169" s="16" t="s">
        <v>368</v>
      </c>
      <c r="J169" s="57">
        <v>74349893</v>
      </c>
      <c r="K169" s="58">
        <v>103621446.39</v>
      </c>
      <c r="L169" s="58">
        <v>91175274.609999999</v>
      </c>
      <c r="M169" s="58">
        <v>0</v>
      </c>
      <c r="N169" s="59">
        <f t="shared" si="12"/>
        <v>269146614</v>
      </c>
      <c r="O169" s="17">
        <f t="shared" si="13"/>
        <v>0.27624309254732071</v>
      </c>
      <c r="P169" s="18">
        <f t="shared" si="14"/>
        <v>0.38500000000000001</v>
      </c>
      <c r="Q169" s="18">
        <f t="shared" si="15"/>
        <v>0.33875690745267928</v>
      </c>
      <c r="R169" s="18">
        <f t="shared" si="16"/>
        <v>0</v>
      </c>
      <c r="S169" s="19">
        <f t="shared" si="17"/>
        <v>1</v>
      </c>
      <c r="U169" s="47"/>
    </row>
    <row r="170" spans="2:21" ht="15" x14ac:dyDescent="0.2">
      <c r="B170" s="14">
        <v>88</v>
      </c>
      <c r="C170" s="15">
        <v>311</v>
      </c>
      <c r="D170" s="15">
        <v>64</v>
      </c>
      <c r="E170" s="15">
        <v>1</v>
      </c>
      <c r="F170" s="15">
        <v>1</v>
      </c>
      <c r="G170" s="15">
        <v>0</v>
      </c>
      <c r="H170" s="15">
        <v>55</v>
      </c>
      <c r="I170" s="16" t="s">
        <v>369</v>
      </c>
      <c r="J170" s="57">
        <v>71011051</v>
      </c>
      <c r="K170" s="58">
        <v>98968101.540000007</v>
      </c>
      <c r="L170" s="58">
        <v>87080851.459999993</v>
      </c>
      <c r="M170" s="58">
        <v>0</v>
      </c>
      <c r="N170" s="59">
        <f t="shared" si="12"/>
        <v>257060004</v>
      </c>
      <c r="O170" s="17">
        <f t="shared" si="13"/>
        <v>0.27624309458891938</v>
      </c>
      <c r="P170" s="18">
        <f t="shared" si="14"/>
        <v>0.38500000000000001</v>
      </c>
      <c r="Q170" s="18">
        <f t="shared" si="15"/>
        <v>0.33875690541108056</v>
      </c>
      <c r="R170" s="18">
        <f t="shared" si="16"/>
        <v>0</v>
      </c>
      <c r="S170" s="19">
        <f t="shared" si="17"/>
        <v>1</v>
      </c>
      <c r="U170" s="47"/>
    </row>
    <row r="171" spans="2:21" ht="15" x14ac:dyDescent="0.2">
      <c r="B171" s="14">
        <v>88</v>
      </c>
      <c r="C171" s="15">
        <v>311</v>
      </c>
      <c r="D171" s="15">
        <v>64</v>
      </c>
      <c r="E171" s="15">
        <v>1</v>
      </c>
      <c r="F171" s="15">
        <v>1</v>
      </c>
      <c r="G171" s="15">
        <v>0</v>
      </c>
      <c r="H171" s="15">
        <v>56</v>
      </c>
      <c r="I171" s="16" t="s">
        <v>370</v>
      </c>
      <c r="J171" s="57">
        <v>55760755</v>
      </c>
      <c r="K171" s="58">
        <v>77713764.590000004</v>
      </c>
      <c r="L171" s="58">
        <v>68379414.409999996</v>
      </c>
      <c r="M171" s="58">
        <v>0</v>
      </c>
      <c r="N171" s="59">
        <f t="shared" si="12"/>
        <v>201853934</v>
      </c>
      <c r="O171" s="17">
        <f t="shared" si="13"/>
        <v>0.27624309269097524</v>
      </c>
      <c r="P171" s="18">
        <f t="shared" si="14"/>
        <v>0.38500000000000001</v>
      </c>
      <c r="Q171" s="18">
        <f t="shared" si="15"/>
        <v>0.33875690730902475</v>
      </c>
      <c r="R171" s="18">
        <f t="shared" si="16"/>
        <v>0</v>
      </c>
      <c r="S171" s="19">
        <f t="shared" si="17"/>
        <v>1</v>
      </c>
      <c r="U171" s="47"/>
    </row>
    <row r="172" spans="2:21" ht="15" x14ac:dyDescent="0.2">
      <c r="B172" s="14">
        <v>88</v>
      </c>
      <c r="C172" s="15">
        <v>311</v>
      </c>
      <c r="D172" s="15">
        <v>64</v>
      </c>
      <c r="E172" s="15">
        <v>1</v>
      </c>
      <c r="F172" s="15">
        <v>1</v>
      </c>
      <c r="G172" s="15">
        <v>0</v>
      </c>
      <c r="H172" s="15">
        <v>57</v>
      </c>
      <c r="I172" s="16" t="s">
        <v>371</v>
      </c>
      <c r="J172" s="57">
        <v>67612910</v>
      </c>
      <c r="K172" s="58">
        <v>94232113.359999999</v>
      </c>
      <c r="L172" s="58">
        <v>82913712.640000001</v>
      </c>
      <c r="M172" s="58">
        <v>0</v>
      </c>
      <c r="N172" s="59">
        <f t="shared" si="12"/>
        <v>244758736</v>
      </c>
      <c r="O172" s="17">
        <f t="shared" si="13"/>
        <v>0.27624309189111029</v>
      </c>
      <c r="P172" s="18">
        <f t="shared" si="14"/>
        <v>0.38500000000000001</v>
      </c>
      <c r="Q172" s="18">
        <f t="shared" si="15"/>
        <v>0.33875690810888975</v>
      </c>
      <c r="R172" s="18">
        <f t="shared" si="16"/>
        <v>0</v>
      </c>
      <c r="S172" s="19">
        <f t="shared" si="17"/>
        <v>1</v>
      </c>
      <c r="U172" s="47"/>
    </row>
    <row r="173" spans="2:21" ht="15" x14ac:dyDescent="0.2">
      <c r="B173" s="14">
        <v>88</v>
      </c>
      <c r="C173" s="15">
        <v>311</v>
      </c>
      <c r="D173" s="15">
        <v>64</v>
      </c>
      <c r="E173" s="15">
        <v>1</v>
      </c>
      <c r="F173" s="15">
        <v>1</v>
      </c>
      <c r="G173" s="15">
        <v>0</v>
      </c>
      <c r="H173" s="15">
        <v>58</v>
      </c>
      <c r="I173" s="16" t="s">
        <v>372</v>
      </c>
      <c r="J173" s="57">
        <v>110577711</v>
      </c>
      <c r="K173" s="58">
        <v>154112155.89000002</v>
      </c>
      <c r="L173" s="58">
        <v>135601447.10999998</v>
      </c>
      <c r="M173" s="58">
        <v>0</v>
      </c>
      <c r="N173" s="59">
        <f t="shared" si="12"/>
        <v>400291314</v>
      </c>
      <c r="O173" s="17">
        <f t="shared" si="13"/>
        <v>0.27624309379843298</v>
      </c>
      <c r="P173" s="18">
        <f t="shared" si="14"/>
        <v>0.38500000000000006</v>
      </c>
      <c r="Q173" s="18">
        <f t="shared" si="15"/>
        <v>0.33875690620156695</v>
      </c>
      <c r="R173" s="18">
        <f t="shared" si="16"/>
        <v>0</v>
      </c>
      <c r="S173" s="19">
        <f t="shared" si="17"/>
        <v>1</v>
      </c>
      <c r="U173" s="47"/>
    </row>
    <row r="174" spans="2:21" ht="15" x14ac:dyDescent="0.2">
      <c r="B174" s="14">
        <v>88</v>
      </c>
      <c r="C174" s="15">
        <v>311</v>
      </c>
      <c r="D174" s="15">
        <v>64</v>
      </c>
      <c r="E174" s="15">
        <v>1</v>
      </c>
      <c r="F174" s="15">
        <v>1</v>
      </c>
      <c r="G174" s="15">
        <v>0</v>
      </c>
      <c r="H174" s="15">
        <v>59</v>
      </c>
      <c r="I174" s="16" t="s">
        <v>373</v>
      </c>
      <c r="J174" s="57">
        <v>108625979</v>
      </c>
      <c r="K174" s="58">
        <v>151392026.94</v>
      </c>
      <c r="L174" s="58">
        <v>133208038.06</v>
      </c>
      <c r="M174" s="58">
        <v>0</v>
      </c>
      <c r="N174" s="59">
        <f t="shared" si="12"/>
        <v>393226044</v>
      </c>
      <c r="O174" s="17">
        <f t="shared" si="13"/>
        <v>0.27624309390860186</v>
      </c>
      <c r="P174" s="18">
        <f t="shared" si="14"/>
        <v>0.38500000000000001</v>
      </c>
      <c r="Q174" s="18">
        <f t="shared" si="15"/>
        <v>0.33875690609139819</v>
      </c>
      <c r="R174" s="18">
        <f t="shared" si="16"/>
        <v>0</v>
      </c>
      <c r="S174" s="19">
        <f t="shared" si="17"/>
        <v>1</v>
      </c>
      <c r="U174" s="47"/>
    </row>
    <row r="175" spans="2:21" ht="15" x14ac:dyDescent="0.2">
      <c r="B175" s="14">
        <v>88</v>
      </c>
      <c r="C175" s="15">
        <v>311</v>
      </c>
      <c r="D175" s="15">
        <v>64</v>
      </c>
      <c r="E175" s="15">
        <v>1</v>
      </c>
      <c r="F175" s="15">
        <v>1</v>
      </c>
      <c r="G175" s="15">
        <v>0</v>
      </c>
      <c r="H175" s="15">
        <v>60</v>
      </c>
      <c r="I175" s="16" t="s">
        <v>374</v>
      </c>
      <c r="J175" s="57">
        <v>57849995</v>
      </c>
      <c r="K175" s="58">
        <v>80625537.299999997</v>
      </c>
      <c r="L175" s="58">
        <v>70941447.700000003</v>
      </c>
      <c r="M175" s="58">
        <v>0</v>
      </c>
      <c r="N175" s="59">
        <f t="shared" si="12"/>
        <v>209416980</v>
      </c>
      <c r="O175" s="17">
        <f t="shared" si="13"/>
        <v>0.27624309642895239</v>
      </c>
      <c r="P175" s="18">
        <f t="shared" si="14"/>
        <v>0.38500000000000001</v>
      </c>
      <c r="Q175" s="18">
        <f t="shared" si="15"/>
        <v>0.3387569035710476</v>
      </c>
      <c r="R175" s="18">
        <f t="shared" si="16"/>
        <v>0</v>
      </c>
      <c r="S175" s="19">
        <f t="shared" si="17"/>
        <v>1</v>
      </c>
      <c r="U175" s="47"/>
    </row>
    <row r="176" spans="2:21" ht="15" x14ac:dyDescent="0.2">
      <c r="B176" s="14">
        <v>88</v>
      </c>
      <c r="C176" s="15">
        <v>311</v>
      </c>
      <c r="D176" s="15">
        <v>64</v>
      </c>
      <c r="E176" s="15">
        <v>1</v>
      </c>
      <c r="F176" s="15">
        <v>1</v>
      </c>
      <c r="G176" s="15">
        <v>0</v>
      </c>
      <c r="H176" s="15">
        <v>61</v>
      </c>
      <c r="I176" s="16" t="s">
        <v>375</v>
      </c>
      <c r="J176" s="57">
        <v>27155963</v>
      </c>
      <c r="K176" s="58">
        <v>37847266.380000003</v>
      </c>
      <c r="L176" s="58">
        <v>33301358.619999997</v>
      </c>
      <c r="M176" s="58">
        <v>0</v>
      </c>
      <c r="N176" s="59">
        <f t="shared" si="12"/>
        <v>98304588</v>
      </c>
      <c r="O176" s="17">
        <f t="shared" si="13"/>
        <v>0.27624308847110979</v>
      </c>
      <c r="P176" s="18">
        <f t="shared" si="14"/>
        <v>0.38500000000000001</v>
      </c>
      <c r="Q176" s="18">
        <f t="shared" si="15"/>
        <v>0.33875691152889015</v>
      </c>
      <c r="R176" s="18">
        <f t="shared" si="16"/>
        <v>0</v>
      </c>
      <c r="S176" s="19">
        <f t="shared" si="17"/>
        <v>1</v>
      </c>
      <c r="U176" s="47"/>
    </row>
    <row r="177" spans="2:21" ht="15" x14ac:dyDescent="0.2">
      <c r="B177" s="14">
        <v>88</v>
      </c>
      <c r="C177" s="15">
        <v>311</v>
      </c>
      <c r="D177" s="15">
        <v>64</v>
      </c>
      <c r="E177" s="15">
        <v>1</v>
      </c>
      <c r="F177" s="15">
        <v>1</v>
      </c>
      <c r="G177" s="15">
        <v>0</v>
      </c>
      <c r="H177" s="15">
        <v>62</v>
      </c>
      <c r="I177" s="16" t="s">
        <v>376</v>
      </c>
      <c r="J177" s="57">
        <v>31500000</v>
      </c>
      <c r="K177" s="58">
        <v>43901550</v>
      </c>
      <c r="L177" s="58">
        <v>38628450</v>
      </c>
      <c r="M177" s="58">
        <v>0</v>
      </c>
      <c r="N177" s="59">
        <f t="shared" si="12"/>
        <v>114030000</v>
      </c>
      <c r="O177" s="17">
        <f t="shared" si="13"/>
        <v>0.27624309392265195</v>
      </c>
      <c r="P177" s="18">
        <f t="shared" si="14"/>
        <v>0.38500000000000001</v>
      </c>
      <c r="Q177" s="18">
        <f t="shared" si="15"/>
        <v>0.33875690607734804</v>
      </c>
      <c r="R177" s="18">
        <f t="shared" si="16"/>
        <v>0</v>
      </c>
      <c r="S177" s="19">
        <f t="shared" si="17"/>
        <v>1</v>
      </c>
      <c r="U177" s="47"/>
    </row>
    <row r="178" spans="2:21" ht="15" x14ac:dyDescent="0.2">
      <c r="B178" s="14">
        <v>88</v>
      </c>
      <c r="C178" s="15">
        <v>311</v>
      </c>
      <c r="D178" s="15">
        <v>64</v>
      </c>
      <c r="E178" s="15">
        <v>1</v>
      </c>
      <c r="F178" s="15">
        <v>1</v>
      </c>
      <c r="G178" s="15">
        <v>0</v>
      </c>
      <c r="H178" s="15">
        <v>63</v>
      </c>
      <c r="I178" s="16" t="s">
        <v>377</v>
      </c>
      <c r="J178" s="57">
        <v>137224549</v>
      </c>
      <c r="K178" s="58">
        <v>191249854.95000002</v>
      </c>
      <c r="L178" s="58">
        <v>168278466.04999998</v>
      </c>
      <c r="M178" s="58">
        <v>0</v>
      </c>
      <c r="N178" s="59">
        <f t="shared" si="12"/>
        <v>496752870</v>
      </c>
      <c r="O178" s="17">
        <f t="shared" si="13"/>
        <v>0.27624309246567613</v>
      </c>
      <c r="P178" s="18">
        <f t="shared" si="14"/>
        <v>0.38500000000000001</v>
      </c>
      <c r="Q178" s="18">
        <f t="shared" si="15"/>
        <v>0.3387569075343238</v>
      </c>
      <c r="R178" s="18">
        <f t="shared" si="16"/>
        <v>0</v>
      </c>
      <c r="S178" s="19">
        <f t="shared" si="17"/>
        <v>1</v>
      </c>
      <c r="U178" s="47"/>
    </row>
    <row r="179" spans="2:21" ht="15" x14ac:dyDescent="0.2">
      <c r="B179" s="14">
        <v>88</v>
      </c>
      <c r="C179" s="15">
        <v>311</v>
      </c>
      <c r="D179" s="15">
        <v>64</v>
      </c>
      <c r="E179" s="15">
        <v>1</v>
      </c>
      <c r="F179" s="15">
        <v>1</v>
      </c>
      <c r="G179" s="15">
        <v>0</v>
      </c>
      <c r="H179" s="15">
        <v>64</v>
      </c>
      <c r="I179" s="16" t="s">
        <v>378</v>
      </c>
      <c r="J179" s="57">
        <v>100679372</v>
      </c>
      <c r="K179" s="58">
        <v>140316840.50999999</v>
      </c>
      <c r="L179" s="58">
        <v>123463113.49000001</v>
      </c>
      <c r="M179" s="58">
        <v>0</v>
      </c>
      <c r="N179" s="59">
        <f t="shared" si="12"/>
        <v>364459326</v>
      </c>
      <c r="O179" s="17">
        <f t="shared" si="13"/>
        <v>0.27624309440774197</v>
      </c>
      <c r="P179" s="18">
        <f t="shared" si="14"/>
        <v>0.38499999999999995</v>
      </c>
      <c r="Q179" s="18">
        <f t="shared" si="15"/>
        <v>0.33875690559225807</v>
      </c>
      <c r="R179" s="18">
        <f t="shared" si="16"/>
        <v>0</v>
      </c>
      <c r="S179" s="19">
        <f t="shared" si="17"/>
        <v>1</v>
      </c>
      <c r="U179" s="47"/>
    </row>
    <row r="180" spans="2:21" ht="15" x14ac:dyDescent="0.2">
      <c r="B180" s="14">
        <v>88</v>
      </c>
      <c r="C180" s="15">
        <v>311</v>
      </c>
      <c r="D180" s="15">
        <v>64</v>
      </c>
      <c r="E180" s="15">
        <v>1</v>
      </c>
      <c r="F180" s="15">
        <v>1</v>
      </c>
      <c r="G180" s="15">
        <v>0</v>
      </c>
      <c r="H180" s="15">
        <v>65</v>
      </c>
      <c r="I180" s="16" t="s">
        <v>379</v>
      </c>
      <c r="J180" s="57">
        <v>48708012</v>
      </c>
      <c r="K180" s="58">
        <v>67884355.769999996</v>
      </c>
      <c r="L180" s="58">
        <v>59730634.230000004</v>
      </c>
      <c r="M180" s="58">
        <v>0</v>
      </c>
      <c r="N180" s="59">
        <f t="shared" si="12"/>
        <v>176323002</v>
      </c>
      <c r="O180" s="17">
        <f t="shared" si="13"/>
        <v>0.27624309617868237</v>
      </c>
      <c r="P180" s="18">
        <f t="shared" si="14"/>
        <v>0.38499999999999995</v>
      </c>
      <c r="Q180" s="18">
        <f t="shared" si="15"/>
        <v>0.33875690382131768</v>
      </c>
      <c r="R180" s="18">
        <f t="shared" si="16"/>
        <v>0</v>
      </c>
      <c r="S180" s="19">
        <f t="shared" si="17"/>
        <v>1</v>
      </c>
      <c r="U180" s="47"/>
    </row>
    <row r="181" spans="2:21" ht="15" x14ac:dyDescent="0.2">
      <c r="B181" s="14">
        <v>88</v>
      </c>
      <c r="C181" s="15">
        <v>311</v>
      </c>
      <c r="D181" s="15">
        <v>64</v>
      </c>
      <c r="E181" s="15">
        <v>1</v>
      </c>
      <c r="F181" s="15">
        <v>1</v>
      </c>
      <c r="G181" s="15">
        <v>0</v>
      </c>
      <c r="H181" s="15">
        <v>66</v>
      </c>
      <c r="I181" s="16" t="s">
        <v>380</v>
      </c>
      <c r="J181" s="57">
        <v>54890694</v>
      </c>
      <c r="K181" s="58">
        <v>76501160.120000005</v>
      </c>
      <c r="L181" s="58">
        <v>67312457.879999995</v>
      </c>
      <c r="M181" s="58">
        <v>0</v>
      </c>
      <c r="N181" s="59">
        <f t="shared" si="12"/>
        <v>198704312</v>
      </c>
      <c r="O181" s="17">
        <f t="shared" si="13"/>
        <v>0.27624309431191407</v>
      </c>
      <c r="P181" s="18">
        <f t="shared" si="14"/>
        <v>0.38500000000000001</v>
      </c>
      <c r="Q181" s="18">
        <f t="shared" si="15"/>
        <v>0.33875690568808592</v>
      </c>
      <c r="R181" s="18">
        <f t="shared" si="16"/>
        <v>0</v>
      </c>
      <c r="S181" s="19">
        <f t="shared" si="17"/>
        <v>1</v>
      </c>
      <c r="U181" s="47"/>
    </row>
    <row r="182" spans="2:21" ht="15" x14ac:dyDescent="0.2">
      <c r="B182" s="14">
        <v>88</v>
      </c>
      <c r="C182" s="15">
        <v>311</v>
      </c>
      <c r="D182" s="15">
        <v>64</v>
      </c>
      <c r="E182" s="15">
        <v>1</v>
      </c>
      <c r="F182" s="15">
        <v>1</v>
      </c>
      <c r="G182" s="15">
        <v>0</v>
      </c>
      <c r="H182" s="15">
        <v>67</v>
      </c>
      <c r="I182" s="16" t="s">
        <v>381</v>
      </c>
      <c r="J182" s="57">
        <v>29864351</v>
      </c>
      <c r="K182" s="58">
        <v>41621946.520000003</v>
      </c>
      <c r="L182" s="58">
        <v>36622654.479999997</v>
      </c>
      <c r="M182" s="58">
        <v>0</v>
      </c>
      <c r="N182" s="59">
        <f t="shared" si="12"/>
        <v>108108952</v>
      </c>
      <c r="O182" s="17">
        <f t="shared" si="13"/>
        <v>0.27624309039643635</v>
      </c>
      <c r="P182" s="18">
        <f t="shared" si="14"/>
        <v>0.38500000000000001</v>
      </c>
      <c r="Q182" s="18">
        <f t="shared" si="15"/>
        <v>0.33875690960356358</v>
      </c>
      <c r="R182" s="18">
        <f t="shared" si="16"/>
        <v>0</v>
      </c>
      <c r="S182" s="19">
        <f t="shared" si="17"/>
        <v>1</v>
      </c>
      <c r="U182" s="47"/>
    </row>
    <row r="183" spans="2:21" ht="15" x14ac:dyDescent="0.2">
      <c r="B183" s="14">
        <v>88</v>
      </c>
      <c r="C183" s="15">
        <v>311</v>
      </c>
      <c r="D183" s="15">
        <v>64</v>
      </c>
      <c r="E183" s="15">
        <v>1</v>
      </c>
      <c r="F183" s="15">
        <v>1</v>
      </c>
      <c r="G183" s="15">
        <v>0</v>
      </c>
      <c r="H183" s="15">
        <v>68</v>
      </c>
      <c r="I183" s="16" t="s">
        <v>382</v>
      </c>
      <c r="J183" s="57">
        <v>35526324</v>
      </c>
      <c r="K183" s="58">
        <v>49513037.420000002</v>
      </c>
      <c r="L183" s="58">
        <v>43565930.579999998</v>
      </c>
      <c r="M183" s="58">
        <v>0</v>
      </c>
      <c r="N183" s="59">
        <f t="shared" si="12"/>
        <v>128605292</v>
      </c>
      <c r="O183" s="17">
        <f t="shared" si="13"/>
        <v>0.27624309581288459</v>
      </c>
      <c r="P183" s="18">
        <f t="shared" si="14"/>
        <v>0.38500000000000001</v>
      </c>
      <c r="Q183" s="18">
        <f t="shared" si="15"/>
        <v>0.3387569041871154</v>
      </c>
      <c r="R183" s="18">
        <f t="shared" si="16"/>
        <v>0</v>
      </c>
      <c r="S183" s="19">
        <f t="shared" si="17"/>
        <v>1</v>
      </c>
      <c r="U183" s="47"/>
    </row>
    <row r="184" spans="2:21" ht="15" x14ac:dyDescent="0.2">
      <c r="B184" s="14">
        <v>88</v>
      </c>
      <c r="C184" s="15">
        <v>311</v>
      </c>
      <c r="D184" s="15">
        <v>64</v>
      </c>
      <c r="E184" s="15">
        <v>1</v>
      </c>
      <c r="F184" s="15">
        <v>1</v>
      </c>
      <c r="G184" s="15">
        <v>0</v>
      </c>
      <c r="H184" s="15">
        <v>69</v>
      </c>
      <c r="I184" s="16" t="s">
        <v>383</v>
      </c>
      <c r="J184" s="57">
        <v>46311243</v>
      </c>
      <c r="K184" s="58">
        <v>64543979.5</v>
      </c>
      <c r="L184" s="58">
        <v>56791477.5</v>
      </c>
      <c r="M184" s="58">
        <v>0</v>
      </c>
      <c r="N184" s="59">
        <f t="shared" si="12"/>
        <v>167646700</v>
      </c>
      <c r="O184" s="17">
        <f t="shared" si="13"/>
        <v>0.27624309336241037</v>
      </c>
      <c r="P184" s="18">
        <f t="shared" si="14"/>
        <v>0.38500000000000001</v>
      </c>
      <c r="Q184" s="18">
        <f t="shared" si="15"/>
        <v>0.33875690663758967</v>
      </c>
      <c r="R184" s="18">
        <f t="shared" si="16"/>
        <v>0</v>
      </c>
      <c r="S184" s="19">
        <f t="shared" si="17"/>
        <v>1</v>
      </c>
      <c r="U184" s="47"/>
    </row>
    <row r="185" spans="2:21" ht="15" x14ac:dyDescent="0.2">
      <c r="B185" s="14">
        <v>88</v>
      </c>
      <c r="C185" s="15">
        <v>311</v>
      </c>
      <c r="D185" s="15">
        <v>64</v>
      </c>
      <c r="E185" s="15">
        <v>1</v>
      </c>
      <c r="F185" s="15">
        <v>1</v>
      </c>
      <c r="G185" s="15">
        <v>0</v>
      </c>
      <c r="H185" s="15">
        <v>70</v>
      </c>
      <c r="I185" s="16" t="s">
        <v>384</v>
      </c>
      <c r="J185" s="57">
        <v>98198956</v>
      </c>
      <c r="K185" s="58">
        <v>136859885.47</v>
      </c>
      <c r="L185" s="58">
        <v>120421380.53</v>
      </c>
      <c r="M185" s="58">
        <v>0</v>
      </c>
      <c r="N185" s="59">
        <f t="shared" si="12"/>
        <v>355480222</v>
      </c>
      <c r="O185" s="17">
        <f t="shared" si="13"/>
        <v>0.27624309292796606</v>
      </c>
      <c r="P185" s="18">
        <f t="shared" si="14"/>
        <v>0.38500000000000001</v>
      </c>
      <c r="Q185" s="18">
        <f t="shared" si="15"/>
        <v>0.33875690707203393</v>
      </c>
      <c r="R185" s="18">
        <f t="shared" si="16"/>
        <v>0</v>
      </c>
      <c r="S185" s="19">
        <f t="shared" si="17"/>
        <v>1</v>
      </c>
      <c r="U185" s="47"/>
    </row>
    <row r="186" spans="2:21" ht="15" x14ac:dyDescent="0.2">
      <c r="B186" s="14">
        <v>88</v>
      </c>
      <c r="C186" s="15">
        <v>311</v>
      </c>
      <c r="D186" s="15">
        <v>64</v>
      </c>
      <c r="E186" s="15">
        <v>1</v>
      </c>
      <c r="F186" s="15">
        <v>1</v>
      </c>
      <c r="G186" s="15">
        <v>0</v>
      </c>
      <c r="H186" s="15">
        <v>71</v>
      </c>
      <c r="I186" s="16" t="s">
        <v>385</v>
      </c>
      <c r="J186" s="57">
        <v>38625072</v>
      </c>
      <c r="K186" s="58">
        <v>53831761.829999998</v>
      </c>
      <c r="L186" s="58">
        <v>47365924.170000002</v>
      </c>
      <c r="M186" s="58">
        <v>0</v>
      </c>
      <c r="N186" s="59">
        <f t="shared" si="12"/>
        <v>139822758</v>
      </c>
      <c r="O186" s="17">
        <f t="shared" si="13"/>
        <v>0.27624309913841066</v>
      </c>
      <c r="P186" s="18">
        <f t="shared" si="14"/>
        <v>0.38500000000000001</v>
      </c>
      <c r="Q186" s="18">
        <f t="shared" si="15"/>
        <v>0.33875690086158938</v>
      </c>
      <c r="R186" s="18">
        <f t="shared" si="16"/>
        <v>0</v>
      </c>
      <c r="S186" s="19">
        <f t="shared" si="17"/>
        <v>1</v>
      </c>
      <c r="U186" s="47"/>
    </row>
    <row r="187" spans="2:21" ht="15" x14ac:dyDescent="0.2">
      <c r="B187" s="14">
        <v>88</v>
      </c>
      <c r="C187" s="15">
        <v>311</v>
      </c>
      <c r="D187" s="15">
        <v>64</v>
      </c>
      <c r="E187" s="15">
        <v>1</v>
      </c>
      <c r="F187" s="15">
        <v>1</v>
      </c>
      <c r="G187" s="15">
        <v>0</v>
      </c>
      <c r="H187" s="15">
        <v>72</v>
      </c>
      <c r="I187" s="16" t="s">
        <v>386</v>
      </c>
      <c r="J187" s="57">
        <v>51501424</v>
      </c>
      <c r="K187" s="58">
        <v>71777534.290000007</v>
      </c>
      <c r="L187" s="58">
        <v>63156195.709999993</v>
      </c>
      <c r="M187" s="58">
        <v>0</v>
      </c>
      <c r="N187" s="59">
        <f t="shared" si="12"/>
        <v>186435154</v>
      </c>
      <c r="O187" s="17">
        <f t="shared" si="13"/>
        <v>0.27624309522655799</v>
      </c>
      <c r="P187" s="18">
        <f t="shared" si="14"/>
        <v>0.38500000000000001</v>
      </c>
      <c r="Q187" s="18">
        <f t="shared" si="15"/>
        <v>0.338756904773442</v>
      </c>
      <c r="R187" s="18">
        <f t="shared" si="16"/>
        <v>0</v>
      </c>
      <c r="S187" s="19">
        <f t="shared" si="17"/>
        <v>1</v>
      </c>
      <c r="U187" s="47"/>
    </row>
    <row r="188" spans="2:21" ht="15" x14ac:dyDescent="0.2">
      <c r="B188" s="14">
        <v>88</v>
      </c>
      <c r="C188" s="15">
        <v>311</v>
      </c>
      <c r="D188" s="15">
        <v>64</v>
      </c>
      <c r="E188" s="15">
        <v>1</v>
      </c>
      <c r="F188" s="15">
        <v>1</v>
      </c>
      <c r="G188" s="15">
        <v>0</v>
      </c>
      <c r="H188" s="15">
        <v>73</v>
      </c>
      <c r="I188" s="16" t="s">
        <v>387</v>
      </c>
      <c r="J188" s="57">
        <v>51939707</v>
      </c>
      <c r="K188" s="58">
        <v>72388369.900000006</v>
      </c>
      <c r="L188" s="58">
        <v>63693663.099999994</v>
      </c>
      <c r="M188" s="58">
        <v>0</v>
      </c>
      <c r="N188" s="59">
        <f t="shared" si="12"/>
        <v>188021740</v>
      </c>
      <c r="O188" s="17">
        <f t="shared" si="13"/>
        <v>0.2762430929529745</v>
      </c>
      <c r="P188" s="18">
        <f t="shared" si="14"/>
        <v>0.38500000000000001</v>
      </c>
      <c r="Q188" s="18">
        <f t="shared" si="15"/>
        <v>0.33875690704702549</v>
      </c>
      <c r="R188" s="18">
        <f t="shared" si="16"/>
        <v>0</v>
      </c>
      <c r="S188" s="19">
        <f t="shared" si="17"/>
        <v>1</v>
      </c>
      <c r="U188" s="47"/>
    </row>
    <row r="189" spans="2:21" ht="15" x14ac:dyDescent="0.2">
      <c r="B189" s="14">
        <v>88</v>
      </c>
      <c r="C189" s="15">
        <v>311</v>
      </c>
      <c r="D189" s="15">
        <v>64</v>
      </c>
      <c r="E189" s="15">
        <v>1</v>
      </c>
      <c r="F189" s="15">
        <v>2</v>
      </c>
      <c r="G189" s="15">
        <v>0</v>
      </c>
      <c r="H189" s="15">
        <v>51</v>
      </c>
      <c r="I189" s="16" t="s">
        <v>31</v>
      </c>
      <c r="J189" s="57">
        <v>47002060</v>
      </c>
      <c r="K189" s="58">
        <v>65506771.329999998</v>
      </c>
      <c r="L189" s="58">
        <v>57638626.670000002</v>
      </c>
      <c r="M189" s="58">
        <v>0</v>
      </c>
      <c r="N189" s="59">
        <f t="shared" si="12"/>
        <v>170147458</v>
      </c>
      <c r="O189" s="17">
        <f t="shared" si="13"/>
        <v>0.27624309262381103</v>
      </c>
      <c r="P189" s="18">
        <f t="shared" si="14"/>
        <v>0.38500000000000001</v>
      </c>
      <c r="Q189" s="18">
        <f t="shared" si="15"/>
        <v>0.33875690737618896</v>
      </c>
      <c r="R189" s="18">
        <f t="shared" si="16"/>
        <v>0</v>
      </c>
      <c r="S189" s="19">
        <f t="shared" si="17"/>
        <v>1</v>
      </c>
      <c r="U189" s="47"/>
    </row>
    <row r="190" spans="2:21" ht="15" x14ac:dyDescent="0.2">
      <c r="B190" s="14">
        <v>88</v>
      </c>
      <c r="C190" s="15">
        <v>311</v>
      </c>
      <c r="D190" s="15">
        <v>64</v>
      </c>
      <c r="E190" s="15">
        <v>1</v>
      </c>
      <c r="F190" s="15">
        <v>2</v>
      </c>
      <c r="G190" s="15">
        <v>0</v>
      </c>
      <c r="H190" s="15">
        <v>52</v>
      </c>
      <c r="I190" s="16" t="s">
        <v>32</v>
      </c>
      <c r="J190" s="57">
        <v>57822823</v>
      </c>
      <c r="K190" s="58">
        <v>80587668.700000003</v>
      </c>
      <c r="L190" s="58">
        <v>70908128.299999997</v>
      </c>
      <c r="M190" s="58">
        <v>0</v>
      </c>
      <c r="N190" s="59">
        <f t="shared" si="12"/>
        <v>209318620</v>
      </c>
      <c r="O190" s="17">
        <f t="shared" si="13"/>
        <v>0.27624309294605515</v>
      </c>
      <c r="P190" s="18">
        <f t="shared" si="14"/>
        <v>0.38500000000000001</v>
      </c>
      <c r="Q190" s="18">
        <f t="shared" si="15"/>
        <v>0.33875690705394484</v>
      </c>
      <c r="R190" s="18">
        <f t="shared" si="16"/>
        <v>0</v>
      </c>
      <c r="S190" s="19">
        <f t="shared" si="17"/>
        <v>1</v>
      </c>
      <c r="U190" s="47"/>
    </row>
    <row r="191" spans="2:21" ht="15" x14ac:dyDescent="0.2">
      <c r="B191" s="14">
        <v>88</v>
      </c>
      <c r="C191" s="15">
        <v>311</v>
      </c>
      <c r="D191" s="15">
        <v>64</v>
      </c>
      <c r="E191" s="15">
        <v>1</v>
      </c>
      <c r="F191" s="15">
        <v>3</v>
      </c>
      <c r="G191" s="15">
        <v>0</v>
      </c>
      <c r="H191" s="15">
        <v>51</v>
      </c>
      <c r="I191" s="16" t="s">
        <v>33</v>
      </c>
      <c r="J191" s="57">
        <v>36541201</v>
      </c>
      <c r="K191" s="58">
        <v>50927471.980000004</v>
      </c>
      <c r="L191" s="58">
        <v>44810475.019999996</v>
      </c>
      <c r="M191" s="58">
        <v>0</v>
      </c>
      <c r="N191" s="59">
        <f t="shared" si="12"/>
        <v>132279148</v>
      </c>
      <c r="O191" s="17">
        <f t="shared" si="13"/>
        <v>0.27624309312908485</v>
      </c>
      <c r="P191" s="18">
        <f t="shared" si="14"/>
        <v>0.38500000000000001</v>
      </c>
      <c r="Q191" s="18">
        <f t="shared" si="15"/>
        <v>0.33875690687091509</v>
      </c>
      <c r="R191" s="18">
        <f t="shared" si="16"/>
        <v>0</v>
      </c>
      <c r="S191" s="19">
        <f t="shared" si="17"/>
        <v>1</v>
      </c>
      <c r="U191" s="47"/>
    </row>
    <row r="192" spans="2:21" ht="15" x14ac:dyDescent="0.2">
      <c r="B192" s="14">
        <v>88</v>
      </c>
      <c r="C192" s="15">
        <v>311</v>
      </c>
      <c r="D192" s="15">
        <v>64</v>
      </c>
      <c r="E192" s="15">
        <v>1</v>
      </c>
      <c r="F192" s="15">
        <v>3</v>
      </c>
      <c r="G192" s="15">
        <v>0</v>
      </c>
      <c r="H192" s="15">
        <v>52</v>
      </c>
      <c r="I192" s="16" t="s">
        <v>34</v>
      </c>
      <c r="J192" s="57">
        <v>37459087</v>
      </c>
      <c r="K192" s="58">
        <v>52206729.189999998</v>
      </c>
      <c r="L192" s="58">
        <v>45936077.810000002</v>
      </c>
      <c r="M192" s="58">
        <v>0</v>
      </c>
      <c r="N192" s="59">
        <f t="shared" si="12"/>
        <v>135601894</v>
      </c>
      <c r="O192" s="17">
        <f t="shared" si="13"/>
        <v>0.27624309583758466</v>
      </c>
      <c r="P192" s="18">
        <f t="shared" si="14"/>
        <v>0.38500000000000001</v>
      </c>
      <c r="Q192" s="18">
        <f t="shared" si="15"/>
        <v>0.33875690416241533</v>
      </c>
      <c r="R192" s="18">
        <f t="shared" si="16"/>
        <v>0</v>
      </c>
      <c r="S192" s="19">
        <f t="shared" si="17"/>
        <v>1</v>
      </c>
      <c r="U192" s="47"/>
    </row>
    <row r="193" spans="2:21" ht="15" x14ac:dyDescent="0.2">
      <c r="B193" s="14">
        <v>88</v>
      </c>
      <c r="C193" s="15">
        <v>311</v>
      </c>
      <c r="D193" s="15">
        <v>64</v>
      </c>
      <c r="E193" s="15">
        <v>1</v>
      </c>
      <c r="F193" s="15">
        <v>3</v>
      </c>
      <c r="G193" s="15">
        <v>0</v>
      </c>
      <c r="H193" s="15">
        <v>53</v>
      </c>
      <c r="I193" s="16" t="s">
        <v>35</v>
      </c>
      <c r="J193" s="57">
        <v>16150913</v>
      </c>
      <c r="K193" s="58">
        <v>22509527.809999999</v>
      </c>
      <c r="L193" s="58">
        <v>19805865.190000001</v>
      </c>
      <c r="M193" s="58">
        <v>0</v>
      </c>
      <c r="N193" s="59">
        <f t="shared" si="12"/>
        <v>58466306</v>
      </c>
      <c r="O193" s="17">
        <f t="shared" si="13"/>
        <v>0.27624308948131598</v>
      </c>
      <c r="P193" s="18">
        <f t="shared" si="14"/>
        <v>0.38499999999999995</v>
      </c>
      <c r="Q193" s="18">
        <f t="shared" si="15"/>
        <v>0.33875691051868406</v>
      </c>
      <c r="R193" s="18">
        <f t="shared" si="16"/>
        <v>0</v>
      </c>
      <c r="S193" s="19">
        <f t="shared" si="17"/>
        <v>1</v>
      </c>
      <c r="U193" s="47"/>
    </row>
    <row r="194" spans="2:21" ht="15" x14ac:dyDescent="0.2">
      <c r="B194" s="14">
        <v>88</v>
      </c>
      <c r="C194" s="15">
        <v>311</v>
      </c>
      <c r="D194" s="15">
        <v>64</v>
      </c>
      <c r="E194" s="15">
        <v>1</v>
      </c>
      <c r="F194" s="15">
        <v>3</v>
      </c>
      <c r="G194" s="15">
        <v>0</v>
      </c>
      <c r="H194" s="15">
        <v>54</v>
      </c>
      <c r="I194" s="16" t="s">
        <v>36</v>
      </c>
      <c r="J194" s="57">
        <v>60002327</v>
      </c>
      <c r="K194" s="58">
        <v>83625242.469999999</v>
      </c>
      <c r="L194" s="58">
        <v>73580852.530000001</v>
      </c>
      <c r="M194" s="58">
        <v>0</v>
      </c>
      <c r="N194" s="59">
        <f t="shared" si="12"/>
        <v>217208422</v>
      </c>
      <c r="O194" s="17">
        <f t="shared" si="13"/>
        <v>0.2762430961355633</v>
      </c>
      <c r="P194" s="18">
        <f t="shared" si="14"/>
        <v>0.38500000000000001</v>
      </c>
      <c r="Q194" s="18">
        <f t="shared" si="15"/>
        <v>0.33875690386443674</v>
      </c>
      <c r="R194" s="18">
        <f t="shared" si="16"/>
        <v>0</v>
      </c>
      <c r="S194" s="19">
        <f t="shared" si="17"/>
        <v>1</v>
      </c>
      <c r="U194" s="47"/>
    </row>
    <row r="195" spans="2:21" ht="15" x14ac:dyDescent="0.2">
      <c r="B195" s="14">
        <v>88</v>
      </c>
      <c r="C195" s="15">
        <v>311</v>
      </c>
      <c r="D195" s="15">
        <v>64</v>
      </c>
      <c r="E195" s="15">
        <v>1</v>
      </c>
      <c r="F195" s="15">
        <v>3</v>
      </c>
      <c r="G195" s="15">
        <v>0</v>
      </c>
      <c r="H195" s="15">
        <v>55</v>
      </c>
      <c r="I195" s="16" t="s">
        <v>37</v>
      </c>
      <c r="J195" s="57">
        <v>106748013</v>
      </c>
      <c r="K195" s="58">
        <v>148774705.31</v>
      </c>
      <c r="L195" s="58">
        <v>130905087.69</v>
      </c>
      <c r="M195" s="58">
        <v>0</v>
      </c>
      <c r="N195" s="59">
        <f t="shared" si="12"/>
        <v>386427806</v>
      </c>
      <c r="O195" s="17">
        <f t="shared" si="13"/>
        <v>0.27624309468040714</v>
      </c>
      <c r="P195" s="18">
        <f t="shared" si="14"/>
        <v>0.38500000000000001</v>
      </c>
      <c r="Q195" s="18">
        <f t="shared" si="15"/>
        <v>0.33875690531959285</v>
      </c>
      <c r="R195" s="18">
        <f t="shared" si="16"/>
        <v>0</v>
      </c>
      <c r="S195" s="19">
        <f t="shared" si="17"/>
        <v>1</v>
      </c>
      <c r="U195" s="47"/>
    </row>
    <row r="196" spans="2:21" ht="15" x14ac:dyDescent="0.2">
      <c r="B196" s="14">
        <v>88</v>
      </c>
      <c r="C196" s="15">
        <v>311</v>
      </c>
      <c r="D196" s="15">
        <v>64</v>
      </c>
      <c r="E196" s="15">
        <v>1</v>
      </c>
      <c r="F196" s="15">
        <v>3</v>
      </c>
      <c r="G196" s="15">
        <v>0</v>
      </c>
      <c r="H196" s="15">
        <v>56</v>
      </c>
      <c r="I196" s="16" t="s">
        <v>38</v>
      </c>
      <c r="J196" s="57">
        <v>99848716</v>
      </c>
      <c r="K196" s="58">
        <v>139159154.75</v>
      </c>
      <c r="L196" s="58">
        <v>122444479.25</v>
      </c>
      <c r="M196" s="58">
        <v>0</v>
      </c>
      <c r="N196" s="59">
        <f t="shared" si="12"/>
        <v>361452350</v>
      </c>
      <c r="O196" s="17">
        <f t="shared" si="13"/>
        <v>0.27624309539002861</v>
      </c>
      <c r="P196" s="18">
        <f t="shared" si="14"/>
        <v>0.38500000000000001</v>
      </c>
      <c r="Q196" s="18">
        <f t="shared" si="15"/>
        <v>0.33875690460997143</v>
      </c>
      <c r="R196" s="18">
        <f t="shared" si="16"/>
        <v>0</v>
      </c>
      <c r="S196" s="19">
        <f t="shared" si="17"/>
        <v>1</v>
      </c>
      <c r="U196" s="47"/>
    </row>
    <row r="197" spans="2:21" ht="15" x14ac:dyDescent="0.2">
      <c r="B197" s="14">
        <v>88</v>
      </c>
      <c r="C197" s="15">
        <v>311</v>
      </c>
      <c r="D197" s="15">
        <v>64</v>
      </c>
      <c r="E197" s="15">
        <v>1</v>
      </c>
      <c r="F197" s="15">
        <v>3</v>
      </c>
      <c r="G197" s="15">
        <v>0</v>
      </c>
      <c r="H197" s="15">
        <v>57</v>
      </c>
      <c r="I197" s="16" t="s">
        <v>39</v>
      </c>
      <c r="J197" s="57">
        <v>67166691</v>
      </c>
      <c r="K197" s="58">
        <v>93610217.469999999</v>
      </c>
      <c r="L197" s="58">
        <v>82366513.530000001</v>
      </c>
      <c r="M197" s="58">
        <v>0</v>
      </c>
      <c r="N197" s="59">
        <f t="shared" si="12"/>
        <v>243143422</v>
      </c>
      <c r="O197" s="17">
        <f t="shared" si="13"/>
        <v>0.27624309326369523</v>
      </c>
      <c r="P197" s="18">
        <f t="shared" si="14"/>
        <v>0.38500000000000001</v>
      </c>
      <c r="Q197" s="18">
        <f t="shared" si="15"/>
        <v>0.33875690673630482</v>
      </c>
      <c r="R197" s="18">
        <f t="shared" si="16"/>
        <v>0</v>
      </c>
      <c r="S197" s="19">
        <f t="shared" si="17"/>
        <v>1</v>
      </c>
      <c r="U197" s="47"/>
    </row>
    <row r="198" spans="2:21" ht="15" x14ac:dyDescent="0.2">
      <c r="B198" s="14">
        <v>88</v>
      </c>
      <c r="C198" s="15">
        <v>311</v>
      </c>
      <c r="D198" s="15">
        <v>64</v>
      </c>
      <c r="E198" s="15">
        <v>1</v>
      </c>
      <c r="F198" s="15">
        <v>3</v>
      </c>
      <c r="G198" s="15">
        <v>0</v>
      </c>
      <c r="H198" s="15">
        <v>58</v>
      </c>
      <c r="I198" s="16" t="s">
        <v>40</v>
      </c>
      <c r="J198" s="57">
        <v>16703427</v>
      </c>
      <c r="K198" s="58">
        <v>23279565.539999999</v>
      </c>
      <c r="L198" s="58">
        <v>20483411.460000001</v>
      </c>
      <c r="M198" s="58">
        <v>0</v>
      </c>
      <c r="N198" s="59">
        <f t="shared" si="12"/>
        <v>60466404</v>
      </c>
      <c r="O198" s="17">
        <f t="shared" si="13"/>
        <v>0.27624310187190892</v>
      </c>
      <c r="P198" s="18">
        <f t="shared" si="14"/>
        <v>0.38500000000000001</v>
      </c>
      <c r="Q198" s="18">
        <f t="shared" si="15"/>
        <v>0.33875689812809112</v>
      </c>
      <c r="R198" s="18">
        <f t="shared" si="16"/>
        <v>0</v>
      </c>
      <c r="S198" s="19">
        <f t="shared" si="17"/>
        <v>1</v>
      </c>
      <c r="U198" s="47"/>
    </row>
    <row r="199" spans="2:21" ht="15" x14ac:dyDescent="0.2">
      <c r="B199" s="14">
        <v>88</v>
      </c>
      <c r="C199" s="15">
        <v>311</v>
      </c>
      <c r="D199" s="15">
        <v>64</v>
      </c>
      <c r="E199" s="15">
        <v>1</v>
      </c>
      <c r="F199" s="15">
        <v>3</v>
      </c>
      <c r="G199" s="15">
        <v>0</v>
      </c>
      <c r="H199" s="15">
        <v>59</v>
      </c>
      <c r="I199" s="16" t="s">
        <v>41</v>
      </c>
      <c r="J199" s="57">
        <v>36336025</v>
      </c>
      <c r="K199" s="58">
        <v>50641517.850000001</v>
      </c>
      <c r="L199" s="58">
        <v>44558867.149999999</v>
      </c>
      <c r="M199" s="58">
        <v>0</v>
      </c>
      <c r="N199" s="59">
        <f t="shared" si="12"/>
        <v>131536410</v>
      </c>
      <c r="O199" s="17">
        <f t="shared" si="13"/>
        <v>0.27624309497271515</v>
      </c>
      <c r="P199" s="18">
        <f t="shared" si="14"/>
        <v>0.38500000000000001</v>
      </c>
      <c r="Q199" s="18">
        <f t="shared" si="15"/>
        <v>0.33875690502728484</v>
      </c>
      <c r="R199" s="18">
        <f t="shared" si="16"/>
        <v>0</v>
      </c>
      <c r="S199" s="19">
        <f t="shared" si="17"/>
        <v>1</v>
      </c>
      <c r="U199" s="47"/>
    </row>
    <row r="200" spans="2:21" ht="15" x14ac:dyDescent="0.2">
      <c r="B200" s="14">
        <v>88</v>
      </c>
      <c r="C200" s="15">
        <v>311</v>
      </c>
      <c r="D200" s="15">
        <v>64</v>
      </c>
      <c r="E200" s="15">
        <v>1</v>
      </c>
      <c r="F200" s="15">
        <v>3</v>
      </c>
      <c r="G200" s="15">
        <v>0</v>
      </c>
      <c r="H200" s="15">
        <v>60</v>
      </c>
      <c r="I200" s="16" t="s">
        <v>42</v>
      </c>
      <c r="J200" s="57">
        <v>16296751</v>
      </c>
      <c r="K200" s="58">
        <v>22712781.629999999</v>
      </c>
      <c r="L200" s="58">
        <v>19984705.370000001</v>
      </c>
      <c r="M200" s="58">
        <v>0</v>
      </c>
      <c r="N200" s="59">
        <f t="shared" si="12"/>
        <v>58994238</v>
      </c>
      <c r="O200" s="17">
        <f t="shared" si="13"/>
        <v>0.27624309682582898</v>
      </c>
      <c r="P200" s="18">
        <f t="shared" si="14"/>
        <v>0.38500000000000001</v>
      </c>
      <c r="Q200" s="18">
        <f t="shared" si="15"/>
        <v>0.33875690317417101</v>
      </c>
      <c r="R200" s="18">
        <f t="shared" si="16"/>
        <v>0</v>
      </c>
      <c r="S200" s="19">
        <f t="shared" si="17"/>
        <v>1</v>
      </c>
      <c r="U200" s="47"/>
    </row>
    <row r="201" spans="2:21" ht="15" x14ac:dyDescent="0.2">
      <c r="B201" s="14">
        <v>88</v>
      </c>
      <c r="C201" s="15">
        <v>311</v>
      </c>
      <c r="D201" s="15">
        <v>64</v>
      </c>
      <c r="E201" s="15">
        <v>1</v>
      </c>
      <c r="F201" s="15">
        <v>3</v>
      </c>
      <c r="G201" s="15">
        <v>0</v>
      </c>
      <c r="H201" s="15">
        <v>61</v>
      </c>
      <c r="I201" s="16" t="s">
        <v>43</v>
      </c>
      <c r="J201" s="57">
        <v>43950013</v>
      </c>
      <c r="K201" s="58">
        <v>61253132.710000001</v>
      </c>
      <c r="L201" s="58">
        <v>53895900.289999999</v>
      </c>
      <c r="M201" s="58">
        <v>0</v>
      </c>
      <c r="N201" s="59">
        <f t="shared" ref="N201:N264" si="18">+SUM(J201:M201)</f>
        <v>159099046</v>
      </c>
      <c r="O201" s="17">
        <f t="shared" ref="O201:O264" si="19">+J201/$N201</f>
        <v>0.27624309576312606</v>
      </c>
      <c r="P201" s="18">
        <f t="shared" ref="P201:P264" si="20">+K201/$N201</f>
        <v>0.38500000000000001</v>
      </c>
      <c r="Q201" s="18">
        <f t="shared" ref="Q201:Q264" si="21">+L201/$N201</f>
        <v>0.33875690423687393</v>
      </c>
      <c r="R201" s="18">
        <f t="shared" ref="R201:R264" si="22">+M201/$N201</f>
        <v>0</v>
      </c>
      <c r="S201" s="19">
        <f t="shared" ref="S201:S264" si="23">+N201/$N201</f>
        <v>1</v>
      </c>
      <c r="U201" s="47"/>
    </row>
    <row r="202" spans="2:21" ht="15" x14ac:dyDescent="0.2">
      <c r="B202" s="14">
        <v>88</v>
      </c>
      <c r="C202" s="15">
        <v>311</v>
      </c>
      <c r="D202" s="15">
        <v>64</v>
      </c>
      <c r="E202" s="15">
        <v>1</v>
      </c>
      <c r="F202" s="15">
        <v>3</v>
      </c>
      <c r="G202" s="15">
        <v>0</v>
      </c>
      <c r="H202" s="15">
        <v>62</v>
      </c>
      <c r="I202" s="16" t="s">
        <v>44</v>
      </c>
      <c r="J202" s="57">
        <v>39314068</v>
      </c>
      <c r="K202" s="58">
        <v>54792017.280000001</v>
      </c>
      <c r="L202" s="58">
        <v>48210842.719999999</v>
      </c>
      <c r="M202" s="58">
        <v>0</v>
      </c>
      <c r="N202" s="59">
        <f t="shared" si="18"/>
        <v>142316928</v>
      </c>
      <c r="O202" s="17">
        <f t="shared" si="19"/>
        <v>0.2762430903511352</v>
      </c>
      <c r="P202" s="18">
        <f t="shared" si="20"/>
        <v>0.38500000000000001</v>
      </c>
      <c r="Q202" s="18">
        <f t="shared" si="21"/>
        <v>0.33875690964886479</v>
      </c>
      <c r="R202" s="18">
        <f t="shared" si="22"/>
        <v>0</v>
      </c>
      <c r="S202" s="19">
        <f t="shared" si="23"/>
        <v>1</v>
      </c>
      <c r="U202" s="47"/>
    </row>
    <row r="203" spans="2:21" ht="15" x14ac:dyDescent="0.2">
      <c r="B203" s="14">
        <v>88</v>
      </c>
      <c r="C203" s="15">
        <v>311</v>
      </c>
      <c r="D203" s="15">
        <v>64</v>
      </c>
      <c r="E203" s="15">
        <v>1</v>
      </c>
      <c r="F203" s="15">
        <v>3</v>
      </c>
      <c r="G203" s="15">
        <v>0</v>
      </c>
      <c r="H203" s="15">
        <v>63</v>
      </c>
      <c r="I203" s="16" t="s">
        <v>45</v>
      </c>
      <c r="J203" s="57">
        <v>23871666</v>
      </c>
      <c r="K203" s="58">
        <v>33269940.550000001</v>
      </c>
      <c r="L203" s="58">
        <v>29273823.449999999</v>
      </c>
      <c r="M203" s="58">
        <v>0</v>
      </c>
      <c r="N203" s="59">
        <f t="shared" si="18"/>
        <v>86415430</v>
      </c>
      <c r="O203" s="17">
        <f t="shared" si="19"/>
        <v>0.2762430968636041</v>
      </c>
      <c r="P203" s="18">
        <f t="shared" si="20"/>
        <v>0.38500000000000001</v>
      </c>
      <c r="Q203" s="18">
        <f t="shared" si="21"/>
        <v>0.33875690313639589</v>
      </c>
      <c r="R203" s="18">
        <f t="shared" si="22"/>
        <v>0</v>
      </c>
      <c r="S203" s="19">
        <f t="shared" si="23"/>
        <v>1</v>
      </c>
      <c r="U203" s="47"/>
    </row>
    <row r="204" spans="2:21" ht="15" x14ac:dyDescent="0.2">
      <c r="B204" s="14">
        <v>88</v>
      </c>
      <c r="C204" s="15">
        <v>311</v>
      </c>
      <c r="D204" s="15">
        <v>64</v>
      </c>
      <c r="E204" s="15">
        <v>1</v>
      </c>
      <c r="F204" s="15">
        <v>3</v>
      </c>
      <c r="G204" s="15">
        <v>0</v>
      </c>
      <c r="H204" s="15">
        <v>64</v>
      </c>
      <c r="I204" s="16" t="s">
        <v>46</v>
      </c>
      <c r="J204" s="57">
        <v>35788424</v>
      </c>
      <c r="K204" s="58">
        <v>49878326.960000001</v>
      </c>
      <c r="L204" s="58">
        <v>43887345.039999999</v>
      </c>
      <c r="M204" s="58">
        <v>0</v>
      </c>
      <c r="N204" s="59">
        <f t="shared" si="18"/>
        <v>129554096</v>
      </c>
      <c r="O204" s="17">
        <f t="shared" si="19"/>
        <v>0.27624309153452009</v>
      </c>
      <c r="P204" s="18">
        <f t="shared" si="20"/>
        <v>0.38500000000000001</v>
      </c>
      <c r="Q204" s="18">
        <f t="shared" si="21"/>
        <v>0.3387569084654799</v>
      </c>
      <c r="R204" s="18">
        <f t="shared" si="22"/>
        <v>0</v>
      </c>
      <c r="S204" s="19">
        <f t="shared" si="23"/>
        <v>1</v>
      </c>
      <c r="U204" s="47"/>
    </row>
    <row r="205" spans="2:21" ht="15" x14ac:dyDescent="0.2">
      <c r="B205" s="14">
        <v>88</v>
      </c>
      <c r="C205" s="15">
        <v>311</v>
      </c>
      <c r="D205" s="15">
        <v>64</v>
      </c>
      <c r="E205" s="15">
        <v>1</v>
      </c>
      <c r="F205" s="15">
        <v>3</v>
      </c>
      <c r="G205" s="15">
        <v>0</v>
      </c>
      <c r="H205" s="15">
        <v>65</v>
      </c>
      <c r="I205" s="16" t="s">
        <v>47</v>
      </c>
      <c r="J205" s="57">
        <v>21745603</v>
      </c>
      <c r="K205" s="58">
        <v>30306847.34</v>
      </c>
      <c r="L205" s="58">
        <v>26666633.66</v>
      </c>
      <c r="M205" s="58">
        <v>0</v>
      </c>
      <c r="N205" s="59">
        <f t="shared" si="18"/>
        <v>78719084</v>
      </c>
      <c r="O205" s="17">
        <f t="shared" si="19"/>
        <v>0.27624308992213376</v>
      </c>
      <c r="P205" s="18">
        <f t="shared" si="20"/>
        <v>0.38500000000000001</v>
      </c>
      <c r="Q205" s="18">
        <f t="shared" si="21"/>
        <v>0.33875691007786624</v>
      </c>
      <c r="R205" s="18">
        <f t="shared" si="22"/>
        <v>0</v>
      </c>
      <c r="S205" s="19">
        <f t="shared" si="23"/>
        <v>1</v>
      </c>
      <c r="U205" s="47"/>
    </row>
    <row r="206" spans="2:21" ht="15" x14ac:dyDescent="0.2">
      <c r="B206" s="14">
        <v>88</v>
      </c>
      <c r="C206" s="15">
        <v>311</v>
      </c>
      <c r="D206" s="15">
        <v>64</v>
      </c>
      <c r="E206" s="15">
        <v>1</v>
      </c>
      <c r="F206" s="15">
        <v>3</v>
      </c>
      <c r="G206" s="15">
        <v>0</v>
      </c>
      <c r="H206" s="15">
        <v>66</v>
      </c>
      <c r="I206" s="16" t="s">
        <v>48</v>
      </c>
      <c r="J206" s="57">
        <v>36029592</v>
      </c>
      <c r="K206" s="58">
        <v>50214442.740000002</v>
      </c>
      <c r="L206" s="58">
        <v>44183089.259999998</v>
      </c>
      <c r="M206" s="58">
        <v>0</v>
      </c>
      <c r="N206" s="59">
        <f t="shared" si="18"/>
        <v>130427124</v>
      </c>
      <c r="O206" s="17">
        <f t="shared" si="19"/>
        <v>0.2762430918893834</v>
      </c>
      <c r="P206" s="18">
        <f t="shared" si="20"/>
        <v>0.38500000000000001</v>
      </c>
      <c r="Q206" s="18">
        <f t="shared" si="21"/>
        <v>0.33875690811061659</v>
      </c>
      <c r="R206" s="18">
        <f t="shared" si="22"/>
        <v>0</v>
      </c>
      <c r="S206" s="19">
        <f t="shared" si="23"/>
        <v>1</v>
      </c>
      <c r="U206" s="47"/>
    </row>
    <row r="207" spans="2:21" ht="15" x14ac:dyDescent="0.2">
      <c r="B207" s="14">
        <v>88</v>
      </c>
      <c r="C207" s="15">
        <v>311</v>
      </c>
      <c r="D207" s="15">
        <v>64</v>
      </c>
      <c r="E207" s="15">
        <v>1</v>
      </c>
      <c r="F207" s="15">
        <v>3</v>
      </c>
      <c r="G207" s="15">
        <v>0</v>
      </c>
      <c r="H207" s="15">
        <v>67</v>
      </c>
      <c r="I207" s="16" t="s">
        <v>49</v>
      </c>
      <c r="J207" s="57">
        <v>41778620</v>
      </c>
      <c r="K207" s="58">
        <v>58226862.539999999</v>
      </c>
      <c r="L207" s="58">
        <v>51233121.460000001</v>
      </c>
      <c r="M207" s="58">
        <v>0</v>
      </c>
      <c r="N207" s="59">
        <f t="shared" si="18"/>
        <v>151238604</v>
      </c>
      <c r="O207" s="17">
        <f t="shared" si="19"/>
        <v>0.27624309465326724</v>
      </c>
      <c r="P207" s="18">
        <f t="shared" si="20"/>
        <v>0.38500000000000001</v>
      </c>
      <c r="Q207" s="18">
        <f t="shared" si="21"/>
        <v>0.33875690534673275</v>
      </c>
      <c r="R207" s="18">
        <f t="shared" si="22"/>
        <v>0</v>
      </c>
      <c r="S207" s="19">
        <f t="shared" si="23"/>
        <v>1</v>
      </c>
      <c r="U207" s="47"/>
    </row>
    <row r="208" spans="2:21" ht="15" x14ac:dyDescent="0.2">
      <c r="B208" s="14">
        <v>88</v>
      </c>
      <c r="C208" s="15">
        <v>311</v>
      </c>
      <c r="D208" s="15">
        <v>64</v>
      </c>
      <c r="E208" s="15">
        <v>1</v>
      </c>
      <c r="F208" s="15">
        <v>3</v>
      </c>
      <c r="G208" s="15">
        <v>0</v>
      </c>
      <c r="H208" s="15">
        <v>68</v>
      </c>
      <c r="I208" s="16" t="s">
        <v>50</v>
      </c>
      <c r="J208" s="57">
        <v>48084649</v>
      </c>
      <c r="K208" s="58">
        <v>67015575.550000004</v>
      </c>
      <c r="L208" s="58">
        <v>58966205.449999996</v>
      </c>
      <c r="M208" s="58">
        <v>0</v>
      </c>
      <c r="N208" s="59">
        <f t="shared" si="18"/>
        <v>174066430</v>
      </c>
      <c r="O208" s="17">
        <f t="shared" si="19"/>
        <v>0.27624309293871313</v>
      </c>
      <c r="P208" s="18">
        <f t="shared" si="20"/>
        <v>0.38500000000000001</v>
      </c>
      <c r="Q208" s="18">
        <f t="shared" si="21"/>
        <v>0.33875690706128686</v>
      </c>
      <c r="R208" s="18">
        <f t="shared" si="22"/>
        <v>0</v>
      </c>
      <c r="S208" s="19">
        <f t="shared" si="23"/>
        <v>1</v>
      </c>
      <c r="U208" s="47"/>
    </row>
    <row r="209" spans="2:21" ht="15" x14ac:dyDescent="0.2">
      <c r="B209" s="14">
        <v>88</v>
      </c>
      <c r="C209" s="15">
        <v>311</v>
      </c>
      <c r="D209" s="15">
        <v>64</v>
      </c>
      <c r="E209" s="15">
        <v>1</v>
      </c>
      <c r="F209" s="15">
        <v>3</v>
      </c>
      <c r="G209" s="15">
        <v>0</v>
      </c>
      <c r="H209" s="15">
        <v>69</v>
      </c>
      <c r="I209" s="16" t="s">
        <v>51</v>
      </c>
      <c r="J209" s="57">
        <v>37325061</v>
      </c>
      <c r="K209" s="58">
        <v>52019937.969999999</v>
      </c>
      <c r="L209" s="58">
        <v>45771723.030000001</v>
      </c>
      <c r="M209" s="58">
        <v>0</v>
      </c>
      <c r="N209" s="59">
        <f t="shared" si="18"/>
        <v>135116722</v>
      </c>
      <c r="O209" s="17">
        <f t="shared" si="19"/>
        <v>0.27624309151016851</v>
      </c>
      <c r="P209" s="18">
        <f t="shared" si="20"/>
        <v>0.38500000000000001</v>
      </c>
      <c r="Q209" s="18">
        <f t="shared" si="21"/>
        <v>0.33875690848983148</v>
      </c>
      <c r="R209" s="18">
        <f t="shared" si="22"/>
        <v>0</v>
      </c>
      <c r="S209" s="19">
        <f t="shared" si="23"/>
        <v>1</v>
      </c>
      <c r="U209" s="47"/>
    </row>
    <row r="210" spans="2:21" ht="15" x14ac:dyDescent="0.2">
      <c r="B210" s="14">
        <v>88</v>
      </c>
      <c r="C210" s="15">
        <v>311</v>
      </c>
      <c r="D210" s="15">
        <v>64</v>
      </c>
      <c r="E210" s="15">
        <v>1</v>
      </c>
      <c r="F210" s="15">
        <v>3</v>
      </c>
      <c r="G210" s="15">
        <v>0</v>
      </c>
      <c r="H210" s="15">
        <v>70</v>
      </c>
      <c r="I210" s="16" t="s">
        <v>325</v>
      </c>
      <c r="J210" s="57">
        <v>45741250</v>
      </c>
      <c r="K210" s="58">
        <v>63749579.740000002</v>
      </c>
      <c r="L210" s="58">
        <v>56092494.259999998</v>
      </c>
      <c r="M210" s="58">
        <v>0</v>
      </c>
      <c r="N210" s="59">
        <f t="shared" si="18"/>
        <v>165583324</v>
      </c>
      <c r="O210" s="17">
        <f t="shared" si="19"/>
        <v>0.27624309559095456</v>
      </c>
      <c r="P210" s="18">
        <f t="shared" si="20"/>
        <v>0.38500000000000001</v>
      </c>
      <c r="Q210" s="18">
        <f t="shared" si="21"/>
        <v>0.33875690440904543</v>
      </c>
      <c r="R210" s="18">
        <f t="shared" si="22"/>
        <v>0</v>
      </c>
      <c r="S210" s="19">
        <f t="shared" si="23"/>
        <v>1</v>
      </c>
      <c r="U210" s="47"/>
    </row>
    <row r="211" spans="2:21" ht="15" x14ac:dyDescent="0.2">
      <c r="B211" s="14">
        <v>88</v>
      </c>
      <c r="C211" s="15">
        <v>311</v>
      </c>
      <c r="D211" s="15">
        <v>64</v>
      </c>
      <c r="E211" s="15">
        <v>1</v>
      </c>
      <c r="F211" s="15">
        <v>3</v>
      </c>
      <c r="G211" s="15">
        <v>0</v>
      </c>
      <c r="H211" s="15">
        <v>71</v>
      </c>
      <c r="I211" s="16" t="s">
        <v>52</v>
      </c>
      <c r="J211" s="57">
        <v>21798538</v>
      </c>
      <c r="K211" s="58">
        <v>30380622.580000002</v>
      </c>
      <c r="L211" s="58">
        <v>26731547.419999998</v>
      </c>
      <c r="M211" s="58">
        <v>0</v>
      </c>
      <c r="N211" s="59">
        <f t="shared" si="18"/>
        <v>78910708</v>
      </c>
      <c r="O211" s="17">
        <f t="shared" si="19"/>
        <v>0.27624309238234185</v>
      </c>
      <c r="P211" s="18">
        <f t="shared" si="20"/>
        <v>0.38500000000000001</v>
      </c>
      <c r="Q211" s="18">
        <f t="shared" si="21"/>
        <v>0.33875690761765814</v>
      </c>
      <c r="R211" s="18">
        <f t="shared" si="22"/>
        <v>0</v>
      </c>
      <c r="S211" s="19">
        <f t="shared" si="23"/>
        <v>1</v>
      </c>
      <c r="U211" s="47"/>
    </row>
    <row r="212" spans="2:21" ht="15" x14ac:dyDescent="0.2">
      <c r="B212" s="14">
        <v>88</v>
      </c>
      <c r="C212" s="15">
        <v>311</v>
      </c>
      <c r="D212" s="15">
        <v>64</v>
      </c>
      <c r="E212" s="15">
        <v>1</v>
      </c>
      <c r="F212" s="15">
        <v>3</v>
      </c>
      <c r="G212" s="15">
        <v>0</v>
      </c>
      <c r="H212" s="15">
        <v>72</v>
      </c>
      <c r="I212" s="16" t="s">
        <v>53</v>
      </c>
      <c r="J212" s="57">
        <v>8531367</v>
      </c>
      <c r="K212" s="58">
        <v>11890165.98</v>
      </c>
      <c r="L212" s="58">
        <v>10462015.02</v>
      </c>
      <c r="M212" s="58">
        <v>0</v>
      </c>
      <c r="N212" s="59">
        <f t="shared" si="18"/>
        <v>30883548</v>
      </c>
      <c r="O212" s="17">
        <f t="shared" si="19"/>
        <v>0.27624309875277281</v>
      </c>
      <c r="P212" s="18">
        <f t="shared" si="20"/>
        <v>0.38500000000000001</v>
      </c>
      <c r="Q212" s="18">
        <f t="shared" si="21"/>
        <v>0.33875690124722713</v>
      </c>
      <c r="R212" s="18">
        <f t="shared" si="22"/>
        <v>0</v>
      </c>
      <c r="S212" s="19">
        <f t="shared" si="23"/>
        <v>1</v>
      </c>
      <c r="U212" s="47"/>
    </row>
    <row r="213" spans="2:21" ht="15" x14ac:dyDescent="0.2">
      <c r="B213" s="14">
        <v>88</v>
      </c>
      <c r="C213" s="15">
        <v>311</v>
      </c>
      <c r="D213" s="15">
        <v>64</v>
      </c>
      <c r="E213" s="15">
        <v>1</v>
      </c>
      <c r="F213" s="15">
        <v>3</v>
      </c>
      <c r="G213" s="15">
        <v>0</v>
      </c>
      <c r="H213" s="15">
        <v>73</v>
      </c>
      <c r="I213" s="16" t="s">
        <v>54</v>
      </c>
      <c r="J213" s="57">
        <v>8331008</v>
      </c>
      <c r="K213" s="58">
        <v>11610925.48</v>
      </c>
      <c r="L213" s="58">
        <v>10216314.52</v>
      </c>
      <c r="M213" s="58">
        <v>0</v>
      </c>
      <c r="N213" s="59">
        <f t="shared" si="18"/>
        <v>30158248</v>
      </c>
      <c r="O213" s="17">
        <f t="shared" si="19"/>
        <v>0.27624310271604635</v>
      </c>
      <c r="P213" s="18">
        <f t="shared" si="20"/>
        <v>0.38500000000000001</v>
      </c>
      <c r="Q213" s="18">
        <f t="shared" si="21"/>
        <v>0.33875689728395364</v>
      </c>
      <c r="R213" s="18">
        <f t="shared" si="22"/>
        <v>0</v>
      </c>
      <c r="S213" s="19">
        <f t="shared" si="23"/>
        <v>1</v>
      </c>
      <c r="U213" s="47"/>
    </row>
    <row r="214" spans="2:21" ht="15" x14ac:dyDescent="0.2">
      <c r="B214" s="14">
        <v>88</v>
      </c>
      <c r="C214" s="15">
        <v>311</v>
      </c>
      <c r="D214" s="15">
        <v>64</v>
      </c>
      <c r="E214" s="15">
        <v>1</v>
      </c>
      <c r="F214" s="15">
        <v>3</v>
      </c>
      <c r="G214" s="15">
        <v>0</v>
      </c>
      <c r="H214" s="15">
        <v>74</v>
      </c>
      <c r="I214" s="16" t="s">
        <v>55</v>
      </c>
      <c r="J214" s="57">
        <v>73973206</v>
      </c>
      <c r="K214" s="58">
        <v>103096457.31</v>
      </c>
      <c r="L214" s="58">
        <v>185707740.69</v>
      </c>
      <c r="M214" s="58">
        <v>0</v>
      </c>
      <c r="N214" s="59">
        <f t="shared" si="18"/>
        <v>362777404</v>
      </c>
      <c r="O214" s="17">
        <f t="shared" si="19"/>
        <v>0.20390797548129541</v>
      </c>
      <c r="P214" s="18">
        <f t="shared" si="20"/>
        <v>0.28418654572543334</v>
      </c>
      <c r="Q214" s="18">
        <f t="shared" si="21"/>
        <v>0.51190547879327131</v>
      </c>
      <c r="R214" s="18">
        <f t="shared" si="22"/>
        <v>0</v>
      </c>
      <c r="S214" s="19">
        <f t="shared" si="23"/>
        <v>1</v>
      </c>
      <c r="U214" s="47"/>
    </row>
    <row r="215" spans="2:21" ht="15" x14ac:dyDescent="0.2">
      <c r="B215" s="14">
        <v>88</v>
      </c>
      <c r="C215" s="15">
        <v>311</v>
      </c>
      <c r="D215" s="15">
        <v>64</v>
      </c>
      <c r="E215" s="15">
        <v>1</v>
      </c>
      <c r="F215" s="15">
        <v>3</v>
      </c>
      <c r="G215" s="15">
        <v>0</v>
      </c>
      <c r="H215" s="15">
        <v>75</v>
      </c>
      <c r="I215" s="16" t="s">
        <v>326</v>
      </c>
      <c r="J215" s="57">
        <v>29888780</v>
      </c>
      <c r="K215" s="58">
        <v>41655992.840000004</v>
      </c>
      <c r="L215" s="58">
        <v>36652611.159999996</v>
      </c>
      <c r="M215" s="58">
        <v>0</v>
      </c>
      <c r="N215" s="59">
        <f t="shared" si="18"/>
        <v>108197384</v>
      </c>
      <c r="O215" s="17">
        <f t="shared" si="19"/>
        <v>0.27624309290139581</v>
      </c>
      <c r="P215" s="18">
        <f t="shared" si="20"/>
        <v>0.38500000000000001</v>
      </c>
      <c r="Q215" s="18">
        <f t="shared" si="21"/>
        <v>0.33875690709860412</v>
      </c>
      <c r="R215" s="18">
        <f t="shared" si="22"/>
        <v>0</v>
      </c>
      <c r="S215" s="19">
        <f t="shared" si="23"/>
        <v>1</v>
      </c>
      <c r="U215" s="47"/>
    </row>
    <row r="216" spans="2:21" ht="15" x14ac:dyDescent="0.2">
      <c r="B216" s="14">
        <v>88</v>
      </c>
      <c r="C216" s="15">
        <v>311</v>
      </c>
      <c r="D216" s="15">
        <v>64</v>
      </c>
      <c r="E216" s="15">
        <v>1</v>
      </c>
      <c r="F216" s="15">
        <v>3</v>
      </c>
      <c r="G216" s="15">
        <v>0</v>
      </c>
      <c r="H216" s="15">
        <v>76</v>
      </c>
      <c r="I216" s="16" t="s">
        <v>327</v>
      </c>
      <c r="J216" s="57">
        <v>100214752</v>
      </c>
      <c r="K216" s="58">
        <v>139669300.53999999</v>
      </c>
      <c r="L216" s="58">
        <v>122893351.46000001</v>
      </c>
      <c r="M216" s="58">
        <v>0</v>
      </c>
      <c r="N216" s="59">
        <f t="shared" si="18"/>
        <v>362777404</v>
      </c>
      <c r="O216" s="17">
        <f t="shared" si="19"/>
        <v>0.27624309258246965</v>
      </c>
      <c r="P216" s="18">
        <f t="shared" si="20"/>
        <v>0.38499999999999995</v>
      </c>
      <c r="Q216" s="18">
        <f t="shared" si="21"/>
        <v>0.33875690741753034</v>
      </c>
      <c r="R216" s="18">
        <f t="shared" si="22"/>
        <v>0</v>
      </c>
      <c r="S216" s="19">
        <f t="shared" si="23"/>
        <v>1</v>
      </c>
      <c r="U216" s="47"/>
    </row>
    <row r="217" spans="2:21" ht="15" x14ac:dyDescent="0.2">
      <c r="B217" s="14">
        <v>88</v>
      </c>
      <c r="C217" s="15">
        <v>311</v>
      </c>
      <c r="D217" s="15">
        <v>64</v>
      </c>
      <c r="E217" s="15">
        <v>1</v>
      </c>
      <c r="F217" s="15">
        <v>3</v>
      </c>
      <c r="G217" s="15">
        <v>0</v>
      </c>
      <c r="H217" s="15">
        <v>77</v>
      </c>
      <c r="I217" s="16" t="s">
        <v>56</v>
      </c>
      <c r="J217" s="57">
        <v>80833151</v>
      </c>
      <c r="K217" s="58">
        <v>112657163.08</v>
      </c>
      <c r="L217" s="58">
        <v>99125693.920000002</v>
      </c>
      <c r="M217" s="58">
        <v>0</v>
      </c>
      <c r="N217" s="59">
        <f t="shared" si="18"/>
        <v>292616008</v>
      </c>
      <c r="O217" s="17">
        <f t="shared" si="19"/>
        <v>0.2762430926198679</v>
      </c>
      <c r="P217" s="18">
        <f t="shared" si="20"/>
        <v>0.38500000000000001</v>
      </c>
      <c r="Q217" s="18">
        <f t="shared" si="21"/>
        <v>0.33875690738013214</v>
      </c>
      <c r="R217" s="18">
        <f t="shared" si="22"/>
        <v>0</v>
      </c>
      <c r="S217" s="19">
        <f t="shared" si="23"/>
        <v>1</v>
      </c>
      <c r="U217" s="47"/>
    </row>
    <row r="218" spans="2:21" ht="15" x14ac:dyDescent="0.2">
      <c r="B218" s="14">
        <v>88</v>
      </c>
      <c r="C218" s="15">
        <v>311</v>
      </c>
      <c r="D218" s="15">
        <v>64</v>
      </c>
      <c r="E218" s="15">
        <v>1</v>
      </c>
      <c r="F218" s="15">
        <v>4</v>
      </c>
      <c r="G218" s="15">
        <v>0</v>
      </c>
      <c r="H218" s="15">
        <v>51</v>
      </c>
      <c r="I218" s="16" t="s">
        <v>57</v>
      </c>
      <c r="J218" s="57">
        <v>26905976</v>
      </c>
      <c r="K218" s="58">
        <v>37498859.090000004</v>
      </c>
      <c r="L218" s="58">
        <v>32994798.909999996</v>
      </c>
      <c r="M218" s="58">
        <v>0</v>
      </c>
      <c r="N218" s="59">
        <f t="shared" si="18"/>
        <v>97399634</v>
      </c>
      <c r="O218" s="17">
        <f t="shared" si="19"/>
        <v>0.27624309142681175</v>
      </c>
      <c r="P218" s="18">
        <f t="shared" si="20"/>
        <v>0.38500000000000006</v>
      </c>
      <c r="Q218" s="18">
        <f t="shared" si="21"/>
        <v>0.33875690857318824</v>
      </c>
      <c r="R218" s="18">
        <f t="shared" si="22"/>
        <v>0</v>
      </c>
      <c r="S218" s="19">
        <f t="shared" si="23"/>
        <v>1</v>
      </c>
      <c r="U218" s="47"/>
    </row>
    <row r="219" spans="2:21" ht="15" x14ac:dyDescent="0.2">
      <c r="B219" s="14">
        <v>88</v>
      </c>
      <c r="C219" s="15">
        <v>311</v>
      </c>
      <c r="D219" s="15">
        <v>64</v>
      </c>
      <c r="E219" s="15">
        <v>1</v>
      </c>
      <c r="F219" s="15">
        <v>4</v>
      </c>
      <c r="G219" s="15">
        <v>0</v>
      </c>
      <c r="H219" s="15">
        <v>52</v>
      </c>
      <c r="I219" s="16" t="s">
        <v>58</v>
      </c>
      <c r="J219" s="57">
        <v>48083939</v>
      </c>
      <c r="K219" s="58">
        <v>67014586.100000001</v>
      </c>
      <c r="L219" s="58">
        <v>58965334.899999999</v>
      </c>
      <c r="M219" s="58">
        <v>0</v>
      </c>
      <c r="N219" s="59">
        <f t="shared" si="18"/>
        <v>174063860</v>
      </c>
      <c r="O219" s="17">
        <f t="shared" si="19"/>
        <v>0.27624309262129426</v>
      </c>
      <c r="P219" s="18">
        <f t="shared" si="20"/>
        <v>0.38500000000000001</v>
      </c>
      <c r="Q219" s="18">
        <f t="shared" si="21"/>
        <v>0.33875690737870573</v>
      </c>
      <c r="R219" s="18">
        <f t="shared" si="22"/>
        <v>0</v>
      </c>
      <c r="S219" s="19">
        <f t="shared" si="23"/>
        <v>1</v>
      </c>
      <c r="U219" s="47"/>
    </row>
    <row r="220" spans="2:21" ht="15" x14ac:dyDescent="0.2">
      <c r="B220" s="14">
        <v>88</v>
      </c>
      <c r="C220" s="15">
        <v>311</v>
      </c>
      <c r="D220" s="15">
        <v>64</v>
      </c>
      <c r="E220" s="15">
        <v>1</v>
      </c>
      <c r="F220" s="15">
        <v>4</v>
      </c>
      <c r="G220" s="15">
        <v>0</v>
      </c>
      <c r="H220" s="15">
        <v>53</v>
      </c>
      <c r="I220" s="16" t="s">
        <v>59</v>
      </c>
      <c r="J220" s="57">
        <v>75704463</v>
      </c>
      <c r="K220" s="58">
        <v>105509310.83</v>
      </c>
      <c r="L220" s="58">
        <v>92836384.170000002</v>
      </c>
      <c r="M220" s="58">
        <v>0</v>
      </c>
      <c r="N220" s="59">
        <f t="shared" si="18"/>
        <v>274050158</v>
      </c>
      <c r="O220" s="17">
        <f t="shared" si="19"/>
        <v>0.27624309196712815</v>
      </c>
      <c r="P220" s="18">
        <f t="shared" si="20"/>
        <v>0.38500000000000001</v>
      </c>
      <c r="Q220" s="18">
        <f t="shared" si="21"/>
        <v>0.33875690803287184</v>
      </c>
      <c r="R220" s="18">
        <f t="shared" si="22"/>
        <v>0</v>
      </c>
      <c r="S220" s="19">
        <f t="shared" si="23"/>
        <v>1</v>
      </c>
      <c r="U220" s="47"/>
    </row>
    <row r="221" spans="2:21" ht="15" x14ac:dyDescent="0.2">
      <c r="B221" s="14">
        <v>88</v>
      </c>
      <c r="C221" s="15">
        <v>311</v>
      </c>
      <c r="D221" s="15">
        <v>64</v>
      </c>
      <c r="E221" s="15">
        <v>1</v>
      </c>
      <c r="F221" s="15">
        <v>4</v>
      </c>
      <c r="G221" s="15">
        <v>0</v>
      </c>
      <c r="H221" s="15">
        <v>54</v>
      </c>
      <c r="I221" s="16" t="s">
        <v>60</v>
      </c>
      <c r="J221" s="57">
        <v>28055638</v>
      </c>
      <c r="K221" s="58">
        <v>39101143.619999997</v>
      </c>
      <c r="L221" s="58">
        <v>34404630.380000003</v>
      </c>
      <c r="M221" s="58">
        <v>0</v>
      </c>
      <c r="N221" s="59">
        <f t="shared" si="18"/>
        <v>101561412</v>
      </c>
      <c r="O221" s="17">
        <f t="shared" si="19"/>
        <v>0.27624308728594676</v>
      </c>
      <c r="P221" s="18">
        <f t="shared" si="20"/>
        <v>0.38499999999999995</v>
      </c>
      <c r="Q221" s="18">
        <f t="shared" si="21"/>
        <v>0.33875691271405328</v>
      </c>
      <c r="R221" s="18">
        <f t="shared" si="22"/>
        <v>0</v>
      </c>
      <c r="S221" s="19">
        <f t="shared" si="23"/>
        <v>1</v>
      </c>
      <c r="U221" s="47"/>
    </row>
    <row r="222" spans="2:21" ht="15" x14ac:dyDescent="0.2">
      <c r="B222" s="14">
        <v>88</v>
      </c>
      <c r="C222" s="15">
        <v>311</v>
      </c>
      <c r="D222" s="15">
        <v>64</v>
      </c>
      <c r="E222" s="15">
        <v>1</v>
      </c>
      <c r="F222" s="15">
        <v>4</v>
      </c>
      <c r="G222" s="15">
        <v>0</v>
      </c>
      <c r="H222" s="15">
        <v>55</v>
      </c>
      <c r="I222" s="16" t="s">
        <v>61</v>
      </c>
      <c r="J222" s="57">
        <v>6086174</v>
      </c>
      <c r="K222" s="58">
        <v>8482300.75</v>
      </c>
      <c r="L222" s="58">
        <v>7463475.25</v>
      </c>
      <c r="M222" s="58">
        <v>0</v>
      </c>
      <c r="N222" s="59">
        <f t="shared" si="18"/>
        <v>22031950</v>
      </c>
      <c r="O222" s="17">
        <f t="shared" si="19"/>
        <v>0.2762430924180565</v>
      </c>
      <c r="P222" s="18">
        <f t="shared" si="20"/>
        <v>0.38500000000000001</v>
      </c>
      <c r="Q222" s="18">
        <f t="shared" si="21"/>
        <v>0.33875690758194349</v>
      </c>
      <c r="R222" s="18">
        <f t="shared" si="22"/>
        <v>0</v>
      </c>
      <c r="S222" s="19">
        <f t="shared" si="23"/>
        <v>1</v>
      </c>
      <c r="U222" s="47"/>
    </row>
    <row r="223" spans="2:21" ht="15" x14ac:dyDescent="0.2">
      <c r="B223" s="14">
        <v>88</v>
      </c>
      <c r="C223" s="15">
        <v>311</v>
      </c>
      <c r="D223" s="15">
        <v>64</v>
      </c>
      <c r="E223" s="15">
        <v>1</v>
      </c>
      <c r="F223" s="15">
        <v>4</v>
      </c>
      <c r="G223" s="15">
        <v>0</v>
      </c>
      <c r="H223" s="15">
        <v>56</v>
      </c>
      <c r="I223" s="16" t="s">
        <v>62</v>
      </c>
      <c r="J223" s="57">
        <v>28599236</v>
      </c>
      <c r="K223" s="58">
        <v>39858755.090000004</v>
      </c>
      <c r="L223" s="58">
        <v>35071242.909999996</v>
      </c>
      <c r="M223" s="58">
        <v>0</v>
      </c>
      <c r="N223" s="59">
        <f t="shared" si="18"/>
        <v>103529234</v>
      </c>
      <c r="O223" s="17">
        <f t="shared" si="19"/>
        <v>0.27624309477649567</v>
      </c>
      <c r="P223" s="18">
        <f t="shared" si="20"/>
        <v>0.38500000000000001</v>
      </c>
      <c r="Q223" s="18">
        <f t="shared" si="21"/>
        <v>0.33875690522350427</v>
      </c>
      <c r="R223" s="18">
        <f t="shared" si="22"/>
        <v>0</v>
      </c>
      <c r="S223" s="19">
        <f t="shared" si="23"/>
        <v>1</v>
      </c>
      <c r="U223" s="47"/>
    </row>
    <row r="224" spans="2:21" ht="15" x14ac:dyDescent="0.2">
      <c r="B224" s="14">
        <v>88</v>
      </c>
      <c r="C224" s="15">
        <v>311</v>
      </c>
      <c r="D224" s="15">
        <v>64</v>
      </c>
      <c r="E224" s="15">
        <v>1</v>
      </c>
      <c r="F224" s="15">
        <v>4</v>
      </c>
      <c r="G224" s="15">
        <v>0</v>
      </c>
      <c r="H224" s="15">
        <v>57</v>
      </c>
      <c r="I224" s="16" t="s">
        <v>63</v>
      </c>
      <c r="J224" s="57">
        <v>10455539</v>
      </c>
      <c r="K224" s="58">
        <v>14571885.02</v>
      </c>
      <c r="L224" s="58">
        <v>12821627.98</v>
      </c>
      <c r="M224" s="58">
        <v>0</v>
      </c>
      <c r="N224" s="59">
        <f t="shared" si="18"/>
        <v>37849052</v>
      </c>
      <c r="O224" s="17">
        <f t="shared" si="19"/>
        <v>0.27624308793784319</v>
      </c>
      <c r="P224" s="18">
        <f t="shared" si="20"/>
        <v>0.38500000000000001</v>
      </c>
      <c r="Q224" s="18">
        <f t="shared" si="21"/>
        <v>0.3387569120621568</v>
      </c>
      <c r="R224" s="18">
        <f t="shared" si="22"/>
        <v>0</v>
      </c>
      <c r="S224" s="19">
        <f t="shared" si="23"/>
        <v>1</v>
      </c>
      <c r="U224" s="47"/>
    </row>
    <row r="225" spans="2:21" ht="15" x14ac:dyDescent="0.2">
      <c r="B225" s="14">
        <v>88</v>
      </c>
      <c r="C225" s="15">
        <v>311</v>
      </c>
      <c r="D225" s="15">
        <v>64</v>
      </c>
      <c r="E225" s="15">
        <v>1</v>
      </c>
      <c r="F225" s="15">
        <v>4</v>
      </c>
      <c r="G225" s="15">
        <v>0</v>
      </c>
      <c r="H225" s="15">
        <v>58</v>
      </c>
      <c r="I225" s="16" t="s">
        <v>64</v>
      </c>
      <c r="J225" s="57">
        <v>15281533</v>
      </c>
      <c r="K225" s="58">
        <v>21297871.98</v>
      </c>
      <c r="L225" s="58">
        <v>18739743.02</v>
      </c>
      <c r="M225" s="58">
        <v>0</v>
      </c>
      <c r="N225" s="59">
        <f t="shared" si="18"/>
        <v>55319148</v>
      </c>
      <c r="O225" s="17">
        <f t="shared" si="19"/>
        <v>0.27624310121334478</v>
      </c>
      <c r="P225" s="18">
        <f t="shared" si="20"/>
        <v>0.38500000000000001</v>
      </c>
      <c r="Q225" s="18">
        <f t="shared" si="21"/>
        <v>0.33875689878665521</v>
      </c>
      <c r="R225" s="18">
        <f t="shared" si="22"/>
        <v>0</v>
      </c>
      <c r="S225" s="19">
        <f t="shared" si="23"/>
        <v>1</v>
      </c>
      <c r="U225" s="47"/>
    </row>
    <row r="226" spans="2:21" ht="15" x14ac:dyDescent="0.2">
      <c r="B226" s="14">
        <v>88</v>
      </c>
      <c r="C226" s="15">
        <v>311</v>
      </c>
      <c r="D226" s="15">
        <v>64</v>
      </c>
      <c r="E226" s="15">
        <v>1</v>
      </c>
      <c r="F226" s="15">
        <v>4</v>
      </c>
      <c r="G226" s="15">
        <v>0</v>
      </c>
      <c r="H226" s="15">
        <v>59</v>
      </c>
      <c r="I226" s="16" t="s">
        <v>65</v>
      </c>
      <c r="J226" s="57">
        <v>6604449</v>
      </c>
      <c r="K226" s="58">
        <v>9204620.8100000005</v>
      </c>
      <c r="L226" s="58">
        <v>8099036.1899999995</v>
      </c>
      <c r="M226" s="58">
        <v>0</v>
      </c>
      <c r="N226" s="59">
        <f t="shared" si="18"/>
        <v>23908106</v>
      </c>
      <c r="O226" s="17">
        <f t="shared" si="19"/>
        <v>0.27624308675894277</v>
      </c>
      <c r="P226" s="18">
        <f t="shared" si="20"/>
        <v>0.38500000000000001</v>
      </c>
      <c r="Q226" s="18">
        <f t="shared" si="21"/>
        <v>0.33875691324105722</v>
      </c>
      <c r="R226" s="18">
        <f t="shared" si="22"/>
        <v>0</v>
      </c>
      <c r="S226" s="19">
        <f t="shared" si="23"/>
        <v>1</v>
      </c>
      <c r="U226" s="47"/>
    </row>
    <row r="227" spans="2:21" ht="15" x14ac:dyDescent="0.2">
      <c r="B227" s="14">
        <v>88</v>
      </c>
      <c r="C227" s="15">
        <v>311</v>
      </c>
      <c r="D227" s="15">
        <v>64</v>
      </c>
      <c r="E227" s="15">
        <v>1</v>
      </c>
      <c r="F227" s="15">
        <v>4</v>
      </c>
      <c r="G227" s="15">
        <v>0</v>
      </c>
      <c r="H227" s="15">
        <v>60</v>
      </c>
      <c r="I227" s="16" t="s">
        <v>66</v>
      </c>
      <c r="J227" s="57">
        <v>22094976</v>
      </c>
      <c r="K227" s="58">
        <v>30793768.390000001</v>
      </c>
      <c r="L227" s="58">
        <v>27095069.609999999</v>
      </c>
      <c r="M227" s="58">
        <v>0</v>
      </c>
      <c r="N227" s="59">
        <f t="shared" si="18"/>
        <v>79983814</v>
      </c>
      <c r="O227" s="17">
        <f t="shared" si="19"/>
        <v>0.27624309088336296</v>
      </c>
      <c r="P227" s="18">
        <f t="shared" si="20"/>
        <v>0.38500000000000001</v>
      </c>
      <c r="Q227" s="18">
        <f t="shared" si="21"/>
        <v>0.33875690911663703</v>
      </c>
      <c r="R227" s="18">
        <f t="shared" si="22"/>
        <v>0</v>
      </c>
      <c r="S227" s="19">
        <f t="shared" si="23"/>
        <v>1</v>
      </c>
      <c r="U227" s="47"/>
    </row>
    <row r="228" spans="2:21" ht="15" x14ac:dyDescent="0.2">
      <c r="B228" s="14">
        <v>88</v>
      </c>
      <c r="C228" s="15">
        <v>311</v>
      </c>
      <c r="D228" s="15">
        <v>64</v>
      </c>
      <c r="E228" s="15">
        <v>1</v>
      </c>
      <c r="F228" s="15">
        <v>4</v>
      </c>
      <c r="G228" s="15">
        <v>0</v>
      </c>
      <c r="H228" s="15">
        <v>61</v>
      </c>
      <c r="I228" s="16" t="s">
        <v>67</v>
      </c>
      <c r="J228" s="57">
        <v>30449265</v>
      </c>
      <c r="K228" s="58">
        <v>42437140.130000003</v>
      </c>
      <c r="L228" s="58">
        <v>37339932.869999997</v>
      </c>
      <c r="M228" s="58">
        <v>0</v>
      </c>
      <c r="N228" s="59">
        <f t="shared" si="18"/>
        <v>110226338</v>
      </c>
      <c r="O228" s="17">
        <f t="shared" si="19"/>
        <v>0.27624309718063933</v>
      </c>
      <c r="P228" s="18">
        <f t="shared" si="20"/>
        <v>0.38500000000000001</v>
      </c>
      <c r="Q228" s="18">
        <f t="shared" si="21"/>
        <v>0.33875690281936061</v>
      </c>
      <c r="R228" s="18">
        <f t="shared" si="22"/>
        <v>0</v>
      </c>
      <c r="S228" s="19">
        <f t="shared" si="23"/>
        <v>1</v>
      </c>
      <c r="U228" s="47"/>
    </row>
    <row r="229" spans="2:21" ht="15" x14ac:dyDescent="0.2">
      <c r="B229" s="14">
        <v>88</v>
      </c>
      <c r="C229" s="15">
        <v>311</v>
      </c>
      <c r="D229" s="15">
        <v>64</v>
      </c>
      <c r="E229" s="15">
        <v>1</v>
      </c>
      <c r="F229" s="15">
        <v>4</v>
      </c>
      <c r="G229" s="15">
        <v>0</v>
      </c>
      <c r="H229" s="15">
        <v>62</v>
      </c>
      <c r="I229" s="16" t="s">
        <v>68</v>
      </c>
      <c r="J229" s="57">
        <v>18105370</v>
      </c>
      <c r="K229" s="58">
        <v>25233453.629999999</v>
      </c>
      <c r="L229" s="58">
        <v>22202614.370000001</v>
      </c>
      <c r="M229" s="58">
        <v>0</v>
      </c>
      <c r="N229" s="59">
        <f t="shared" si="18"/>
        <v>65541438</v>
      </c>
      <c r="O229" s="17">
        <f t="shared" si="19"/>
        <v>0.27624309982335143</v>
      </c>
      <c r="P229" s="18">
        <f t="shared" si="20"/>
        <v>0.38500000000000001</v>
      </c>
      <c r="Q229" s="18">
        <f t="shared" si="21"/>
        <v>0.33875690017664856</v>
      </c>
      <c r="R229" s="18">
        <f t="shared" si="22"/>
        <v>0</v>
      </c>
      <c r="S229" s="19">
        <f t="shared" si="23"/>
        <v>1</v>
      </c>
      <c r="U229" s="47"/>
    </row>
    <row r="230" spans="2:21" ht="15" x14ac:dyDescent="0.2">
      <c r="B230" s="14">
        <v>88</v>
      </c>
      <c r="C230" s="15">
        <v>311</v>
      </c>
      <c r="D230" s="15">
        <v>64</v>
      </c>
      <c r="E230" s="15">
        <v>1</v>
      </c>
      <c r="F230" s="15">
        <v>4</v>
      </c>
      <c r="G230" s="15">
        <v>0</v>
      </c>
      <c r="H230" s="15">
        <v>63</v>
      </c>
      <c r="I230" s="16" t="s">
        <v>69</v>
      </c>
      <c r="J230" s="57">
        <v>73692301</v>
      </c>
      <c r="K230" s="58">
        <v>102704959.28</v>
      </c>
      <c r="L230" s="58">
        <v>90368867.719999999</v>
      </c>
      <c r="M230" s="58">
        <v>0</v>
      </c>
      <c r="N230" s="59">
        <f t="shared" si="18"/>
        <v>266766128</v>
      </c>
      <c r="O230" s="17">
        <f t="shared" si="19"/>
        <v>0.27624309560020305</v>
      </c>
      <c r="P230" s="18">
        <f t="shared" si="20"/>
        <v>0.38500000000000001</v>
      </c>
      <c r="Q230" s="18">
        <f t="shared" si="21"/>
        <v>0.33875690439979694</v>
      </c>
      <c r="R230" s="18">
        <f t="shared" si="22"/>
        <v>0</v>
      </c>
      <c r="S230" s="19">
        <f t="shared" si="23"/>
        <v>1</v>
      </c>
      <c r="U230" s="47"/>
    </row>
    <row r="231" spans="2:21" ht="15" x14ac:dyDescent="0.2">
      <c r="B231" s="14">
        <v>88</v>
      </c>
      <c r="C231" s="15">
        <v>311</v>
      </c>
      <c r="D231" s="15">
        <v>64</v>
      </c>
      <c r="E231" s="15">
        <v>1</v>
      </c>
      <c r="F231" s="15">
        <v>4</v>
      </c>
      <c r="G231" s="15">
        <v>0</v>
      </c>
      <c r="H231" s="15">
        <v>64</v>
      </c>
      <c r="I231" s="16" t="s">
        <v>70</v>
      </c>
      <c r="J231" s="57">
        <v>49801526</v>
      </c>
      <c r="K231" s="58">
        <v>69408386.739999995</v>
      </c>
      <c r="L231" s="58">
        <v>61071611.260000005</v>
      </c>
      <c r="M231" s="58">
        <v>0</v>
      </c>
      <c r="N231" s="59">
        <f t="shared" si="18"/>
        <v>180281524</v>
      </c>
      <c r="O231" s="17">
        <f t="shared" si="19"/>
        <v>0.27624309410652642</v>
      </c>
      <c r="P231" s="18">
        <f t="shared" si="20"/>
        <v>0.38499999999999995</v>
      </c>
      <c r="Q231" s="18">
        <f t="shared" si="21"/>
        <v>0.33875690589347363</v>
      </c>
      <c r="R231" s="18">
        <f t="shared" si="22"/>
        <v>0</v>
      </c>
      <c r="S231" s="19">
        <f t="shared" si="23"/>
        <v>1</v>
      </c>
      <c r="U231" s="47"/>
    </row>
    <row r="232" spans="2:21" ht="15" x14ac:dyDescent="0.2">
      <c r="B232" s="14">
        <v>88</v>
      </c>
      <c r="C232" s="15">
        <v>311</v>
      </c>
      <c r="D232" s="15">
        <v>64</v>
      </c>
      <c r="E232" s="15">
        <v>1</v>
      </c>
      <c r="F232" s="15">
        <v>4</v>
      </c>
      <c r="G232" s="15">
        <v>0</v>
      </c>
      <c r="H232" s="15">
        <v>65</v>
      </c>
      <c r="I232" s="16" t="s">
        <v>71</v>
      </c>
      <c r="J232" s="57">
        <v>22262904</v>
      </c>
      <c r="K232" s="58">
        <v>31027808.350000001</v>
      </c>
      <c r="L232" s="58">
        <v>27300997.649999999</v>
      </c>
      <c r="M232" s="58">
        <v>0</v>
      </c>
      <c r="N232" s="59">
        <f t="shared" si="18"/>
        <v>80591710</v>
      </c>
      <c r="O232" s="17">
        <f t="shared" si="19"/>
        <v>0.27624310242331374</v>
      </c>
      <c r="P232" s="18">
        <f t="shared" si="20"/>
        <v>0.38500000000000001</v>
      </c>
      <c r="Q232" s="18">
        <f t="shared" si="21"/>
        <v>0.3387568975766862</v>
      </c>
      <c r="R232" s="18">
        <f t="shared" si="22"/>
        <v>0</v>
      </c>
      <c r="S232" s="19">
        <f t="shared" si="23"/>
        <v>1</v>
      </c>
      <c r="U232" s="47"/>
    </row>
    <row r="233" spans="2:21" ht="15" x14ac:dyDescent="0.2">
      <c r="B233" s="14">
        <v>88</v>
      </c>
      <c r="C233" s="15">
        <v>311</v>
      </c>
      <c r="D233" s="15">
        <v>64</v>
      </c>
      <c r="E233" s="15">
        <v>1</v>
      </c>
      <c r="F233" s="15">
        <v>4</v>
      </c>
      <c r="G233" s="15">
        <v>0</v>
      </c>
      <c r="H233" s="15">
        <v>66</v>
      </c>
      <c r="I233" s="16" t="s">
        <v>72</v>
      </c>
      <c r="J233" s="57">
        <v>51100037</v>
      </c>
      <c r="K233" s="58">
        <v>71218121.590000004</v>
      </c>
      <c r="L233" s="58">
        <v>62663975.409999996</v>
      </c>
      <c r="M233" s="58">
        <v>0</v>
      </c>
      <c r="N233" s="59">
        <f t="shared" si="18"/>
        <v>184982134</v>
      </c>
      <c r="O233" s="17">
        <f t="shared" si="19"/>
        <v>0.2762430938330509</v>
      </c>
      <c r="P233" s="18">
        <f t="shared" si="20"/>
        <v>0.38500000000000001</v>
      </c>
      <c r="Q233" s="18">
        <f t="shared" si="21"/>
        <v>0.33875690616694903</v>
      </c>
      <c r="R233" s="18">
        <f t="shared" si="22"/>
        <v>0</v>
      </c>
      <c r="S233" s="19">
        <f t="shared" si="23"/>
        <v>1</v>
      </c>
      <c r="U233" s="47"/>
    </row>
    <row r="234" spans="2:21" ht="15" x14ac:dyDescent="0.2">
      <c r="B234" s="14">
        <v>88</v>
      </c>
      <c r="C234" s="15">
        <v>311</v>
      </c>
      <c r="D234" s="15">
        <v>64</v>
      </c>
      <c r="E234" s="15">
        <v>1</v>
      </c>
      <c r="F234" s="15">
        <v>4</v>
      </c>
      <c r="G234" s="15">
        <v>0</v>
      </c>
      <c r="H234" s="15">
        <v>67</v>
      </c>
      <c r="I234" s="16" t="s">
        <v>73</v>
      </c>
      <c r="J234" s="57">
        <v>27323599</v>
      </c>
      <c r="K234" s="58">
        <v>38080899.780000001</v>
      </c>
      <c r="L234" s="58">
        <v>33506929.219999999</v>
      </c>
      <c r="M234" s="58">
        <v>0</v>
      </c>
      <c r="N234" s="59">
        <f t="shared" si="18"/>
        <v>98911428</v>
      </c>
      <c r="O234" s="17">
        <f t="shared" si="19"/>
        <v>0.27624309498392846</v>
      </c>
      <c r="P234" s="18">
        <f t="shared" si="20"/>
        <v>0.38500000000000001</v>
      </c>
      <c r="Q234" s="18">
        <f t="shared" si="21"/>
        <v>0.33875690501607153</v>
      </c>
      <c r="R234" s="18">
        <f t="shared" si="22"/>
        <v>0</v>
      </c>
      <c r="S234" s="19">
        <f t="shared" si="23"/>
        <v>1</v>
      </c>
      <c r="U234" s="47"/>
    </row>
    <row r="235" spans="2:21" ht="15" x14ac:dyDescent="0.2">
      <c r="B235" s="14">
        <v>88</v>
      </c>
      <c r="C235" s="15">
        <v>311</v>
      </c>
      <c r="D235" s="15">
        <v>64</v>
      </c>
      <c r="E235" s="15">
        <v>1</v>
      </c>
      <c r="F235" s="15">
        <v>4</v>
      </c>
      <c r="G235" s="15">
        <v>0</v>
      </c>
      <c r="H235" s="15">
        <v>68</v>
      </c>
      <c r="I235" s="16" t="s">
        <v>74</v>
      </c>
      <c r="J235" s="57">
        <v>57133018</v>
      </c>
      <c r="K235" s="58">
        <v>79626286.739999995</v>
      </c>
      <c r="L235" s="58">
        <v>70062219.260000005</v>
      </c>
      <c r="M235" s="58">
        <v>0</v>
      </c>
      <c r="N235" s="59">
        <f t="shared" si="18"/>
        <v>206821524</v>
      </c>
      <c r="O235" s="17">
        <f t="shared" si="19"/>
        <v>0.27624309547201675</v>
      </c>
      <c r="P235" s="18">
        <f t="shared" si="20"/>
        <v>0.38499999999999995</v>
      </c>
      <c r="Q235" s="18">
        <f t="shared" si="21"/>
        <v>0.33875690452798329</v>
      </c>
      <c r="R235" s="18">
        <f t="shared" si="22"/>
        <v>0</v>
      </c>
      <c r="S235" s="19">
        <f t="shared" si="23"/>
        <v>1</v>
      </c>
      <c r="U235" s="47"/>
    </row>
    <row r="236" spans="2:21" ht="15" x14ac:dyDescent="0.2">
      <c r="B236" s="14">
        <v>88</v>
      </c>
      <c r="C236" s="15">
        <v>311</v>
      </c>
      <c r="D236" s="15">
        <v>64</v>
      </c>
      <c r="E236" s="15">
        <v>1</v>
      </c>
      <c r="F236" s="15">
        <v>4</v>
      </c>
      <c r="G236" s="15">
        <v>0</v>
      </c>
      <c r="H236" s="15">
        <v>69</v>
      </c>
      <c r="I236" s="16" t="s">
        <v>75</v>
      </c>
      <c r="J236" s="57">
        <v>14984429</v>
      </c>
      <c r="K236" s="58">
        <v>20883798.32</v>
      </c>
      <c r="L236" s="58">
        <v>18375404.68</v>
      </c>
      <c r="M236" s="58">
        <v>0</v>
      </c>
      <c r="N236" s="59">
        <f t="shared" si="18"/>
        <v>54243632</v>
      </c>
      <c r="O236" s="17">
        <f t="shared" si="19"/>
        <v>0.27624309891343557</v>
      </c>
      <c r="P236" s="18">
        <f t="shared" si="20"/>
        <v>0.38500000000000001</v>
      </c>
      <c r="Q236" s="18">
        <f t="shared" si="21"/>
        <v>0.33875690108656442</v>
      </c>
      <c r="R236" s="18">
        <f t="shared" si="22"/>
        <v>0</v>
      </c>
      <c r="S236" s="19">
        <f t="shared" si="23"/>
        <v>1</v>
      </c>
      <c r="U236" s="47"/>
    </row>
    <row r="237" spans="2:21" ht="15" x14ac:dyDescent="0.2">
      <c r="B237" s="14">
        <v>88</v>
      </c>
      <c r="C237" s="15">
        <v>311</v>
      </c>
      <c r="D237" s="15">
        <v>64</v>
      </c>
      <c r="E237" s="15">
        <v>1</v>
      </c>
      <c r="F237" s="15">
        <v>4</v>
      </c>
      <c r="G237" s="15">
        <v>0</v>
      </c>
      <c r="H237" s="15">
        <v>70</v>
      </c>
      <c r="I237" s="16" t="s">
        <v>76</v>
      </c>
      <c r="J237" s="57">
        <v>30862826</v>
      </c>
      <c r="K237" s="58">
        <v>43013520.550000004</v>
      </c>
      <c r="L237" s="58">
        <v>37847083.449999996</v>
      </c>
      <c r="M237" s="58">
        <v>0</v>
      </c>
      <c r="N237" s="59">
        <f t="shared" si="18"/>
        <v>111723430</v>
      </c>
      <c r="O237" s="17">
        <f t="shared" si="19"/>
        <v>0.27624309421935939</v>
      </c>
      <c r="P237" s="18">
        <f t="shared" si="20"/>
        <v>0.38500000000000006</v>
      </c>
      <c r="Q237" s="18">
        <f t="shared" si="21"/>
        <v>0.3387569057806406</v>
      </c>
      <c r="R237" s="18">
        <f t="shared" si="22"/>
        <v>0</v>
      </c>
      <c r="S237" s="19">
        <f t="shared" si="23"/>
        <v>1</v>
      </c>
      <c r="U237" s="47"/>
    </row>
    <row r="238" spans="2:21" ht="15" x14ac:dyDescent="0.2">
      <c r="B238" s="14">
        <v>88</v>
      </c>
      <c r="C238" s="15">
        <v>311</v>
      </c>
      <c r="D238" s="15">
        <v>64</v>
      </c>
      <c r="E238" s="15">
        <v>1</v>
      </c>
      <c r="F238" s="15">
        <v>5</v>
      </c>
      <c r="G238" s="15">
        <v>0</v>
      </c>
      <c r="H238" s="15">
        <v>51</v>
      </c>
      <c r="I238" s="16" t="s">
        <v>77</v>
      </c>
      <c r="J238" s="57">
        <v>24120473</v>
      </c>
      <c r="K238" s="58">
        <v>33616703.119999997</v>
      </c>
      <c r="L238" s="58">
        <v>29578935.880000003</v>
      </c>
      <c r="M238" s="58">
        <v>0</v>
      </c>
      <c r="N238" s="59">
        <f t="shared" si="18"/>
        <v>87316112</v>
      </c>
      <c r="O238" s="17">
        <f t="shared" si="19"/>
        <v>0.27624309474521724</v>
      </c>
      <c r="P238" s="18">
        <f t="shared" si="20"/>
        <v>0.38499999999999995</v>
      </c>
      <c r="Q238" s="18">
        <f t="shared" si="21"/>
        <v>0.3387569052547828</v>
      </c>
      <c r="R238" s="18">
        <f t="shared" si="22"/>
        <v>0</v>
      </c>
      <c r="S238" s="19">
        <f t="shared" si="23"/>
        <v>1</v>
      </c>
      <c r="U238" s="47"/>
    </row>
    <row r="239" spans="2:21" ht="15" x14ac:dyDescent="0.2">
      <c r="B239" s="14">
        <v>88</v>
      </c>
      <c r="C239" s="15">
        <v>311</v>
      </c>
      <c r="D239" s="15">
        <v>64</v>
      </c>
      <c r="E239" s="15">
        <v>1</v>
      </c>
      <c r="F239" s="15">
        <v>6</v>
      </c>
      <c r="G239" s="15">
        <v>0</v>
      </c>
      <c r="H239" s="15">
        <v>51</v>
      </c>
      <c r="I239" s="16" t="s">
        <v>78</v>
      </c>
      <c r="J239" s="57">
        <v>45568361</v>
      </c>
      <c r="K239" s="58">
        <v>63508625.18</v>
      </c>
      <c r="L239" s="58">
        <v>55880481.82</v>
      </c>
      <c r="M239" s="58">
        <v>0</v>
      </c>
      <c r="N239" s="59">
        <f t="shared" si="18"/>
        <v>164957468</v>
      </c>
      <c r="O239" s="17">
        <f t="shared" si="19"/>
        <v>0.27624309194658592</v>
      </c>
      <c r="P239" s="18">
        <f t="shared" si="20"/>
        <v>0.38500000000000001</v>
      </c>
      <c r="Q239" s="18">
        <f t="shared" si="21"/>
        <v>0.33875690805341413</v>
      </c>
      <c r="R239" s="18">
        <f t="shared" si="22"/>
        <v>0</v>
      </c>
      <c r="S239" s="19">
        <f t="shared" si="23"/>
        <v>1</v>
      </c>
      <c r="U239" s="47"/>
    </row>
    <row r="240" spans="2:21" ht="15" x14ac:dyDescent="0.2">
      <c r="B240" s="14">
        <v>88</v>
      </c>
      <c r="C240" s="15">
        <v>311</v>
      </c>
      <c r="D240" s="15">
        <v>64</v>
      </c>
      <c r="E240" s="15">
        <v>1</v>
      </c>
      <c r="F240" s="15">
        <v>6</v>
      </c>
      <c r="G240" s="15">
        <v>0</v>
      </c>
      <c r="H240" s="15">
        <v>52</v>
      </c>
      <c r="I240" s="16" t="s">
        <v>79</v>
      </c>
      <c r="J240" s="57">
        <v>58381861</v>
      </c>
      <c r="K240" s="58">
        <v>81366800.129999995</v>
      </c>
      <c r="L240" s="58">
        <v>71593676.870000005</v>
      </c>
      <c r="M240" s="58">
        <v>0</v>
      </c>
      <c r="N240" s="59">
        <f t="shared" si="18"/>
        <v>211342338</v>
      </c>
      <c r="O240" s="17">
        <f t="shared" si="19"/>
        <v>0.27624309238028777</v>
      </c>
      <c r="P240" s="18">
        <f t="shared" si="20"/>
        <v>0.38499999999999995</v>
      </c>
      <c r="Q240" s="18">
        <f t="shared" si="21"/>
        <v>0.33875690761971228</v>
      </c>
      <c r="R240" s="18">
        <f t="shared" si="22"/>
        <v>0</v>
      </c>
      <c r="S240" s="19">
        <f t="shared" si="23"/>
        <v>1</v>
      </c>
      <c r="U240" s="47"/>
    </row>
    <row r="241" spans="2:21" ht="15" x14ac:dyDescent="0.2">
      <c r="B241" s="14">
        <v>88</v>
      </c>
      <c r="C241" s="15">
        <v>311</v>
      </c>
      <c r="D241" s="15">
        <v>64</v>
      </c>
      <c r="E241" s="15">
        <v>1</v>
      </c>
      <c r="F241" s="15">
        <v>6</v>
      </c>
      <c r="G241" s="15">
        <v>0</v>
      </c>
      <c r="H241" s="15">
        <v>53</v>
      </c>
      <c r="I241" s="16" t="s">
        <v>80</v>
      </c>
      <c r="J241" s="57">
        <v>94809006</v>
      </c>
      <c r="K241" s="58">
        <v>132135311.77</v>
      </c>
      <c r="L241" s="58">
        <v>116264284.23</v>
      </c>
      <c r="M241" s="58">
        <v>0</v>
      </c>
      <c r="N241" s="59">
        <f t="shared" si="18"/>
        <v>343208602</v>
      </c>
      <c r="O241" s="17">
        <f t="shared" si="19"/>
        <v>0.27624309369728445</v>
      </c>
      <c r="P241" s="18">
        <f t="shared" si="20"/>
        <v>0.38500000000000001</v>
      </c>
      <c r="Q241" s="18">
        <f t="shared" si="21"/>
        <v>0.3387569063027156</v>
      </c>
      <c r="R241" s="18">
        <f t="shared" si="22"/>
        <v>0</v>
      </c>
      <c r="S241" s="19">
        <f t="shared" si="23"/>
        <v>1</v>
      </c>
      <c r="U241" s="47"/>
    </row>
    <row r="242" spans="2:21" ht="15" x14ac:dyDescent="0.2">
      <c r="B242" s="14">
        <v>88</v>
      </c>
      <c r="C242" s="15">
        <v>311</v>
      </c>
      <c r="D242" s="15">
        <v>64</v>
      </c>
      <c r="E242" s="15">
        <v>1</v>
      </c>
      <c r="F242" s="15">
        <v>6</v>
      </c>
      <c r="G242" s="15">
        <v>0</v>
      </c>
      <c r="H242" s="15">
        <v>54</v>
      </c>
      <c r="I242" s="16" t="s">
        <v>81</v>
      </c>
      <c r="J242" s="57">
        <v>23088469</v>
      </c>
      <c r="K242" s="58">
        <v>32178400.100000001</v>
      </c>
      <c r="L242" s="58">
        <v>28313390.899999999</v>
      </c>
      <c r="M242" s="58">
        <v>0</v>
      </c>
      <c r="N242" s="59">
        <f t="shared" si="18"/>
        <v>83580260</v>
      </c>
      <c r="O242" s="17">
        <f t="shared" si="19"/>
        <v>0.27624308658527741</v>
      </c>
      <c r="P242" s="18">
        <f t="shared" si="20"/>
        <v>0.38500000000000001</v>
      </c>
      <c r="Q242" s="18">
        <f t="shared" si="21"/>
        <v>0.33875691341472253</v>
      </c>
      <c r="R242" s="18">
        <f t="shared" si="22"/>
        <v>0</v>
      </c>
      <c r="S242" s="19">
        <f t="shared" si="23"/>
        <v>1</v>
      </c>
      <c r="U242" s="47"/>
    </row>
    <row r="243" spans="2:21" ht="15" x14ac:dyDescent="0.2">
      <c r="B243" s="14">
        <v>88</v>
      </c>
      <c r="C243" s="15">
        <v>311</v>
      </c>
      <c r="D243" s="15">
        <v>64</v>
      </c>
      <c r="E243" s="15">
        <v>1</v>
      </c>
      <c r="F243" s="15">
        <v>6</v>
      </c>
      <c r="G243" s="15">
        <v>0</v>
      </c>
      <c r="H243" s="15">
        <v>55</v>
      </c>
      <c r="I243" s="16" t="s">
        <v>82</v>
      </c>
      <c r="J243" s="57">
        <v>71061871</v>
      </c>
      <c r="K243" s="58">
        <v>99038929.99000001</v>
      </c>
      <c r="L243" s="58">
        <v>87143173.00999999</v>
      </c>
      <c r="M243" s="58">
        <v>0</v>
      </c>
      <c r="N243" s="59">
        <f t="shared" si="18"/>
        <v>257243974</v>
      </c>
      <c r="O243" s="17">
        <f t="shared" si="19"/>
        <v>0.27624309287027266</v>
      </c>
      <c r="P243" s="18">
        <f t="shared" si="20"/>
        <v>0.38500000000000006</v>
      </c>
      <c r="Q243" s="18">
        <f t="shared" si="21"/>
        <v>0.33875690712972734</v>
      </c>
      <c r="R243" s="18">
        <f t="shared" si="22"/>
        <v>0</v>
      </c>
      <c r="S243" s="19">
        <f t="shared" si="23"/>
        <v>1</v>
      </c>
      <c r="U243" s="47"/>
    </row>
    <row r="244" spans="2:21" ht="15" x14ac:dyDescent="0.2">
      <c r="B244" s="14">
        <v>88</v>
      </c>
      <c r="C244" s="15">
        <v>311</v>
      </c>
      <c r="D244" s="15">
        <v>64</v>
      </c>
      <c r="E244" s="15">
        <v>1</v>
      </c>
      <c r="F244" s="15">
        <v>6</v>
      </c>
      <c r="G244" s="15">
        <v>0</v>
      </c>
      <c r="H244" s="15">
        <v>56</v>
      </c>
      <c r="I244" s="16" t="s">
        <v>83</v>
      </c>
      <c r="J244" s="57">
        <v>24259143</v>
      </c>
      <c r="K244" s="58">
        <v>33809967.730000004</v>
      </c>
      <c r="L244" s="58">
        <v>29748987.269999996</v>
      </c>
      <c r="M244" s="58">
        <v>0</v>
      </c>
      <c r="N244" s="59">
        <f t="shared" si="18"/>
        <v>87818098</v>
      </c>
      <c r="O244" s="17">
        <f t="shared" si="19"/>
        <v>0.27624309285313831</v>
      </c>
      <c r="P244" s="18">
        <f t="shared" si="20"/>
        <v>0.38500000000000006</v>
      </c>
      <c r="Q244" s="18">
        <f t="shared" si="21"/>
        <v>0.33875690714686163</v>
      </c>
      <c r="R244" s="18">
        <f t="shared" si="22"/>
        <v>0</v>
      </c>
      <c r="S244" s="19">
        <f t="shared" si="23"/>
        <v>1</v>
      </c>
      <c r="U244" s="47"/>
    </row>
    <row r="245" spans="2:21" ht="15" x14ac:dyDescent="0.2">
      <c r="B245" s="14">
        <v>88</v>
      </c>
      <c r="C245" s="15">
        <v>311</v>
      </c>
      <c r="D245" s="15">
        <v>64</v>
      </c>
      <c r="E245" s="15">
        <v>1</v>
      </c>
      <c r="F245" s="15">
        <v>6</v>
      </c>
      <c r="G245" s="15">
        <v>0</v>
      </c>
      <c r="H245" s="15">
        <v>57</v>
      </c>
      <c r="I245" s="16" t="s">
        <v>84</v>
      </c>
      <c r="J245" s="57">
        <v>85649554</v>
      </c>
      <c r="K245" s="58">
        <v>119369783.61</v>
      </c>
      <c r="L245" s="58">
        <v>105032048.39</v>
      </c>
      <c r="M245" s="58">
        <v>0</v>
      </c>
      <c r="N245" s="59">
        <f t="shared" si="18"/>
        <v>310051386</v>
      </c>
      <c r="O245" s="17">
        <f t="shared" si="19"/>
        <v>0.27624309345935322</v>
      </c>
      <c r="P245" s="18">
        <f t="shared" si="20"/>
        <v>0.38500000000000001</v>
      </c>
      <c r="Q245" s="18">
        <f t="shared" si="21"/>
        <v>0.33875690654064677</v>
      </c>
      <c r="R245" s="18">
        <f t="shared" si="22"/>
        <v>0</v>
      </c>
      <c r="S245" s="19">
        <f t="shared" si="23"/>
        <v>1</v>
      </c>
      <c r="U245" s="47"/>
    </row>
    <row r="246" spans="2:21" ht="15" x14ac:dyDescent="0.2">
      <c r="B246" s="14">
        <v>88</v>
      </c>
      <c r="C246" s="15">
        <v>311</v>
      </c>
      <c r="D246" s="15">
        <v>64</v>
      </c>
      <c r="E246" s="15">
        <v>1</v>
      </c>
      <c r="F246" s="15">
        <v>6</v>
      </c>
      <c r="G246" s="15">
        <v>0</v>
      </c>
      <c r="H246" s="15">
        <v>58</v>
      </c>
      <c r="I246" s="16" t="s">
        <v>85</v>
      </c>
      <c r="J246" s="57">
        <v>38916457</v>
      </c>
      <c r="K246" s="58">
        <v>54237865.219999999</v>
      </c>
      <c r="L246" s="58">
        <v>47723249.780000001</v>
      </c>
      <c r="M246" s="58">
        <v>0</v>
      </c>
      <c r="N246" s="59">
        <f t="shared" si="18"/>
        <v>140877572</v>
      </c>
      <c r="O246" s="17">
        <f t="shared" si="19"/>
        <v>0.27624309851109585</v>
      </c>
      <c r="P246" s="18">
        <f t="shared" si="20"/>
        <v>0.38500000000000001</v>
      </c>
      <c r="Q246" s="18">
        <f t="shared" si="21"/>
        <v>0.33875690148890414</v>
      </c>
      <c r="R246" s="18">
        <f t="shared" si="22"/>
        <v>0</v>
      </c>
      <c r="S246" s="19">
        <f t="shared" si="23"/>
        <v>1</v>
      </c>
      <c r="U246" s="47"/>
    </row>
    <row r="247" spans="2:21" ht="15" x14ac:dyDescent="0.2">
      <c r="B247" s="14">
        <v>88</v>
      </c>
      <c r="C247" s="15">
        <v>311</v>
      </c>
      <c r="D247" s="15">
        <v>64</v>
      </c>
      <c r="E247" s="15">
        <v>1</v>
      </c>
      <c r="F247" s="15">
        <v>6</v>
      </c>
      <c r="G247" s="15">
        <v>0</v>
      </c>
      <c r="H247" s="15">
        <v>59</v>
      </c>
      <c r="I247" s="16" t="s">
        <v>86</v>
      </c>
      <c r="J247" s="57">
        <v>51188289</v>
      </c>
      <c r="K247" s="58">
        <v>71341118.310000002</v>
      </c>
      <c r="L247" s="58">
        <v>62772198.689999998</v>
      </c>
      <c r="M247" s="58">
        <v>0</v>
      </c>
      <c r="N247" s="59">
        <f t="shared" si="18"/>
        <v>185301606</v>
      </c>
      <c r="O247" s="17">
        <f t="shared" si="19"/>
        <v>0.27624309419099152</v>
      </c>
      <c r="P247" s="18">
        <f t="shared" si="20"/>
        <v>0.38500000000000001</v>
      </c>
      <c r="Q247" s="18">
        <f t="shared" si="21"/>
        <v>0.33875690580900847</v>
      </c>
      <c r="R247" s="18">
        <f t="shared" si="22"/>
        <v>0</v>
      </c>
      <c r="S247" s="19">
        <f t="shared" si="23"/>
        <v>1</v>
      </c>
      <c r="U247" s="47"/>
    </row>
    <row r="248" spans="2:21" ht="15" x14ac:dyDescent="0.2">
      <c r="B248" s="14">
        <v>88</v>
      </c>
      <c r="C248" s="15">
        <v>311</v>
      </c>
      <c r="D248" s="15">
        <v>64</v>
      </c>
      <c r="E248" s="15">
        <v>1</v>
      </c>
      <c r="F248" s="15">
        <v>6</v>
      </c>
      <c r="G248" s="15">
        <v>0</v>
      </c>
      <c r="H248" s="15">
        <v>60</v>
      </c>
      <c r="I248" s="16" t="s">
        <v>87</v>
      </c>
      <c r="J248" s="57">
        <v>29504588</v>
      </c>
      <c r="K248" s="58">
        <v>41120544.079999998</v>
      </c>
      <c r="L248" s="58">
        <v>36181475.920000002</v>
      </c>
      <c r="M248" s="58">
        <v>0</v>
      </c>
      <c r="N248" s="59">
        <f t="shared" si="18"/>
        <v>106806608</v>
      </c>
      <c r="O248" s="17">
        <f t="shared" si="19"/>
        <v>0.27624309537102798</v>
      </c>
      <c r="P248" s="18">
        <f t="shared" si="20"/>
        <v>0.38500000000000001</v>
      </c>
      <c r="Q248" s="18">
        <f t="shared" si="21"/>
        <v>0.33875690462897201</v>
      </c>
      <c r="R248" s="18">
        <f t="shared" si="22"/>
        <v>0</v>
      </c>
      <c r="S248" s="19">
        <f t="shared" si="23"/>
        <v>1</v>
      </c>
      <c r="U248" s="47"/>
    </row>
    <row r="249" spans="2:21" ht="15" x14ac:dyDescent="0.2">
      <c r="B249" s="14">
        <v>88</v>
      </c>
      <c r="C249" s="15">
        <v>311</v>
      </c>
      <c r="D249" s="15">
        <v>64</v>
      </c>
      <c r="E249" s="15">
        <v>1</v>
      </c>
      <c r="F249" s="15">
        <v>6</v>
      </c>
      <c r="G249" s="15">
        <v>0</v>
      </c>
      <c r="H249" s="15">
        <v>61</v>
      </c>
      <c r="I249" s="16" t="s">
        <v>88</v>
      </c>
      <c r="J249" s="57">
        <v>88022164</v>
      </c>
      <c r="K249" s="58">
        <v>122676490.09</v>
      </c>
      <c r="L249" s="58">
        <v>107941579.91</v>
      </c>
      <c r="M249" s="58">
        <v>0</v>
      </c>
      <c r="N249" s="59">
        <f t="shared" si="18"/>
        <v>318640234</v>
      </c>
      <c r="O249" s="17">
        <f t="shared" si="19"/>
        <v>0.27624309364522998</v>
      </c>
      <c r="P249" s="18">
        <f t="shared" si="20"/>
        <v>0.38500000000000001</v>
      </c>
      <c r="Q249" s="18">
        <f t="shared" si="21"/>
        <v>0.33875690635477002</v>
      </c>
      <c r="R249" s="18">
        <f t="shared" si="22"/>
        <v>0</v>
      </c>
      <c r="S249" s="19">
        <f t="shared" si="23"/>
        <v>1</v>
      </c>
      <c r="U249" s="47"/>
    </row>
    <row r="250" spans="2:21" ht="15" x14ac:dyDescent="0.2">
      <c r="B250" s="14">
        <v>88</v>
      </c>
      <c r="C250" s="15">
        <v>311</v>
      </c>
      <c r="D250" s="15">
        <v>64</v>
      </c>
      <c r="E250" s="15">
        <v>2</v>
      </c>
      <c r="F250" s="15">
        <v>1</v>
      </c>
      <c r="G250" s="15">
        <v>0</v>
      </c>
      <c r="H250" s="15">
        <v>51</v>
      </c>
      <c r="I250" s="16" t="s">
        <v>317</v>
      </c>
      <c r="J250" s="57">
        <v>56080813</v>
      </c>
      <c r="K250" s="58">
        <v>287501733.75</v>
      </c>
      <c r="L250" s="58">
        <v>895834960.25</v>
      </c>
      <c r="M250" s="58">
        <v>0</v>
      </c>
      <c r="N250" s="59">
        <f t="shared" si="18"/>
        <v>1239417507</v>
      </c>
      <c r="O250" s="17">
        <f t="shared" si="19"/>
        <v>4.5247717321456229E-2</v>
      </c>
      <c r="P250" s="18">
        <f t="shared" si="20"/>
        <v>0.23196520311052859</v>
      </c>
      <c r="Q250" s="18">
        <f t="shared" si="21"/>
        <v>0.72278707956801513</v>
      </c>
      <c r="R250" s="18">
        <f t="shared" si="22"/>
        <v>0</v>
      </c>
      <c r="S250" s="19">
        <f t="shared" si="23"/>
        <v>1</v>
      </c>
      <c r="U250" s="47"/>
    </row>
    <row r="251" spans="2:21" ht="15" x14ac:dyDescent="0.2">
      <c r="B251" s="14">
        <v>88</v>
      </c>
      <c r="C251" s="15">
        <v>311</v>
      </c>
      <c r="D251" s="15">
        <v>64</v>
      </c>
      <c r="E251" s="15">
        <v>2</v>
      </c>
      <c r="F251" s="15">
        <v>1</v>
      </c>
      <c r="G251" s="15">
        <v>0</v>
      </c>
      <c r="H251" s="15">
        <v>52</v>
      </c>
      <c r="I251" s="16" t="s">
        <v>388</v>
      </c>
      <c r="J251" s="57">
        <v>49070712</v>
      </c>
      <c r="K251" s="58">
        <v>287501733.75</v>
      </c>
      <c r="L251" s="58">
        <v>902845061.25</v>
      </c>
      <c r="M251" s="58">
        <v>0</v>
      </c>
      <c r="N251" s="59">
        <f t="shared" si="18"/>
        <v>1239417507</v>
      </c>
      <c r="O251" s="17">
        <f t="shared" si="19"/>
        <v>3.9591753160543343E-2</v>
      </c>
      <c r="P251" s="18">
        <f t="shared" si="20"/>
        <v>0.23196520311052859</v>
      </c>
      <c r="Q251" s="18">
        <f t="shared" si="21"/>
        <v>0.7284430437289281</v>
      </c>
      <c r="R251" s="18">
        <f t="shared" si="22"/>
        <v>0</v>
      </c>
      <c r="S251" s="19">
        <f t="shared" si="23"/>
        <v>1</v>
      </c>
      <c r="U251" s="47"/>
    </row>
    <row r="252" spans="2:21" ht="15" x14ac:dyDescent="0.2">
      <c r="B252" s="14">
        <v>88</v>
      </c>
      <c r="C252" s="15">
        <v>311</v>
      </c>
      <c r="D252" s="15">
        <v>64</v>
      </c>
      <c r="E252" s="15">
        <v>2</v>
      </c>
      <c r="F252" s="15">
        <v>2</v>
      </c>
      <c r="G252" s="15">
        <v>0</v>
      </c>
      <c r="H252" s="15">
        <v>51</v>
      </c>
      <c r="I252" s="16" t="s">
        <v>323</v>
      </c>
      <c r="J252" s="57">
        <v>43337818</v>
      </c>
      <c r="K252" s="58">
        <v>222173984.34</v>
      </c>
      <c r="L252" s="58">
        <v>692278337.65999997</v>
      </c>
      <c r="M252" s="58">
        <v>0</v>
      </c>
      <c r="N252" s="59">
        <f t="shared" si="18"/>
        <v>957790140</v>
      </c>
      <c r="O252" s="17">
        <f t="shared" si="19"/>
        <v>4.5247717835140797E-2</v>
      </c>
      <c r="P252" s="18">
        <f t="shared" si="20"/>
        <v>0.23196520308718149</v>
      </c>
      <c r="Q252" s="18">
        <f t="shared" si="21"/>
        <v>0.7227870790776777</v>
      </c>
      <c r="R252" s="18">
        <f t="shared" si="22"/>
        <v>0</v>
      </c>
      <c r="S252" s="19">
        <f t="shared" si="23"/>
        <v>1</v>
      </c>
      <c r="U252" s="47"/>
    </row>
    <row r="253" spans="2:21" ht="15" x14ac:dyDescent="0.2">
      <c r="B253" s="14">
        <v>88</v>
      </c>
      <c r="C253" s="15">
        <v>311</v>
      </c>
      <c r="D253" s="15">
        <v>64</v>
      </c>
      <c r="E253" s="15">
        <v>2</v>
      </c>
      <c r="F253" s="15">
        <v>2</v>
      </c>
      <c r="G253" s="15">
        <v>0</v>
      </c>
      <c r="H253" s="15">
        <v>52</v>
      </c>
      <c r="I253" s="16" t="s">
        <v>318</v>
      </c>
      <c r="J253" s="57">
        <v>56080813</v>
      </c>
      <c r="K253" s="58">
        <v>287501733.75</v>
      </c>
      <c r="L253" s="58">
        <v>895834960.25</v>
      </c>
      <c r="M253" s="58">
        <v>0</v>
      </c>
      <c r="N253" s="59">
        <f t="shared" si="18"/>
        <v>1239417507</v>
      </c>
      <c r="O253" s="17">
        <f t="shared" si="19"/>
        <v>4.5247717321456229E-2</v>
      </c>
      <c r="P253" s="18">
        <f t="shared" si="20"/>
        <v>0.23196520311052859</v>
      </c>
      <c r="Q253" s="18">
        <f t="shared" si="21"/>
        <v>0.72278707956801513</v>
      </c>
      <c r="R253" s="18">
        <f t="shared" si="22"/>
        <v>0</v>
      </c>
      <c r="S253" s="19">
        <f t="shared" si="23"/>
        <v>1</v>
      </c>
      <c r="U253" s="47"/>
    </row>
    <row r="254" spans="2:21" ht="15" x14ac:dyDescent="0.2">
      <c r="B254" s="14">
        <v>88</v>
      </c>
      <c r="C254" s="15">
        <v>311</v>
      </c>
      <c r="D254" s="15">
        <v>64</v>
      </c>
      <c r="E254" s="15">
        <v>2</v>
      </c>
      <c r="F254" s="15">
        <v>2</v>
      </c>
      <c r="G254" s="15">
        <v>0</v>
      </c>
      <c r="H254" s="15">
        <v>53</v>
      </c>
      <c r="I254" s="16" t="s">
        <v>389</v>
      </c>
      <c r="J254" s="57">
        <v>37920591</v>
      </c>
      <c r="K254" s="58">
        <v>222173984.34</v>
      </c>
      <c r="L254" s="58">
        <v>697695564.65999997</v>
      </c>
      <c r="M254" s="58">
        <v>0</v>
      </c>
      <c r="N254" s="59">
        <f t="shared" si="18"/>
        <v>957790140</v>
      </c>
      <c r="O254" s="17">
        <f t="shared" si="19"/>
        <v>3.9591753366765708E-2</v>
      </c>
      <c r="P254" s="18">
        <f t="shared" si="20"/>
        <v>0.23196520308718149</v>
      </c>
      <c r="Q254" s="18">
        <f t="shared" si="21"/>
        <v>0.72844304354605272</v>
      </c>
      <c r="R254" s="18">
        <f t="shared" si="22"/>
        <v>0</v>
      </c>
      <c r="S254" s="19">
        <f t="shared" si="23"/>
        <v>1</v>
      </c>
      <c r="U254" s="47"/>
    </row>
    <row r="255" spans="2:21" ht="15" x14ac:dyDescent="0.2">
      <c r="B255" s="14">
        <v>88</v>
      </c>
      <c r="C255" s="15">
        <v>311</v>
      </c>
      <c r="D255" s="15">
        <v>64</v>
      </c>
      <c r="E255" s="15">
        <v>2</v>
      </c>
      <c r="F255" s="15">
        <v>2</v>
      </c>
      <c r="G255" s="15">
        <v>0</v>
      </c>
      <c r="H255" s="15">
        <v>54</v>
      </c>
      <c r="I255" s="16" t="s">
        <v>390</v>
      </c>
      <c r="J255" s="57">
        <v>37920591</v>
      </c>
      <c r="K255" s="58">
        <v>222173984.34</v>
      </c>
      <c r="L255" s="58">
        <v>697695564.65999997</v>
      </c>
      <c r="M255" s="58">
        <v>0</v>
      </c>
      <c r="N255" s="59">
        <f t="shared" si="18"/>
        <v>957790140</v>
      </c>
      <c r="O255" s="17">
        <f t="shared" si="19"/>
        <v>3.9591753366765708E-2</v>
      </c>
      <c r="P255" s="18">
        <f t="shared" si="20"/>
        <v>0.23196520308718149</v>
      </c>
      <c r="Q255" s="18">
        <f t="shared" si="21"/>
        <v>0.72844304354605272</v>
      </c>
      <c r="R255" s="18">
        <f t="shared" si="22"/>
        <v>0</v>
      </c>
      <c r="S255" s="19">
        <f t="shared" si="23"/>
        <v>1</v>
      </c>
      <c r="U255" s="47"/>
    </row>
    <row r="256" spans="2:21" ht="15" x14ac:dyDescent="0.2">
      <c r="B256" s="14">
        <v>88</v>
      </c>
      <c r="C256" s="15">
        <v>311</v>
      </c>
      <c r="D256" s="15">
        <v>64</v>
      </c>
      <c r="E256" s="15">
        <v>2</v>
      </c>
      <c r="F256" s="15">
        <v>2</v>
      </c>
      <c r="G256" s="15">
        <v>0</v>
      </c>
      <c r="H256" s="15">
        <v>55</v>
      </c>
      <c r="I256" s="16" t="s">
        <v>391</v>
      </c>
      <c r="J256" s="57">
        <v>49070712</v>
      </c>
      <c r="K256" s="58">
        <v>287501733.75</v>
      </c>
      <c r="L256" s="58">
        <v>902845061.25</v>
      </c>
      <c r="M256" s="58">
        <v>0</v>
      </c>
      <c r="N256" s="59">
        <f t="shared" si="18"/>
        <v>1239417507</v>
      </c>
      <c r="O256" s="17">
        <f t="shared" si="19"/>
        <v>3.9591753160543343E-2</v>
      </c>
      <c r="P256" s="18">
        <f t="shared" si="20"/>
        <v>0.23196520311052859</v>
      </c>
      <c r="Q256" s="18">
        <f t="shared" si="21"/>
        <v>0.7284430437289281</v>
      </c>
      <c r="R256" s="18">
        <f t="shared" si="22"/>
        <v>0</v>
      </c>
      <c r="S256" s="19">
        <f t="shared" si="23"/>
        <v>1</v>
      </c>
      <c r="U256" s="47"/>
    </row>
    <row r="257" spans="2:21" ht="15" x14ac:dyDescent="0.2">
      <c r="B257" s="14">
        <v>88</v>
      </c>
      <c r="C257" s="15">
        <v>311</v>
      </c>
      <c r="D257" s="15">
        <v>64</v>
      </c>
      <c r="E257" s="15">
        <v>2</v>
      </c>
      <c r="F257" s="15">
        <v>2</v>
      </c>
      <c r="G257" s="15">
        <v>0</v>
      </c>
      <c r="H257" s="15">
        <v>56</v>
      </c>
      <c r="I257" s="16" t="s">
        <v>392</v>
      </c>
      <c r="J257" s="57">
        <v>37920591</v>
      </c>
      <c r="K257" s="58">
        <v>222173984.34</v>
      </c>
      <c r="L257" s="58">
        <v>620345432.65999997</v>
      </c>
      <c r="M257" s="58">
        <v>0</v>
      </c>
      <c r="N257" s="59">
        <f t="shared" si="18"/>
        <v>880440008</v>
      </c>
      <c r="O257" s="17">
        <f t="shared" si="19"/>
        <v>4.3070045267638496E-2</v>
      </c>
      <c r="P257" s="18">
        <f t="shared" si="20"/>
        <v>0.25234426232479884</v>
      </c>
      <c r="Q257" s="18">
        <f t="shared" si="21"/>
        <v>0.70458569240756264</v>
      </c>
      <c r="R257" s="18">
        <f t="shared" si="22"/>
        <v>0</v>
      </c>
      <c r="S257" s="19">
        <f t="shared" si="23"/>
        <v>1</v>
      </c>
      <c r="U257" s="47"/>
    </row>
    <row r="258" spans="2:21" ht="15" x14ac:dyDescent="0.2">
      <c r="B258" s="14">
        <v>88</v>
      </c>
      <c r="C258" s="15">
        <v>311</v>
      </c>
      <c r="D258" s="15">
        <v>64</v>
      </c>
      <c r="E258" s="15">
        <v>2</v>
      </c>
      <c r="F258" s="15">
        <v>3</v>
      </c>
      <c r="G258" s="15">
        <v>0</v>
      </c>
      <c r="H258" s="15">
        <v>51</v>
      </c>
      <c r="I258" s="16" t="s">
        <v>324</v>
      </c>
      <c r="J258" s="57">
        <v>56080813</v>
      </c>
      <c r="K258" s="58">
        <v>287501733.75</v>
      </c>
      <c r="L258" s="58">
        <v>895834960.25</v>
      </c>
      <c r="M258" s="58">
        <v>0</v>
      </c>
      <c r="N258" s="59">
        <f t="shared" si="18"/>
        <v>1239417507</v>
      </c>
      <c r="O258" s="17">
        <f t="shared" si="19"/>
        <v>4.5247717321456229E-2</v>
      </c>
      <c r="P258" s="18">
        <f t="shared" si="20"/>
        <v>0.23196520311052859</v>
      </c>
      <c r="Q258" s="18">
        <f t="shared" si="21"/>
        <v>0.72278707956801513</v>
      </c>
      <c r="R258" s="18">
        <f t="shared" si="22"/>
        <v>0</v>
      </c>
      <c r="S258" s="19">
        <f t="shared" si="23"/>
        <v>1</v>
      </c>
      <c r="U258" s="47"/>
    </row>
    <row r="259" spans="2:21" ht="15" x14ac:dyDescent="0.2">
      <c r="B259" s="14">
        <v>88</v>
      </c>
      <c r="C259" s="15">
        <v>311</v>
      </c>
      <c r="D259" s="15">
        <v>64</v>
      </c>
      <c r="E259" s="15">
        <v>2</v>
      </c>
      <c r="F259" s="15">
        <v>3</v>
      </c>
      <c r="G259" s="15">
        <v>0</v>
      </c>
      <c r="H259" s="15">
        <v>52</v>
      </c>
      <c r="I259" s="16" t="s">
        <v>322</v>
      </c>
      <c r="J259" s="57">
        <v>56080813</v>
      </c>
      <c r="K259" s="58">
        <v>287501733.75</v>
      </c>
      <c r="L259" s="58">
        <v>895834960.25</v>
      </c>
      <c r="M259" s="58">
        <v>0</v>
      </c>
      <c r="N259" s="59">
        <f t="shared" si="18"/>
        <v>1239417507</v>
      </c>
      <c r="O259" s="17">
        <f t="shared" si="19"/>
        <v>4.5247717321456229E-2</v>
      </c>
      <c r="P259" s="18">
        <f t="shared" si="20"/>
        <v>0.23196520311052859</v>
      </c>
      <c r="Q259" s="18">
        <f t="shared" si="21"/>
        <v>0.72278707956801513</v>
      </c>
      <c r="R259" s="18">
        <f t="shared" si="22"/>
        <v>0</v>
      </c>
      <c r="S259" s="19">
        <f t="shared" si="23"/>
        <v>1</v>
      </c>
      <c r="U259" s="47"/>
    </row>
    <row r="260" spans="2:21" ht="15" x14ac:dyDescent="0.2">
      <c r="B260" s="14">
        <v>88</v>
      </c>
      <c r="C260" s="15">
        <v>311</v>
      </c>
      <c r="D260" s="15">
        <v>64</v>
      </c>
      <c r="E260" s="15">
        <v>2</v>
      </c>
      <c r="F260" s="15">
        <v>3</v>
      </c>
      <c r="G260" s="15">
        <v>0</v>
      </c>
      <c r="H260" s="15">
        <v>53</v>
      </c>
      <c r="I260" s="16" t="s">
        <v>393</v>
      </c>
      <c r="J260" s="57">
        <v>43337818</v>
      </c>
      <c r="K260" s="58">
        <v>222173984.34</v>
      </c>
      <c r="L260" s="58">
        <v>692278337.65999997</v>
      </c>
      <c r="M260" s="58">
        <v>0</v>
      </c>
      <c r="N260" s="59">
        <f t="shared" si="18"/>
        <v>957790140</v>
      </c>
      <c r="O260" s="17">
        <f t="shared" si="19"/>
        <v>4.5247717835140797E-2</v>
      </c>
      <c r="P260" s="18">
        <f t="shared" si="20"/>
        <v>0.23196520308718149</v>
      </c>
      <c r="Q260" s="18">
        <f t="shared" si="21"/>
        <v>0.7227870790776777</v>
      </c>
      <c r="R260" s="18">
        <f t="shared" si="22"/>
        <v>0</v>
      </c>
      <c r="S260" s="19">
        <f t="shared" si="23"/>
        <v>1</v>
      </c>
      <c r="U260" s="47"/>
    </row>
    <row r="261" spans="2:21" ht="15" x14ac:dyDescent="0.2">
      <c r="B261" s="14">
        <v>88</v>
      </c>
      <c r="C261" s="15">
        <v>311</v>
      </c>
      <c r="D261" s="15">
        <v>64</v>
      </c>
      <c r="E261" s="15">
        <v>2</v>
      </c>
      <c r="F261" s="15">
        <v>3</v>
      </c>
      <c r="G261" s="15">
        <v>0</v>
      </c>
      <c r="H261" s="15">
        <v>54</v>
      </c>
      <c r="I261" s="16" t="s">
        <v>394</v>
      </c>
      <c r="J261" s="57">
        <v>56080813</v>
      </c>
      <c r="K261" s="58">
        <v>287501733.75</v>
      </c>
      <c r="L261" s="58">
        <v>895834960.25</v>
      </c>
      <c r="M261" s="58">
        <v>0</v>
      </c>
      <c r="N261" s="59">
        <f t="shared" si="18"/>
        <v>1239417507</v>
      </c>
      <c r="O261" s="17">
        <f t="shared" si="19"/>
        <v>4.5247717321456229E-2</v>
      </c>
      <c r="P261" s="18">
        <f t="shared" si="20"/>
        <v>0.23196520311052859</v>
      </c>
      <c r="Q261" s="18">
        <f t="shared" si="21"/>
        <v>0.72278707956801513</v>
      </c>
      <c r="R261" s="18">
        <f t="shared" si="22"/>
        <v>0</v>
      </c>
      <c r="S261" s="19">
        <f t="shared" si="23"/>
        <v>1</v>
      </c>
      <c r="U261" s="47"/>
    </row>
    <row r="262" spans="2:21" ht="15" x14ac:dyDescent="0.2">
      <c r="B262" s="14">
        <v>88</v>
      </c>
      <c r="C262" s="15">
        <v>311</v>
      </c>
      <c r="D262" s="15">
        <v>64</v>
      </c>
      <c r="E262" s="15">
        <v>2</v>
      </c>
      <c r="F262" s="15">
        <v>3</v>
      </c>
      <c r="G262" s="15">
        <v>0</v>
      </c>
      <c r="H262" s="15">
        <v>55</v>
      </c>
      <c r="I262" s="16" t="s">
        <v>395</v>
      </c>
      <c r="J262" s="57">
        <v>37920591</v>
      </c>
      <c r="K262" s="58">
        <v>222173984.34</v>
      </c>
      <c r="L262" s="58">
        <v>697695564.65999997</v>
      </c>
      <c r="M262" s="58">
        <v>0</v>
      </c>
      <c r="N262" s="59">
        <f t="shared" si="18"/>
        <v>957790140</v>
      </c>
      <c r="O262" s="17">
        <f t="shared" si="19"/>
        <v>3.9591753366765708E-2</v>
      </c>
      <c r="P262" s="18">
        <f t="shared" si="20"/>
        <v>0.23196520308718149</v>
      </c>
      <c r="Q262" s="18">
        <f t="shared" si="21"/>
        <v>0.72844304354605272</v>
      </c>
      <c r="R262" s="18">
        <f t="shared" si="22"/>
        <v>0</v>
      </c>
      <c r="S262" s="19">
        <f t="shared" si="23"/>
        <v>1</v>
      </c>
      <c r="U262" s="47"/>
    </row>
    <row r="263" spans="2:21" ht="15" x14ac:dyDescent="0.2">
      <c r="B263" s="14">
        <v>88</v>
      </c>
      <c r="C263" s="15">
        <v>311</v>
      </c>
      <c r="D263" s="15">
        <v>64</v>
      </c>
      <c r="E263" s="15">
        <v>2</v>
      </c>
      <c r="F263" s="15">
        <v>4</v>
      </c>
      <c r="G263" s="15">
        <v>0</v>
      </c>
      <c r="H263" s="15">
        <v>51</v>
      </c>
      <c r="I263" s="16" t="s">
        <v>396</v>
      </c>
      <c r="J263" s="57">
        <v>56080813</v>
      </c>
      <c r="K263" s="58">
        <v>287501733.75</v>
      </c>
      <c r="L263" s="58">
        <v>895834960.25</v>
      </c>
      <c r="M263" s="58">
        <v>0</v>
      </c>
      <c r="N263" s="59">
        <f t="shared" si="18"/>
        <v>1239417507</v>
      </c>
      <c r="O263" s="17">
        <f t="shared" si="19"/>
        <v>4.5247717321456229E-2</v>
      </c>
      <c r="P263" s="18">
        <f t="shared" si="20"/>
        <v>0.23196520311052859</v>
      </c>
      <c r="Q263" s="18">
        <f t="shared" si="21"/>
        <v>0.72278707956801513</v>
      </c>
      <c r="R263" s="18">
        <f t="shared" si="22"/>
        <v>0</v>
      </c>
      <c r="S263" s="19">
        <f t="shared" si="23"/>
        <v>1</v>
      </c>
      <c r="U263" s="47"/>
    </row>
    <row r="264" spans="2:21" ht="15" x14ac:dyDescent="0.2">
      <c r="B264" s="14">
        <v>88</v>
      </c>
      <c r="C264" s="15">
        <v>311</v>
      </c>
      <c r="D264" s="15">
        <v>64</v>
      </c>
      <c r="E264" s="15">
        <v>2</v>
      </c>
      <c r="F264" s="15">
        <v>4</v>
      </c>
      <c r="G264" s="15">
        <v>0</v>
      </c>
      <c r="H264" s="15">
        <v>52</v>
      </c>
      <c r="I264" s="16" t="s">
        <v>320</v>
      </c>
      <c r="J264" s="57">
        <v>49070712</v>
      </c>
      <c r="K264" s="58">
        <v>287501733.75</v>
      </c>
      <c r="L264" s="58">
        <v>902845061.25</v>
      </c>
      <c r="M264" s="58">
        <v>0</v>
      </c>
      <c r="N264" s="59">
        <f t="shared" si="18"/>
        <v>1239417507</v>
      </c>
      <c r="O264" s="17">
        <f t="shared" si="19"/>
        <v>3.9591753160543343E-2</v>
      </c>
      <c r="P264" s="18">
        <f t="shared" si="20"/>
        <v>0.23196520311052859</v>
      </c>
      <c r="Q264" s="18">
        <f t="shared" si="21"/>
        <v>0.7284430437289281</v>
      </c>
      <c r="R264" s="18">
        <f t="shared" si="22"/>
        <v>0</v>
      </c>
      <c r="S264" s="19">
        <f t="shared" si="23"/>
        <v>1</v>
      </c>
      <c r="U264" s="47"/>
    </row>
    <row r="265" spans="2:21" ht="15" x14ac:dyDescent="0.2">
      <c r="B265" s="14">
        <v>88</v>
      </c>
      <c r="C265" s="15">
        <v>311</v>
      </c>
      <c r="D265" s="15">
        <v>64</v>
      </c>
      <c r="E265" s="15">
        <v>2</v>
      </c>
      <c r="F265" s="15">
        <v>5</v>
      </c>
      <c r="G265" s="15">
        <v>0</v>
      </c>
      <c r="H265" s="15">
        <v>51</v>
      </c>
      <c r="I265" s="16" t="s">
        <v>397</v>
      </c>
      <c r="J265" s="57">
        <v>43337818</v>
      </c>
      <c r="K265" s="58">
        <v>222173984.34</v>
      </c>
      <c r="L265" s="58">
        <v>692278337.65999997</v>
      </c>
      <c r="M265" s="58">
        <v>0</v>
      </c>
      <c r="N265" s="59">
        <f t="shared" ref="N265:N276" si="24">+SUM(J265:M265)</f>
        <v>957790140</v>
      </c>
      <c r="O265" s="17">
        <f t="shared" ref="O265:O276" si="25">+J265/$N265</f>
        <v>4.5247717835140797E-2</v>
      </c>
      <c r="P265" s="18">
        <f t="shared" ref="P265:P276" si="26">+K265/$N265</f>
        <v>0.23196520308718149</v>
      </c>
      <c r="Q265" s="18">
        <f t="shared" ref="Q265:Q276" si="27">+L265/$N265</f>
        <v>0.7227870790776777</v>
      </c>
      <c r="R265" s="18">
        <f t="shared" ref="R265:R276" si="28">+M265/$N265</f>
        <v>0</v>
      </c>
      <c r="S265" s="19">
        <f t="shared" ref="S265:S276" si="29">+N265/$N265</f>
        <v>1</v>
      </c>
      <c r="U265" s="47"/>
    </row>
    <row r="266" spans="2:21" ht="15" x14ac:dyDescent="0.2">
      <c r="B266" s="14">
        <v>88</v>
      </c>
      <c r="C266" s="15">
        <v>311</v>
      </c>
      <c r="D266" s="15">
        <v>64</v>
      </c>
      <c r="E266" s="15">
        <v>2</v>
      </c>
      <c r="F266" s="15">
        <v>5</v>
      </c>
      <c r="G266" s="15">
        <v>0</v>
      </c>
      <c r="H266" s="15">
        <v>52</v>
      </c>
      <c r="I266" s="16" t="s">
        <v>398</v>
      </c>
      <c r="J266" s="57">
        <v>37920591</v>
      </c>
      <c r="K266" s="58">
        <v>222173984.34</v>
      </c>
      <c r="L266" s="58">
        <v>697695564.65999997</v>
      </c>
      <c r="M266" s="58">
        <v>0</v>
      </c>
      <c r="N266" s="59">
        <f t="shared" si="24"/>
        <v>957790140</v>
      </c>
      <c r="O266" s="17">
        <f t="shared" si="25"/>
        <v>3.9591753366765708E-2</v>
      </c>
      <c r="P266" s="18">
        <f t="shared" si="26"/>
        <v>0.23196520308718149</v>
      </c>
      <c r="Q266" s="18">
        <f t="shared" si="27"/>
        <v>0.72844304354605272</v>
      </c>
      <c r="R266" s="18">
        <f t="shared" si="28"/>
        <v>0</v>
      </c>
      <c r="S266" s="19">
        <f t="shared" si="29"/>
        <v>1</v>
      </c>
      <c r="U266" s="47"/>
    </row>
    <row r="267" spans="2:21" ht="15" x14ac:dyDescent="0.2">
      <c r="B267" s="14">
        <v>88</v>
      </c>
      <c r="C267" s="15">
        <v>311</v>
      </c>
      <c r="D267" s="15">
        <v>64</v>
      </c>
      <c r="E267" s="15">
        <v>2</v>
      </c>
      <c r="F267" s="15">
        <v>5</v>
      </c>
      <c r="G267" s="15">
        <v>0</v>
      </c>
      <c r="H267" s="15">
        <v>53</v>
      </c>
      <c r="I267" s="16" t="s">
        <v>399</v>
      </c>
      <c r="J267" s="57">
        <v>37290277</v>
      </c>
      <c r="K267" s="58">
        <v>222173984.34</v>
      </c>
      <c r="L267" s="58">
        <v>698325878.65999997</v>
      </c>
      <c r="M267" s="58">
        <v>0</v>
      </c>
      <c r="N267" s="59">
        <f t="shared" si="24"/>
        <v>957790140</v>
      </c>
      <c r="O267" s="17">
        <f t="shared" si="25"/>
        <v>3.8933661396848375E-2</v>
      </c>
      <c r="P267" s="18">
        <f t="shared" si="26"/>
        <v>0.23196520308718149</v>
      </c>
      <c r="Q267" s="18">
        <f t="shared" si="27"/>
        <v>0.72910113551597011</v>
      </c>
      <c r="R267" s="18">
        <f t="shared" si="28"/>
        <v>0</v>
      </c>
      <c r="S267" s="19">
        <f t="shared" si="29"/>
        <v>1</v>
      </c>
      <c r="U267" s="47"/>
    </row>
    <row r="268" spans="2:21" ht="15" x14ac:dyDescent="0.2">
      <c r="B268" s="14">
        <v>88</v>
      </c>
      <c r="C268" s="15">
        <v>311</v>
      </c>
      <c r="D268" s="15">
        <v>64</v>
      </c>
      <c r="E268" s="15">
        <v>2</v>
      </c>
      <c r="F268" s="15">
        <v>6</v>
      </c>
      <c r="G268" s="15">
        <v>0</v>
      </c>
      <c r="H268" s="15">
        <v>51</v>
      </c>
      <c r="I268" s="16" t="s">
        <v>400</v>
      </c>
      <c r="J268" s="57">
        <v>43337818</v>
      </c>
      <c r="K268" s="58">
        <v>222173984.34</v>
      </c>
      <c r="L268" s="58">
        <v>692278337.65999997</v>
      </c>
      <c r="M268" s="58">
        <v>0</v>
      </c>
      <c r="N268" s="59">
        <f t="shared" si="24"/>
        <v>957790140</v>
      </c>
      <c r="O268" s="17">
        <f t="shared" si="25"/>
        <v>4.5247717835140797E-2</v>
      </c>
      <c r="P268" s="18">
        <f t="shared" si="26"/>
        <v>0.23196520308718149</v>
      </c>
      <c r="Q268" s="18">
        <f t="shared" si="27"/>
        <v>0.7227870790776777</v>
      </c>
      <c r="R268" s="18">
        <f t="shared" si="28"/>
        <v>0</v>
      </c>
      <c r="S268" s="19">
        <f t="shared" si="29"/>
        <v>1</v>
      </c>
      <c r="U268" s="47"/>
    </row>
    <row r="269" spans="2:21" ht="15" x14ac:dyDescent="0.2">
      <c r="B269" s="14">
        <v>88</v>
      </c>
      <c r="C269" s="15">
        <v>311</v>
      </c>
      <c r="D269" s="15">
        <v>64</v>
      </c>
      <c r="E269" s="15">
        <v>2</v>
      </c>
      <c r="F269" s="15">
        <v>6</v>
      </c>
      <c r="G269" s="15">
        <v>0</v>
      </c>
      <c r="H269" s="15">
        <v>52</v>
      </c>
      <c r="I269" s="16" t="s">
        <v>401</v>
      </c>
      <c r="J269" s="57">
        <v>43337818</v>
      </c>
      <c r="K269" s="58">
        <v>222173984.34</v>
      </c>
      <c r="L269" s="58">
        <v>692278337.65999997</v>
      </c>
      <c r="M269" s="58">
        <v>0</v>
      </c>
      <c r="N269" s="59">
        <f t="shared" si="24"/>
        <v>957790140</v>
      </c>
      <c r="O269" s="17">
        <f t="shared" si="25"/>
        <v>4.5247717835140797E-2</v>
      </c>
      <c r="P269" s="18">
        <f t="shared" si="26"/>
        <v>0.23196520308718149</v>
      </c>
      <c r="Q269" s="18">
        <f t="shared" si="27"/>
        <v>0.7227870790776777</v>
      </c>
      <c r="R269" s="18">
        <f t="shared" si="28"/>
        <v>0</v>
      </c>
      <c r="S269" s="19">
        <f t="shared" si="29"/>
        <v>1</v>
      </c>
      <c r="U269" s="47"/>
    </row>
    <row r="270" spans="2:21" ht="15" x14ac:dyDescent="0.2">
      <c r="B270" s="14">
        <v>88</v>
      </c>
      <c r="C270" s="15">
        <v>311</v>
      </c>
      <c r="D270" s="15">
        <v>64</v>
      </c>
      <c r="E270" s="15">
        <v>2</v>
      </c>
      <c r="F270" s="15">
        <v>6</v>
      </c>
      <c r="G270" s="15">
        <v>0</v>
      </c>
      <c r="H270" s="15">
        <v>53</v>
      </c>
      <c r="I270" s="16" t="s">
        <v>402</v>
      </c>
      <c r="J270" s="57">
        <v>43337818</v>
      </c>
      <c r="K270" s="58">
        <v>222173984.34</v>
      </c>
      <c r="L270" s="58">
        <v>692278337.65999997</v>
      </c>
      <c r="M270" s="58">
        <v>0</v>
      </c>
      <c r="N270" s="59">
        <f t="shared" si="24"/>
        <v>957790140</v>
      </c>
      <c r="O270" s="17">
        <f t="shared" si="25"/>
        <v>4.5247717835140797E-2</v>
      </c>
      <c r="P270" s="18">
        <f t="shared" si="26"/>
        <v>0.23196520308718149</v>
      </c>
      <c r="Q270" s="18">
        <f t="shared" si="27"/>
        <v>0.7227870790776777</v>
      </c>
      <c r="R270" s="18">
        <f t="shared" si="28"/>
        <v>0</v>
      </c>
      <c r="S270" s="19">
        <f t="shared" si="29"/>
        <v>1</v>
      </c>
      <c r="U270" s="47"/>
    </row>
    <row r="271" spans="2:21" ht="15" x14ac:dyDescent="0.2">
      <c r="B271" s="14">
        <v>88</v>
      </c>
      <c r="C271" s="15">
        <v>311</v>
      </c>
      <c r="D271" s="15">
        <v>64</v>
      </c>
      <c r="E271" s="15">
        <v>2</v>
      </c>
      <c r="F271" s="15">
        <v>6</v>
      </c>
      <c r="G271" s="15">
        <v>0</v>
      </c>
      <c r="H271" s="15">
        <v>54</v>
      </c>
      <c r="I271" s="16" t="s">
        <v>403</v>
      </c>
      <c r="J271" s="57">
        <v>43337818</v>
      </c>
      <c r="K271" s="58">
        <v>222173984.34</v>
      </c>
      <c r="L271" s="58">
        <v>692278337.65999997</v>
      </c>
      <c r="M271" s="58">
        <v>0</v>
      </c>
      <c r="N271" s="59">
        <f t="shared" si="24"/>
        <v>957790140</v>
      </c>
      <c r="O271" s="17">
        <f t="shared" si="25"/>
        <v>4.5247717835140797E-2</v>
      </c>
      <c r="P271" s="18">
        <f t="shared" si="26"/>
        <v>0.23196520308718149</v>
      </c>
      <c r="Q271" s="18">
        <f t="shared" si="27"/>
        <v>0.7227870790776777</v>
      </c>
      <c r="R271" s="18">
        <f t="shared" si="28"/>
        <v>0</v>
      </c>
      <c r="S271" s="19">
        <f t="shared" si="29"/>
        <v>1</v>
      </c>
      <c r="U271" s="47"/>
    </row>
    <row r="272" spans="2:21" ht="15" x14ac:dyDescent="0.2">
      <c r="B272" s="14">
        <v>88</v>
      </c>
      <c r="C272" s="15">
        <v>311</v>
      </c>
      <c r="D272" s="15">
        <v>64</v>
      </c>
      <c r="E272" s="15">
        <v>2</v>
      </c>
      <c r="F272" s="15">
        <v>6</v>
      </c>
      <c r="G272" s="15">
        <v>0</v>
      </c>
      <c r="H272" s="15">
        <v>55</v>
      </c>
      <c r="I272" s="16" t="s">
        <v>404</v>
      </c>
      <c r="J272" s="57">
        <v>43337817</v>
      </c>
      <c r="K272" s="58">
        <v>222173984.34</v>
      </c>
      <c r="L272" s="58">
        <v>692278324.65999997</v>
      </c>
      <c r="M272" s="58">
        <v>0</v>
      </c>
      <c r="N272" s="59">
        <f t="shared" si="24"/>
        <v>957790126</v>
      </c>
      <c r="O272" s="17">
        <f t="shared" si="25"/>
        <v>4.524771745245576E-2</v>
      </c>
      <c r="P272" s="18">
        <f t="shared" si="26"/>
        <v>0.23196520647781246</v>
      </c>
      <c r="Q272" s="18">
        <f t="shared" si="27"/>
        <v>0.7227870760697318</v>
      </c>
      <c r="R272" s="18">
        <f t="shared" si="28"/>
        <v>0</v>
      </c>
      <c r="S272" s="19">
        <f t="shared" si="29"/>
        <v>1</v>
      </c>
      <c r="U272" s="47"/>
    </row>
    <row r="273" spans="2:21" ht="15" x14ac:dyDescent="0.2">
      <c r="B273" s="14">
        <v>88</v>
      </c>
      <c r="C273" s="15">
        <v>311</v>
      </c>
      <c r="D273" s="15">
        <v>64</v>
      </c>
      <c r="E273" s="15">
        <v>2</v>
      </c>
      <c r="F273" s="15">
        <v>6</v>
      </c>
      <c r="G273" s="15">
        <v>0</v>
      </c>
      <c r="H273" s="15">
        <v>56</v>
      </c>
      <c r="I273" s="16" t="s">
        <v>321</v>
      </c>
      <c r="J273" s="57">
        <v>37920591</v>
      </c>
      <c r="K273" s="58">
        <v>222173984.34</v>
      </c>
      <c r="L273" s="58">
        <v>697695564.65999997</v>
      </c>
      <c r="M273" s="58">
        <v>0</v>
      </c>
      <c r="N273" s="59">
        <f t="shared" si="24"/>
        <v>957790140</v>
      </c>
      <c r="O273" s="17">
        <f t="shared" si="25"/>
        <v>3.9591753366765708E-2</v>
      </c>
      <c r="P273" s="18">
        <f t="shared" si="26"/>
        <v>0.23196520308718149</v>
      </c>
      <c r="Q273" s="18">
        <f t="shared" si="27"/>
        <v>0.72844304354605272</v>
      </c>
      <c r="R273" s="18">
        <f t="shared" si="28"/>
        <v>0</v>
      </c>
      <c r="S273" s="19">
        <f t="shared" si="29"/>
        <v>1</v>
      </c>
      <c r="U273" s="47"/>
    </row>
    <row r="274" spans="2:21" ht="15" x14ac:dyDescent="0.2">
      <c r="B274" s="14">
        <v>88</v>
      </c>
      <c r="C274" s="15">
        <v>850</v>
      </c>
      <c r="D274" s="15">
        <v>1</v>
      </c>
      <c r="E274" s="15">
        <v>1</v>
      </c>
      <c r="F274" s="15">
        <v>11</v>
      </c>
      <c r="G274" s="15">
        <v>0</v>
      </c>
      <c r="H274" s="15">
        <v>51</v>
      </c>
      <c r="I274" s="16" t="s">
        <v>150</v>
      </c>
      <c r="J274" s="57">
        <v>876072452</v>
      </c>
      <c r="K274" s="58">
        <v>727805416.02999997</v>
      </c>
      <c r="L274" s="58">
        <v>217396422.97000003</v>
      </c>
      <c r="M274" s="58">
        <v>0</v>
      </c>
      <c r="N274" s="59">
        <f t="shared" si="24"/>
        <v>1821274291</v>
      </c>
      <c r="O274" s="17">
        <f t="shared" si="25"/>
        <v>0.48102169801067046</v>
      </c>
      <c r="P274" s="18">
        <f t="shared" si="26"/>
        <v>0.39961329253178374</v>
      </c>
      <c r="Q274" s="18">
        <f t="shared" si="27"/>
        <v>0.1193650094575458</v>
      </c>
      <c r="R274" s="18">
        <f t="shared" si="28"/>
        <v>0</v>
      </c>
      <c r="S274" s="19">
        <f t="shared" si="29"/>
        <v>1</v>
      </c>
      <c r="U274" s="47"/>
    </row>
    <row r="275" spans="2:21" ht="15" x14ac:dyDescent="0.2">
      <c r="B275" s="14">
        <v>88</v>
      </c>
      <c r="C275" s="15">
        <v>850</v>
      </c>
      <c r="D275" s="15">
        <v>1</v>
      </c>
      <c r="E275" s="15">
        <v>1</v>
      </c>
      <c r="F275" s="15">
        <v>12</v>
      </c>
      <c r="G275" s="15">
        <v>0</v>
      </c>
      <c r="H275" s="15">
        <v>51</v>
      </c>
      <c r="I275" s="16" t="s">
        <v>332</v>
      </c>
      <c r="J275" s="57">
        <v>647534819</v>
      </c>
      <c r="K275" s="58">
        <v>688545357.5</v>
      </c>
      <c r="L275" s="58">
        <v>205669392.5</v>
      </c>
      <c r="M275" s="58">
        <v>0</v>
      </c>
      <c r="N275" s="59">
        <f t="shared" si="24"/>
        <v>1541749569</v>
      </c>
      <c r="O275" s="17">
        <f t="shared" si="25"/>
        <v>0.42000000001297227</v>
      </c>
      <c r="P275" s="18">
        <f t="shared" si="26"/>
        <v>0.44659999999001132</v>
      </c>
      <c r="Q275" s="18">
        <f t="shared" si="27"/>
        <v>0.13339999999701638</v>
      </c>
      <c r="R275" s="18">
        <f t="shared" si="28"/>
        <v>0</v>
      </c>
      <c r="S275" s="19">
        <f t="shared" si="29"/>
        <v>1</v>
      </c>
      <c r="U275" s="47"/>
    </row>
    <row r="276" spans="2:21" ht="15.75" thickBot="1" x14ac:dyDescent="0.25">
      <c r="B276" s="29">
        <v>88</v>
      </c>
      <c r="C276" s="15">
        <v>850</v>
      </c>
      <c r="D276" s="15">
        <v>1</v>
      </c>
      <c r="E276" s="15">
        <v>1</v>
      </c>
      <c r="F276" s="15">
        <v>27</v>
      </c>
      <c r="G276" s="15">
        <v>0</v>
      </c>
      <c r="H276" s="15">
        <v>51</v>
      </c>
      <c r="I276" s="16" t="s">
        <v>412</v>
      </c>
      <c r="J276" s="57">
        <v>667621069</v>
      </c>
      <c r="K276" s="58">
        <v>707593738.38999999</v>
      </c>
      <c r="L276" s="58">
        <v>211359168.61000001</v>
      </c>
      <c r="M276" s="58">
        <v>0</v>
      </c>
      <c r="N276" s="59">
        <f t="shared" si="24"/>
        <v>1586573976</v>
      </c>
      <c r="O276" s="20">
        <f t="shared" si="25"/>
        <v>0.42079416346105503</v>
      </c>
      <c r="P276" s="21">
        <f t="shared" si="26"/>
        <v>0.44598849413498765</v>
      </c>
      <c r="Q276" s="21">
        <f t="shared" si="27"/>
        <v>0.13321734240395736</v>
      </c>
      <c r="R276" s="21">
        <f t="shared" si="28"/>
        <v>0</v>
      </c>
      <c r="S276" s="22">
        <f t="shared" si="29"/>
        <v>1</v>
      </c>
      <c r="U276" s="47"/>
    </row>
    <row r="277" spans="2:21" s="23" customFormat="1" ht="15.75" thickBot="1" x14ac:dyDescent="0.3">
      <c r="B277" s="130" t="s">
        <v>293</v>
      </c>
      <c r="C277" s="131"/>
      <c r="D277" s="131"/>
      <c r="E277" s="131"/>
      <c r="F277" s="131"/>
      <c r="G277" s="131"/>
      <c r="H277" s="131"/>
      <c r="I277" s="131"/>
      <c r="J277" s="60">
        <f>SUM(J8:J276)</f>
        <v>255748680039</v>
      </c>
      <c r="K277" s="60">
        <f t="shared" ref="K277:N277" si="30">SUM(K8:K276)</f>
        <v>361056607847.07062</v>
      </c>
      <c r="L277" s="60">
        <f t="shared" si="30"/>
        <v>409194306001.26263</v>
      </c>
      <c r="M277" s="60">
        <f t="shared" si="30"/>
        <v>388293636982.33337</v>
      </c>
      <c r="N277" s="60">
        <f t="shared" si="30"/>
        <v>1414293224791.6667</v>
      </c>
    </row>
    <row r="279" spans="2:21" s="48" customFormat="1" hidden="1" x14ac:dyDescent="0.2">
      <c r="I279" s="61"/>
      <c r="J279" s="62">
        <v>763593253863534.88</v>
      </c>
      <c r="K279" s="62">
        <v>909890495929962.25</v>
      </c>
      <c r="L279" s="62">
        <v>1028680422653839.4</v>
      </c>
      <c r="M279" s="62">
        <v>1069827639559992.9</v>
      </c>
      <c r="N279" s="63"/>
    </row>
    <row r="280" spans="2:21" s="48" customFormat="1" hidden="1" x14ac:dyDescent="0.2">
      <c r="I280" s="61"/>
      <c r="J280" s="64">
        <v>3.3492789088954676E-4</v>
      </c>
      <c r="K280" s="64">
        <v>3.9681325108473491E-4</v>
      </c>
      <c r="L280" s="64">
        <v>3.9778564359045925E-4</v>
      </c>
      <c r="M280" s="64">
        <v>3.6294971509806366E-4</v>
      </c>
      <c r="N280" s="63"/>
    </row>
    <row r="281" spans="2:21" s="48" customFormat="1" hidden="1" x14ac:dyDescent="0.2">
      <c r="I281" s="61"/>
      <c r="J281" s="62"/>
      <c r="K281" s="62"/>
      <c r="L281" s="62"/>
      <c r="M281" s="62"/>
      <c r="N281" s="63"/>
    </row>
  </sheetData>
  <sortState xmlns:xlrd2="http://schemas.microsoft.com/office/spreadsheetml/2017/richdata2" ref="B9:U276">
    <sortCondition ref="B9:B276"/>
    <sortCondition ref="C9:C276"/>
    <sortCondition ref="D9:D276"/>
    <sortCondition ref="E9:E276"/>
    <sortCondition ref="F9:F276"/>
    <sortCondition ref="H9:H276"/>
  </sortState>
  <mergeCells count="14">
    <mergeCell ref="I7:I8"/>
    <mergeCell ref="J7:N7"/>
    <mergeCell ref="O7:S7"/>
    <mergeCell ref="B277:I277"/>
    <mergeCell ref="B3:S3"/>
    <mergeCell ref="B4:S4"/>
    <mergeCell ref="B5:S5"/>
    <mergeCell ref="B6:S6"/>
    <mergeCell ref="B7:B8"/>
    <mergeCell ref="C7:C8"/>
    <mergeCell ref="D7:D8"/>
    <mergeCell ref="E7:E8"/>
    <mergeCell ref="F7:F8"/>
    <mergeCell ref="H7:H8"/>
  </mergeCells>
  <conditionalFormatting sqref="B3:B6">
    <cfRule type="cellIs" dxfId="10" priority="1" stopIfTrue="1" operator="equal">
      <formula>"NO"</formula>
    </cfRule>
  </conditionalFormatting>
  <printOptions horizontalCentered="1"/>
  <pageMargins left="0.51181102362204722" right="0.51181102362204722" top="0.74803149606299213" bottom="0.55118110236220474" header="0" footer="0"/>
  <pageSetup paperSize="9" scale="38"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87"/>
  <sheetViews>
    <sheetView showGridLines="0" zoomScaleNormal="100" zoomScaleSheetLayoutView="124" workbookViewId="0">
      <selection activeCell="P10" sqref="P10"/>
    </sheetView>
  </sheetViews>
  <sheetFormatPr baseColWidth="10" defaultRowHeight="11.25" x14ac:dyDescent="0.25"/>
  <cols>
    <col min="1" max="1" width="3.7109375" style="68" customWidth="1"/>
    <col min="2" max="3" width="3.85546875" style="65" customWidth="1"/>
    <col min="4" max="4" width="4.42578125" style="65" bestFit="1" customWidth="1"/>
    <col min="5" max="5" width="98.28515625" style="66" customWidth="1"/>
    <col min="6" max="10" width="14.5703125" style="67" customWidth="1"/>
    <col min="11" max="12" width="8" style="65" customWidth="1"/>
    <col min="13" max="13" width="8.85546875" style="68" customWidth="1"/>
    <col min="14" max="14" width="8" style="68" customWidth="1"/>
    <col min="15" max="15" width="8.7109375" style="65" customWidth="1"/>
    <col min="16" max="16" width="3" style="110" customWidth="1"/>
    <col min="17" max="17" width="9.5703125" style="68" bestFit="1" customWidth="1"/>
    <col min="18" max="256" width="11.42578125" style="68"/>
    <col min="257" max="257" width="3.7109375" style="68" customWidth="1"/>
    <col min="258" max="259" width="3.85546875" style="68" customWidth="1"/>
    <col min="260" max="260" width="4.42578125" style="68" bestFit="1" customWidth="1"/>
    <col min="261" max="261" width="98.28515625" style="68" customWidth="1"/>
    <col min="262" max="266" width="14.5703125" style="68" customWidth="1"/>
    <col min="267" max="268" width="8" style="68" customWidth="1"/>
    <col min="269" max="269" width="8.85546875" style="68" customWidth="1"/>
    <col min="270" max="270" width="8" style="68" customWidth="1"/>
    <col min="271" max="271" width="8.7109375" style="68" customWidth="1"/>
    <col min="272" max="273" width="0" style="68" hidden="1" customWidth="1"/>
    <col min="274" max="512" width="11.42578125" style="68"/>
    <col min="513" max="513" width="3.7109375" style="68" customWidth="1"/>
    <col min="514" max="515" width="3.85546875" style="68" customWidth="1"/>
    <col min="516" max="516" width="4.42578125" style="68" bestFit="1" customWidth="1"/>
    <col min="517" max="517" width="98.28515625" style="68" customWidth="1"/>
    <col min="518" max="522" width="14.5703125" style="68" customWidth="1"/>
    <col min="523" max="524" width="8" style="68" customWidth="1"/>
    <col min="525" max="525" width="8.85546875" style="68" customWidth="1"/>
    <col min="526" max="526" width="8" style="68" customWidth="1"/>
    <col min="527" max="527" width="8.7109375" style="68" customWidth="1"/>
    <col min="528" max="529" width="0" style="68" hidden="1" customWidth="1"/>
    <col min="530" max="768" width="11.42578125" style="68"/>
    <col min="769" max="769" width="3.7109375" style="68" customWidth="1"/>
    <col min="770" max="771" width="3.85546875" style="68" customWidth="1"/>
    <col min="772" max="772" width="4.42578125" style="68" bestFit="1" customWidth="1"/>
    <col min="773" max="773" width="98.28515625" style="68" customWidth="1"/>
    <col min="774" max="778" width="14.5703125" style="68" customWidth="1"/>
    <col min="779" max="780" width="8" style="68" customWidth="1"/>
    <col min="781" max="781" width="8.85546875" style="68" customWidth="1"/>
    <col min="782" max="782" width="8" style="68" customWidth="1"/>
    <col min="783" max="783" width="8.7109375" style="68" customWidth="1"/>
    <col min="784" max="785" width="0" style="68" hidden="1" customWidth="1"/>
    <col min="786" max="1024" width="11.42578125" style="68"/>
    <col min="1025" max="1025" width="3.7109375" style="68" customWidth="1"/>
    <col min="1026" max="1027" width="3.85546875" style="68" customWidth="1"/>
    <col min="1028" max="1028" width="4.42578125" style="68" bestFit="1" customWidth="1"/>
    <col min="1029" max="1029" width="98.28515625" style="68" customWidth="1"/>
    <col min="1030" max="1034" width="14.5703125" style="68" customWidth="1"/>
    <col min="1035" max="1036" width="8" style="68" customWidth="1"/>
    <col min="1037" max="1037" width="8.85546875" style="68" customWidth="1"/>
    <col min="1038" max="1038" width="8" style="68" customWidth="1"/>
    <col min="1039" max="1039" width="8.7109375" style="68" customWidth="1"/>
    <col min="1040" max="1041" width="0" style="68" hidden="1" customWidth="1"/>
    <col min="1042" max="1280" width="11.42578125" style="68"/>
    <col min="1281" max="1281" width="3.7109375" style="68" customWidth="1"/>
    <col min="1282" max="1283" width="3.85546875" style="68" customWidth="1"/>
    <col min="1284" max="1284" width="4.42578125" style="68" bestFit="1" customWidth="1"/>
    <col min="1285" max="1285" width="98.28515625" style="68" customWidth="1"/>
    <col min="1286" max="1290" width="14.5703125" style="68" customWidth="1"/>
    <col min="1291" max="1292" width="8" style="68" customWidth="1"/>
    <col min="1293" max="1293" width="8.85546875" style="68" customWidth="1"/>
    <col min="1294" max="1294" width="8" style="68" customWidth="1"/>
    <col min="1295" max="1295" width="8.7109375" style="68" customWidth="1"/>
    <col min="1296" max="1297" width="0" style="68" hidden="1" customWidth="1"/>
    <col min="1298" max="1536" width="11.42578125" style="68"/>
    <col min="1537" max="1537" width="3.7109375" style="68" customWidth="1"/>
    <col min="1538" max="1539" width="3.85546875" style="68" customWidth="1"/>
    <col min="1540" max="1540" width="4.42578125" style="68" bestFit="1" customWidth="1"/>
    <col min="1541" max="1541" width="98.28515625" style="68" customWidth="1"/>
    <col min="1542" max="1546" width="14.5703125" style="68" customWidth="1"/>
    <col min="1547" max="1548" width="8" style="68" customWidth="1"/>
    <col min="1549" max="1549" width="8.85546875" style="68" customWidth="1"/>
    <col min="1550" max="1550" width="8" style="68" customWidth="1"/>
    <col min="1551" max="1551" width="8.7109375" style="68" customWidth="1"/>
    <col min="1552" max="1553" width="0" style="68" hidden="1" customWidth="1"/>
    <col min="1554" max="1792" width="11.42578125" style="68"/>
    <col min="1793" max="1793" width="3.7109375" style="68" customWidth="1"/>
    <col min="1794" max="1795" width="3.85546875" style="68" customWidth="1"/>
    <col min="1796" max="1796" width="4.42578125" style="68" bestFit="1" customWidth="1"/>
    <col min="1797" max="1797" width="98.28515625" style="68" customWidth="1"/>
    <col min="1798" max="1802" width="14.5703125" style="68" customWidth="1"/>
    <col min="1803" max="1804" width="8" style="68" customWidth="1"/>
    <col min="1805" max="1805" width="8.85546875" style="68" customWidth="1"/>
    <col min="1806" max="1806" width="8" style="68" customWidth="1"/>
    <col min="1807" max="1807" width="8.7109375" style="68" customWidth="1"/>
    <col min="1808" max="1809" width="0" style="68" hidden="1" customWidth="1"/>
    <col min="1810" max="2048" width="11.42578125" style="68"/>
    <col min="2049" max="2049" width="3.7109375" style="68" customWidth="1"/>
    <col min="2050" max="2051" width="3.85546875" style="68" customWidth="1"/>
    <col min="2052" max="2052" width="4.42578125" style="68" bestFit="1" customWidth="1"/>
    <col min="2053" max="2053" width="98.28515625" style="68" customWidth="1"/>
    <col min="2054" max="2058" width="14.5703125" style="68" customWidth="1"/>
    <col min="2059" max="2060" width="8" style="68" customWidth="1"/>
    <col min="2061" max="2061" width="8.85546875" style="68" customWidth="1"/>
    <col min="2062" max="2062" width="8" style="68" customWidth="1"/>
    <col min="2063" max="2063" width="8.7109375" style="68" customWidth="1"/>
    <col min="2064" max="2065" width="0" style="68" hidden="1" customWidth="1"/>
    <col min="2066" max="2304" width="11.42578125" style="68"/>
    <col min="2305" max="2305" width="3.7109375" style="68" customWidth="1"/>
    <col min="2306" max="2307" width="3.85546875" style="68" customWidth="1"/>
    <col min="2308" max="2308" width="4.42578125" style="68" bestFit="1" customWidth="1"/>
    <col min="2309" max="2309" width="98.28515625" style="68" customWidth="1"/>
    <col min="2310" max="2314" width="14.5703125" style="68" customWidth="1"/>
    <col min="2315" max="2316" width="8" style="68" customWidth="1"/>
    <col min="2317" max="2317" width="8.85546875" style="68" customWidth="1"/>
    <col min="2318" max="2318" width="8" style="68" customWidth="1"/>
    <col min="2319" max="2319" width="8.7109375" style="68" customWidth="1"/>
    <col min="2320" max="2321" width="0" style="68" hidden="1" customWidth="1"/>
    <col min="2322" max="2560" width="11.42578125" style="68"/>
    <col min="2561" max="2561" width="3.7109375" style="68" customWidth="1"/>
    <col min="2562" max="2563" width="3.85546875" style="68" customWidth="1"/>
    <col min="2564" max="2564" width="4.42578125" style="68" bestFit="1" customWidth="1"/>
    <col min="2565" max="2565" width="98.28515625" style="68" customWidth="1"/>
    <col min="2566" max="2570" width="14.5703125" style="68" customWidth="1"/>
    <col min="2571" max="2572" width="8" style="68" customWidth="1"/>
    <col min="2573" max="2573" width="8.85546875" style="68" customWidth="1"/>
    <col min="2574" max="2574" width="8" style="68" customWidth="1"/>
    <col min="2575" max="2575" width="8.7109375" style="68" customWidth="1"/>
    <col min="2576" max="2577" width="0" style="68" hidden="1" customWidth="1"/>
    <col min="2578" max="2816" width="11.42578125" style="68"/>
    <col min="2817" max="2817" width="3.7109375" style="68" customWidth="1"/>
    <col min="2818" max="2819" width="3.85546875" style="68" customWidth="1"/>
    <col min="2820" max="2820" width="4.42578125" style="68" bestFit="1" customWidth="1"/>
    <col min="2821" max="2821" width="98.28515625" style="68" customWidth="1"/>
    <col min="2822" max="2826" width="14.5703125" style="68" customWidth="1"/>
    <col min="2827" max="2828" width="8" style="68" customWidth="1"/>
    <col min="2829" max="2829" width="8.85546875" style="68" customWidth="1"/>
    <col min="2830" max="2830" width="8" style="68" customWidth="1"/>
    <col min="2831" max="2831" width="8.7109375" style="68" customWidth="1"/>
    <col min="2832" max="2833" width="0" style="68" hidden="1" customWidth="1"/>
    <col min="2834" max="3072" width="11.42578125" style="68"/>
    <col min="3073" max="3073" width="3.7109375" style="68" customWidth="1"/>
    <col min="3074" max="3075" width="3.85546875" style="68" customWidth="1"/>
    <col min="3076" max="3076" width="4.42578125" style="68" bestFit="1" customWidth="1"/>
    <col min="3077" max="3077" width="98.28515625" style="68" customWidth="1"/>
    <col min="3078" max="3082" width="14.5703125" style="68" customWidth="1"/>
    <col min="3083" max="3084" width="8" style="68" customWidth="1"/>
    <col min="3085" max="3085" width="8.85546875" style="68" customWidth="1"/>
    <col min="3086" max="3086" width="8" style="68" customWidth="1"/>
    <col min="3087" max="3087" width="8.7109375" style="68" customWidth="1"/>
    <col min="3088" max="3089" width="0" style="68" hidden="1" customWidth="1"/>
    <col min="3090" max="3328" width="11.42578125" style="68"/>
    <col min="3329" max="3329" width="3.7109375" style="68" customWidth="1"/>
    <col min="3330" max="3331" width="3.85546875" style="68" customWidth="1"/>
    <col min="3332" max="3332" width="4.42578125" style="68" bestFit="1" customWidth="1"/>
    <col min="3333" max="3333" width="98.28515625" style="68" customWidth="1"/>
    <col min="3334" max="3338" width="14.5703125" style="68" customWidth="1"/>
    <col min="3339" max="3340" width="8" style="68" customWidth="1"/>
    <col min="3341" max="3341" width="8.85546875" style="68" customWidth="1"/>
    <col min="3342" max="3342" width="8" style="68" customWidth="1"/>
    <col min="3343" max="3343" width="8.7109375" style="68" customWidth="1"/>
    <col min="3344" max="3345" width="0" style="68" hidden="1" customWidth="1"/>
    <col min="3346" max="3584" width="11.42578125" style="68"/>
    <col min="3585" max="3585" width="3.7109375" style="68" customWidth="1"/>
    <col min="3586" max="3587" width="3.85546875" style="68" customWidth="1"/>
    <col min="3588" max="3588" width="4.42578125" style="68" bestFit="1" customWidth="1"/>
    <col min="3589" max="3589" width="98.28515625" style="68" customWidth="1"/>
    <col min="3590" max="3594" width="14.5703125" style="68" customWidth="1"/>
    <col min="3595" max="3596" width="8" style="68" customWidth="1"/>
    <col min="3597" max="3597" width="8.85546875" style="68" customWidth="1"/>
    <col min="3598" max="3598" width="8" style="68" customWidth="1"/>
    <col min="3599" max="3599" width="8.7109375" style="68" customWidth="1"/>
    <col min="3600" max="3601" width="0" style="68" hidden="1" customWidth="1"/>
    <col min="3602" max="3840" width="11.42578125" style="68"/>
    <col min="3841" max="3841" width="3.7109375" style="68" customWidth="1"/>
    <col min="3842" max="3843" width="3.85546875" style="68" customWidth="1"/>
    <col min="3844" max="3844" width="4.42578125" style="68" bestFit="1" customWidth="1"/>
    <col min="3845" max="3845" width="98.28515625" style="68" customWidth="1"/>
    <col min="3846" max="3850" width="14.5703125" style="68" customWidth="1"/>
    <col min="3851" max="3852" width="8" style="68" customWidth="1"/>
    <col min="3853" max="3853" width="8.85546875" style="68" customWidth="1"/>
    <col min="3854" max="3854" width="8" style="68" customWidth="1"/>
    <col min="3855" max="3855" width="8.7109375" style="68" customWidth="1"/>
    <col min="3856" max="3857" width="0" style="68" hidden="1" customWidth="1"/>
    <col min="3858" max="4096" width="11.42578125" style="68"/>
    <col min="4097" max="4097" width="3.7109375" style="68" customWidth="1"/>
    <col min="4098" max="4099" width="3.85546875" style="68" customWidth="1"/>
    <col min="4100" max="4100" width="4.42578125" style="68" bestFit="1" customWidth="1"/>
    <col min="4101" max="4101" width="98.28515625" style="68" customWidth="1"/>
    <col min="4102" max="4106" width="14.5703125" style="68" customWidth="1"/>
    <col min="4107" max="4108" width="8" style="68" customWidth="1"/>
    <col min="4109" max="4109" width="8.85546875" style="68" customWidth="1"/>
    <col min="4110" max="4110" width="8" style="68" customWidth="1"/>
    <col min="4111" max="4111" width="8.7109375" style="68" customWidth="1"/>
    <col min="4112" max="4113" width="0" style="68" hidden="1" customWidth="1"/>
    <col min="4114" max="4352" width="11.42578125" style="68"/>
    <col min="4353" max="4353" width="3.7109375" style="68" customWidth="1"/>
    <col min="4354" max="4355" width="3.85546875" style="68" customWidth="1"/>
    <col min="4356" max="4356" width="4.42578125" style="68" bestFit="1" customWidth="1"/>
    <col min="4357" max="4357" width="98.28515625" style="68" customWidth="1"/>
    <col min="4358" max="4362" width="14.5703125" style="68" customWidth="1"/>
    <col min="4363" max="4364" width="8" style="68" customWidth="1"/>
    <col min="4365" max="4365" width="8.85546875" style="68" customWidth="1"/>
    <col min="4366" max="4366" width="8" style="68" customWidth="1"/>
    <col min="4367" max="4367" width="8.7109375" style="68" customWidth="1"/>
    <col min="4368" max="4369" width="0" style="68" hidden="1" customWidth="1"/>
    <col min="4370" max="4608" width="11.42578125" style="68"/>
    <col min="4609" max="4609" width="3.7109375" style="68" customWidth="1"/>
    <col min="4610" max="4611" width="3.85546875" style="68" customWidth="1"/>
    <col min="4612" max="4612" width="4.42578125" style="68" bestFit="1" customWidth="1"/>
    <col min="4613" max="4613" width="98.28515625" style="68" customWidth="1"/>
    <col min="4614" max="4618" width="14.5703125" style="68" customWidth="1"/>
    <col min="4619" max="4620" width="8" style="68" customWidth="1"/>
    <col min="4621" max="4621" width="8.85546875" style="68" customWidth="1"/>
    <col min="4622" max="4622" width="8" style="68" customWidth="1"/>
    <col min="4623" max="4623" width="8.7109375" style="68" customWidth="1"/>
    <col min="4624" max="4625" width="0" style="68" hidden="1" customWidth="1"/>
    <col min="4626" max="4864" width="11.42578125" style="68"/>
    <col min="4865" max="4865" width="3.7109375" style="68" customWidth="1"/>
    <col min="4866" max="4867" width="3.85546875" style="68" customWidth="1"/>
    <col min="4868" max="4868" width="4.42578125" style="68" bestFit="1" customWidth="1"/>
    <col min="4869" max="4869" width="98.28515625" style="68" customWidth="1"/>
    <col min="4870" max="4874" width="14.5703125" style="68" customWidth="1"/>
    <col min="4875" max="4876" width="8" style="68" customWidth="1"/>
    <col min="4877" max="4877" width="8.85546875" style="68" customWidth="1"/>
    <col min="4878" max="4878" width="8" style="68" customWidth="1"/>
    <col min="4879" max="4879" width="8.7109375" style="68" customWidth="1"/>
    <col min="4880" max="4881" width="0" style="68" hidden="1" customWidth="1"/>
    <col min="4882" max="5120" width="11.42578125" style="68"/>
    <col min="5121" max="5121" width="3.7109375" style="68" customWidth="1"/>
    <col min="5122" max="5123" width="3.85546875" style="68" customWidth="1"/>
    <col min="5124" max="5124" width="4.42578125" style="68" bestFit="1" customWidth="1"/>
    <col min="5125" max="5125" width="98.28515625" style="68" customWidth="1"/>
    <col min="5126" max="5130" width="14.5703125" style="68" customWidth="1"/>
    <col min="5131" max="5132" width="8" style="68" customWidth="1"/>
    <col min="5133" max="5133" width="8.85546875" style="68" customWidth="1"/>
    <col min="5134" max="5134" width="8" style="68" customWidth="1"/>
    <col min="5135" max="5135" width="8.7109375" style="68" customWidth="1"/>
    <col min="5136" max="5137" width="0" style="68" hidden="1" customWidth="1"/>
    <col min="5138" max="5376" width="11.42578125" style="68"/>
    <col min="5377" max="5377" width="3.7109375" style="68" customWidth="1"/>
    <col min="5378" max="5379" width="3.85546875" style="68" customWidth="1"/>
    <col min="5380" max="5380" width="4.42578125" style="68" bestFit="1" customWidth="1"/>
    <col min="5381" max="5381" width="98.28515625" style="68" customWidth="1"/>
    <col min="5382" max="5386" width="14.5703125" style="68" customWidth="1"/>
    <col min="5387" max="5388" width="8" style="68" customWidth="1"/>
    <col min="5389" max="5389" width="8.85546875" style="68" customWidth="1"/>
    <col min="5390" max="5390" width="8" style="68" customWidth="1"/>
    <col min="5391" max="5391" width="8.7109375" style="68" customWidth="1"/>
    <col min="5392" max="5393" width="0" style="68" hidden="1" customWidth="1"/>
    <col min="5394" max="5632" width="11.42578125" style="68"/>
    <col min="5633" max="5633" width="3.7109375" style="68" customWidth="1"/>
    <col min="5634" max="5635" width="3.85546875" style="68" customWidth="1"/>
    <col min="5636" max="5636" width="4.42578125" style="68" bestFit="1" customWidth="1"/>
    <col min="5637" max="5637" width="98.28515625" style="68" customWidth="1"/>
    <col min="5638" max="5642" width="14.5703125" style="68" customWidth="1"/>
    <col min="5643" max="5644" width="8" style="68" customWidth="1"/>
    <col min="5645" max="5645" width="8.85546875" style="68" customWidth="1"/>
    <col min="5646" max="5646" width="8" style="68" customWidth="1"/>
    <col min="5647" max="5647" width="8.7109375" style="68" customWidth="1"/>
    <col min="5648" max="5649" width="0" style="68" hidden="1" customWidth="1"/>
    <col min="5650" max="5888" width="11.42578125" style="68"/>
    <col min="5889" max="5889" width="3.7109375" style="68" customWidth="1"/>
    <col min="5890" max="5891" width="3.85546875" style="68" customWidth="1"/>
    <col min="5892" max="5892" width="4.42578125" style="68" bestFit="1" customWidth="1"/>
    <col min="5893" max="5893" width="98.28515625" style="68" customWidth="1"/>
    <col min="5894" max="5898" width="14.5703125" style="68" customWidth="1"/>
    <col min="5899" max="5900" width="8" style="68" customWidth="1"/>
    <col min="5901" max="5901" width="8.85546875" style="68" customWidth="1"/>
    <col min="5902" max="5902" width="8" style="68" customWidth="1"/>
    <col min="5903" max="5903" width="8.7109375" style="68" customWidth="1"/>
    <col min="5904" max="5905" width="0" style="68" hidden="1" customWidth="1"/>
    <col min="5906" max="6144" width="11.42578125" style="68"/>
    <col min="6145" max="6145" width="3.7109375" style="68" customWidth="1"/>
    <col min="6146" max="6147" width="3.85546875" style="68" customWidth="1"/>
    <col min="6148" max="6148" width="4.42578125" style="68" bestFit="1" customWidth="1"/>
    <col min="6149" max="6149" width="98.28515625" style="68" customWidth="1"/>
    <col min="6150" max="6154" width="14.5703125" style="68" customWidth="1"/>
    <col min="6155" max="6156" width="8" style="68" customWidth="1"/>
    <col min="6157" max="6157" width="8.85546875" style="68" customWidth="1"/>
    <col min="6158" max="6158" width="8" style="68" customWidth="1"/>
    <col min="6159" max="6159" width="8.7109375" style="68" customWidth="1"/>
    <col min="6160" max="6161" width="0" style="68" hidden="1" customWidth="1"/>
    <col min="6162" max="6400" width="11.42578125" style="68"/>
    <col min="6401" max="6401" width="3.7109375" style="68" customWidth="1"/>
    <col min="6402" max="6403" width="3.85546875" style="68" customWidth="1"/>
    <col min="6404" max="6404" width="4.42578125" style="68" bestFit="1" customWidth="1"/>
    <col min="6405" max="6405" width="98.28515625" style="68" customWidth="1"/>
    <col min="6406" max="6410" width="14.5703125" style="68" customWidth="1"/>
    <col min="6411" max="6412" width="8" style="68" customWidth="1"/>
    <col min="6413" max="6413" width="8.85546875" style="68" customWidth="1"/>
    <col min="6414" max="6414" width="8" style="68" customWidth="1"/>
    <col min="6415" max="6415" width="8.7109375" style="68" customWidth="1"/>
    <col min="6416" max="6417" width="0" style="68" hidden="1" customWidth="1"/>
    <col min="6418" max="6656" width="11.42578125" style="68"/>
    <col min="6657" max="6657" width="3.7109375" style="68" customWidth="1"/>
    <col min="6658" max="6659" width="3.85546875" style="68" customWidth="1"/>
    <col min="6660" max="6660" width="4.42578125" style="68" bestFit="1" customWidth="1"/>
    <col min="6661" max="6661" width="98.28515625" style="68" customWidth="1"/>
    <col min="6662" max="6666" width="14.5703125" style="68" customWidth="1"/>
    <col min="6667" max="6668" width="8" style="68" customWidth="1"/>
    <col min="6669" max="6669" width="8.85546875" style="68" customWidth="1"/>
    <col min="6670" max="6670" width="8" style="68" customWidth="1"/>
    <col min="6671" max="6671" width="8.7109375" style="68" customWidth="1"/>
    <col min="6672" max="6673" width="0" style="68" hidden="1" customWidth="1"/>
    <col min="6674" max="6912" width="11.42578125" style="68"/>
    <col min="6913" max="6913" width="3.7109375" style="68" customWidth="1"/>
    <col min="6914" max="6915" width="3.85546875" style="68" customWidth="1"/>
    <col min="6916" max="6916" width="4.42578125" style="68" bestFit="1" customWidth="1"/>
    <col min="6917" max="6917" width="98.28515625" style="68" customWidth="1"/>
    <col min="6918" max="6922" width="14.5703125" style="68" customWidth="1"/>
    <col min="6923" max="6924" width="8" style="68" customWidth="1"/>
    <col min="6925" max="6925" width="8.85546875" style="68" customWidth="1"/>
    <col min="6926" max="6926" width="8" style="68" customWidth="1"/>
    <col min="6927" max="6927" width="8.7109375" style="68" customWidth="1"/>
    <col min="6928" max="6929" width="0" style="68" hidden="1" customWidth="1"/>
    <col min="6930" max="7168" width="11.42578125" style="68"/>
    <col min="7169" max="7169" width="3.7109375" style="68" customWidth="1"/>
    <col min="7170" max="7171" width="3.85546875" style="68" customWidth="1"/>
    <col min="7172" max="7172" width="4.42578125" style="68" bestFit="1" customWidth="1"/>
    <col min="7173" max="7173" width="98.28515625" style="68" customWidth="1"/>
    <col min="7174" max="7178" width="14.5703125" style="68" customWidth="1"/>
    <col min="7179" max="7180" width="8" style="68" customWidth="1"/>
    <col min="7181" max="7181" width="8.85546875" style="68" customWidth="1"/>
    <col min="7182" max="7182" width="8" style="68" customWidth="1"/>
    <col min="7183" max="7183" width="8.7109375" style="68" customWidth="1"/>
    <col min="7184" max="7185" width="0" style="68" hidden="1" customWidth="1"/>
    <col min="7186" max="7424" width="11.42578125" style="68"/>
    <col min="7425" max="7425" width="3.7109375" style="68" customWidth="1"/>
    <col min="7426" max="7427" width="3.85546875" style="68" customWidth="1"/>
    <col min="7428" max="7428" width="4.42578125" style="68" bestFit="1" customWidth="1"/>
    <col min="7429" max="7429" width="98.28515625" style="68" customWidth="1"/>
    <col min="7430" max="7434" width="14.5703125" style="68" customWidth="1"/>
    <col min="7435" max="7436" width="8" style="68" customWidth="1"/>
    <col min="7437" max="7437" width="8.85546875" style="68" customWidth="1"/>
    <col min="7438" max="7438" width="8" style="68" customWidth="1"/>
    <col min="7439" max="7439" width="8.7109375" style="68" customWidth="1"/>
    <col min="7440" max="7441" width="0" style="68" hidden="1" customWidth="1"/>
    <col min="7442" max="7680" width="11.42578125" style="68"/>
    <col min="7681" max="7681" width="3.7109375" style="68" customWidth="1"/>
    <col min="7682" max="7683" width="3.85546875" style="68" customWidth="1"/>
    <col min="7684" max="7684" width="4.42578125" style="68" bestFit="1" customWidth="1"/>
    <col min="7685" max="7685" width="98.28515625" style="68" customWidth="1"/>
    <col min="7686" max="7690" width="14.5703125" style="68" customWidth="1"/>
    <col min="7691" max="7692" width="8" style="68" customWidth="1"/>
    <col min="7693" max="7693" width="8.85546875" style="68" customWidth="1"/>
    <col min="7694" max="7694" width="8" style="68" customWidth="1"/>
    <col min="7695" max="7695" width="8.7109375" style="68" customWidth="1"/>
    <col min="7696" max="7697" width="0" style="68" hidden="1" customWidth="1"/>
    <col min="7698" max="7936" width="11.42578125" style="68"/>
    <col min="7937" max="7937" width="3.7109375" style="68" customWidth="1"/>
    <col min="7938" max="7939" width="3.85546875" style="68" customWidth="1"/>
    <col min="7940" max="7940" width="4.42578125" style="68" bestFit="1" customWidth="1"/>
    <col min="7941" max="7941" width="98.28515625" style="68" customWidth="1"/>
    <col min="7942" max="7946" width="14.5703125" style="68" customWidth="1"/>
    <col min="7947" max="7948" width="8" style="68" customWidth="1"/>
    <col min="7949" max="7949" width="8.85546875" style="68" customWidth="1"/>
    <col min="7950" max="7950" width="8" style="68" customWidth="1"/>
    <col min="7951" max="7951" width="8.7109375" style="68" customWidth="1"/>
    <col min="7952" max="7953" width="0" style="68" hidden="1" customWidth="1"/>
    <col min="7954" max="8192" width="11.42578125" style="68"/>
    <col min="8193" max="8193" width="3.7109375" style="68" customWidth="1"/>
    <col min="8194" max="8195" width="3.85546875" style="68" customWidth="1"/>
    <col min="8196" max="8196" width="4.42578125" style="68" bestFit="1" customWidth="1"/>
    <col min="8197" max="8197" width="98.28515625" style="68" customWidth="1"/>
    <col min="8198" max="8202" width="14.5703125" style="68" customWidth="1"/>
    <col min="8203" max="8204" width="8" style="68" customWidth="1"/>
    <col min="8205" max="8205" width="8.85546875" style="68" customWidth="1"/>
    <col min="8206" max="8206" width="8" style="68" customWidth="1"/>
    <col min="8207" max="8207" width="8.7109375" style="68" customWidth="1"/>
    <col min="8208" max="8209" width="0" style="68" hidden="1" customWidth="1"/>
    <col min="8210" max="8448" width="11.42578125" style="68"/>
    <col min="8449" max="8449" width="3.7109375" style="68" customWidth="1"/>
    <col min="8450" max="8451" width="3.85546875" style="68" customWidth="1"/>
    <col min="8452" max="8452" width="4.42578125" style="68" bestFit="1" customWidth="1"/>
    <col min="8453" max="8453" width="98.28515625" style="68" customWidth="1"/>
    <col min="8454" max="8458" width="14.5703125" style="68" customWidth="1"/>
    <col min="8459" max="8460" width="8" style="68" customWidth="1"/>
    <col min="8461" max="8461" width="8.85546875" style="68" customWidth="1"/>
    <col min="8462" max="8462" width="8" style="68" customWidth="1"/>
    <col min="8463" max="8463" width="8.7109375" style="68" customWidth="1"/>
    <col min="8464" max="8465" width="0" style="68" hidden="1" customWidth="1"/>
    <col min="8466" max="8704" width="11.42578125" style="68"/>
    <col min="8705" max="8705" width="3.7109375" style="68" customWidth="1"/>
    <col min="8706" max="8707" width="3.85546875" style="68" customWidth="1"/>
    <col min="8708" max="8708" width="4.42578125" style="68" bestFit="1" customWidth="1"/>
    <col min="8709" max="8709" width="98.28515625" style="68" customWidth="1"/>
    <col min="8710" max="8714" width="14.5703125" style="68" customWidth="1"/>
    <col min="8715" max="8716" width="8" style="68" customWidth="1"/>
    <col min="8717" max="8717" width="8.85546875" style="68" customWidth="1"/>
    <col min="8718" max="8718" width="8" style="68" customWidth="1"/>
    <col min="8719" max="8719" width="8.7109375" style="68" customWidth="1"/>
    <col min="8720" max="8721" width="0" style="68" hidden="1" customWidth="1"/>
    <col min="8722" max="8960" width="11.42578125" style="68"/>
    <col min="8961" max="8961" width="3.7109375" style="68" customWidth="1"/>
    <col min="8962" max="8963" width="3.85546875" style="68" customWidth="1"/>
    <col min="8964" max="8964" width="4.42578125" style="68" bestFit="1" customWidth="1"/>
    <col min="8965" max="8965" width="98.28515625" style="68" customWidth="1"/>
    <col min="8966" max="8970" width="14.5703125" style="68" customWidth="1"/>
    <col min="8971" max="8972" width="8" style="68" customWidth="1"/>
    <col min="8973" max="8973" width="8.85546875" style="68" customWidth="1"/>
    <col min="8974" max="8974" width="8" style="68" customWidth="1"/>
    <col min="8975" max="8975" width="8.7109375" style="68" customWidth="1"/>
    <col min="8976" max="8977" width="0" style="68" hidden="1" customWidth="1"/>
    <col min="8978" max="9216" width="11.42578125" style="68"/>
    <col min="9217" max="9217" width="3.7109375" style="68" customWidth="1"/>
    <col min="9218" max="9219" width="3.85546875" style="68" customWidth="1"/>
    <col min="9220" max="9220" width="4.42578125" style="68" bestFit="1" customWidth="1"/>
    <col min="9221" max="9221" width="98.28515625" style="68" customWidth="1"/>
    <col min="9222" max="9226" width="14.5703125" style="68" customWidth="1"/>
    <col min="9227" max="9228" width="8" style="68" customWidth="1"/>
    <col min="9229" max="9229" width="8.85546875" style="68" customWidth="1"/>
    <col min="9230" max="9230" width="8" style="68" customWidth="1"/>
    <col min="9231" max="9231" width="8.7109375" style="68" customWidth="1"/>
    <col min="9232" max="9233" width="0" style="68" hidden="1" customWidth="1"/>
    <col min="9234" max="9472" width="11.42578125" style="68"/>
    <col min="9473" max="9473" width="3.7109375" style="68" customWidth="1"/>
    <col min="9474" max="9475" width="3.85546875" style="68" customWidth="1"/>
    <col min="9476" max="9476" width="4.42578125" style="68" bestFit="1" customWidth="1"/>
    <col min="9477" max="9477" width="98.28515625" style="68" customWidth="1"/>
    <col min="9478" max="9482" width="14.5703125" style="68" customWidth="1"/>
    <col min="9483" max="9484" width="8" style="68" customWidth="1"/>
    <col min="9485" max="9485" width="8.85546875" style="68" customWidth="1"/>
    <col min="9486" max="9486" width="8" style="68" customWidth="1"/>
    <col min="9487" max="9487" width="8.7109375" style="68" customWidth="1"/>
    <col min="9488" max="9489" width="0" style="68" hidden="1" customWidth="1"/>
    <col min="9490" max="9728" width="11.42578125" style="68"/>
    <col min="9729" max="9729" width="3.7109375" style="68" customWidth="1"/>
    <col min="9730" max="9731" width="3.85546875" style="68" customWidth="1"/>
    <col min="9732" max="9732" width="4.42578125" style="68" bestFit="1" customWidth="1"/>
    <col min="9733" max="9733" width="98.28515625" style="68" customWidth="1"/>
    <col min="9734" max="9738" width="14.5703125" style="68" customWidth="1"/>
    <col min="9739" max="9740" width="8" style="68" customWidth="1"/>
    <col min="9741" max="9741" width="8.85546875" style="68" customWidth="1"/>
    <col min="9742" max="9742" width="8" style="68" customWidth="1"/>
    <col min="9743" max="9743" width="8.7109375" style="68" customWidth="1"/>
    <col min="9744" max="9745" width="0" style="68" hidden="1" customWidth="1"/>
    <col min="9746" max="9984" width="11.42578125" style="68"/>
    <col min="9985" max="9985" width="3.7109375" style="68" customWidth="1"/>
    <col min="9986" max="9987" width="3.85546875" style="68" customWidth="1"/>
    <col min="9988" max="9988" width="4.42578125" style="68" bestFit="1" customWidth="1"/>
    <col min="9989" max="9989" width="98.28515625" style="68" customWidth="1"/>
    <col min="9990" max="9994" width="14.5703125" style="68" customWidth="1"/>
    <col min="9995" max="9996" width="8" style="68" customWidth="1"/>
    <col min="9997" max="9997" width="8.85546875" style="68" customWidth="1"/>
    <col min="9998" max="9998" width="8" style="68" customWidth="1"/>
    <col min="9999" max="9999" width="8.7109375" style="68" customWidth="1"/>
    <col min="10000" max="10001" width="0" style="68" hidden="1" customWidth="1"/>
    <col min="10002" max="10240" width="11.42578125" style="68"/>
    <col min="10241" max="10241" width="3.7109375" style="68" customWidth="1"/>
    <col min="10242" max="10243" width="3.85546875" style="68" customWidth="1"/>
    <col min="10244" max="10244" width="4.42578125" style="68" bestFit="1" customWidth="1"/>
    <col min="10245" max="10245" width="98.28515625" style="68" customWidth="1"/>
    <col min="10246" max="10250" width="14.5703125" style="68" customWidth="1"/>
    <col min="10251" max="10252" width="8" style="68" customWidth="1"/>
    <col min="10253" max="10253" width="8.85546875" style="68" customWidth="1"/>
    <col min="10254" max="10254" width="8" style="68" customWidth="1"/>
    <col min="10255" max="10255" width="8.7109375" style="68" customWidth="1"/>
    <col min="10256" max="10257" width="0" style="68" hidden="1" customWidth="1"/>
    <col min="10258" max="10496" width="11.42578125" style="68"/>
    <col min="10497" max="10497" width="3.7109375" style="68" customWidth="1"/>
    <col min="10498" max="10499" width="3.85546875" style="68" customWidth="1"/>
    <col min="10500" max="10500" width="4.42578125" style="68" bestFit="1" customWidth="1"/>
    <col min="10501" max="10501" width="98.28515625" style="68" customWidth="1"/>
    <col min="10502" max="10506" width="14.5703125" style="68" customWidth="1"/>
    <col min="10507" max="10508" width="8" style="68" customWidth="1"/>
    <col min="10509" max="10509" width="8.85546875" style="68" customWidth="1"/>
    <col min="10510" max="10510" width="8" style="68" customWidth="1"/>
    <col min="10511" max="10511" width="8.7109375" style="68" customWidth="1"/>
    <col min="10512" max="10513" width="0" style="68" hidden="1" customWidth="1"/>
    <col min="10514" max="10752" width="11.42578125" style="68"/>
    <col min="10753" max="10753" width="3.7109375" style="68" customWidth="1"/>
    <col min="10754" max="10755" width="3.85546875" style="68" customWidth="1"/>
    <col min="10756" max="10756" width="4.42578125" style="68" bestFit="1" customWidth="1"/>
    <col min="10757" max="10757" width="98.28515625" style="68" customWidth="1"/>
    <col min="10758" max="10762" width="14.5703125" style="68" customWidth="1"/>
    <col min="10763" max="10764" width="8" style="68" customWidth="1"/>
    <col min="10765" max="10765" width="8.85546875" style="68" customWidth="1"/>
    <col min="10766" max="10766" width="8" style="68" customWidth="1"/>
    <col min="10767" max="10767" width="8.7109375" style="68" customWidth="1"/>
    <col min="10768" max="10769" width="0" style="68" hidden="1" customWidth="1"/>
    <col min="10770" max="11008" width="11.42578125" style="68"/>
    <col min="11009" max="11009" width="3.7109375" style="68" customWidth="1"/>
    <col min="11010" max="11011" width="3.85546875" style="68" customWidth="1"/>
    <col min="11012" max="11012" width="4.42578125" style="68" bestFit="1" customWidth="1"/>
    <col min="11013" max="11013" width="98.28515625" style="68" customWidth="1"/>
    <col min="11014" max="11018" width="14.5703125" style="68" customWidth="1"/>
    <col min="11019" max="11020" width="8" style="68" customWidth="1"/>
    <col min="11021" max="11021" width="8.85546875" style="68" customWidth="1"/>
    <col min="11022" max="11022" width="8" style="68" customWidth="1"/>
    <col min="11023" max="11023" width="8.7109375" style="68" customWidth="1"/>
    <col min="11024" max="11025" width="0" style="68" hidden="1" customWidth="1"/>
    <col min="11026" max="11264" width="11.42578125" style="68"/>
    <col min="11265" max="11265" width="3.7109375" style="68" customWidth="1"/>
    <col min="11266" max="11267" width="3.85546875" style="68" customWidth="1"/>
    <col min="11268" max="11268" width="4.42578125" style="68" bestFit="1" customWidth="1"/>
    <col min="11269" max="11269" width="98.28515625" style="68" customWidth="1"/>
    <col min="11270" max="11274" width="14.5703125" style="68" customWidth="1"/>
    <col min="11275" max="11276" width="8" style="68" customWidth="1"/>
    <col min="11277" max="11277" width="8.85546875" style="68" customWidth="1"/>
    <col min="11278" max="11278" width="8" style="68" customWidth="1"/>
    <col min="11279" max="11279" width="8.7109375" style="68" customWidth="1"/>
    <col min="11280" max="11281" width="0" style="68" hidden="1" customWidth="1"/>
    <col min="11282" max="11520" width="11.42578125" style="68"/>
    <col min="11521" max="11521" width="3.7109375" style="68" customWidth="1"/>
    <col min="11522" max="11523" width="3.85546875" style="68" customWidth="1"/>
    <col min="11524" max="11524" width="4.42578125" style="68" bestFit="1" customWidth="1"/>
    <col min="11525" max="11525" width="98.28515625" style="68" customWidth="1"/>
    <col min="11526" max="11530" width="14.5703125" style="68" customWidth="1"/>
    <col min="11531" max="11532" width="8" style="68" customWidth="1"/>
    <col min="11533" max="11533" width="8.85546875" style="68" customWidth="1"/>
    <col min="11534" max="11534" width="8" style="68" customWidth="1"/>
    <col min="11535" max="11535" width="8.7109375" style="68" customWidth="1"/>
    <col min="11536" max="11537" width="0" style="68" hidden="1" customWidth="1"/>
    <col min="11538" max="11776" width="11.42578125" style="68"/>
    <col min="11777" max="11777" width="3.7109375" style="68" customWidth="1"/>
    <col min="11778" max="11779" width="3.85546875" style="68" customWidth="1"/>
    <col min="11780" max="11780" width="4.42578125" style="68" bestFit="1" customWidth="1"/>
    <col min="11781" max="11781" width="98.28515625" style="68" customWidth="1"/>
    <col min="11782" max="11786" width="14.5703125" style="68" customWidth="1"/>
    <col min="11787" max="11788" width="8" style="68" customWidth="1"/>
    <col min="11789" max="11789" width="8.85546875" style="68" customWidth="1"/>
    <col min="11790" max="11790" width="8" style="68" customWidth="1"/>
    <col min="11791" max="11791" width="8.7109375" style="68" customWidth="1"/>
    <col min="11792" max="11793" width="0" style="68" hidden="1" customWidth="1"/>
    <col min="11794" max="12032" width="11.42578125" style="68"/>
    <col min="12033" max="12033" width="3.7109375" style="68" customWidth="1"/>
    <col min="12034" max="12035" width="3.85546875" style="68" customWidth="1"/>
    <col min="12036" max="12036" width="4.42578125" style="68" bestFit="1" customWidth="1"/>
    <col min="12037" max="12037" width="98.28515625" style="68" customWidth="1"/>
    <col min="12038" max="12042" width="14.5703125" style="68" customWidth="1"/>
    <col min="12043" max="12044" width="8" style="68" customWidth="1"/>
    <col min="12045" max="12045" width="8.85546875" style="68" customWidth="1"/>
    <col min="12046" max="12046" width="8" style="68" customWidth="1"/>
    <col min="12047" max="12047" width="8.7109375" style="68" customWidth="1"/>
    <col min="12048" max="12049" width="0" style="68" hidden="1" customWidth="1"/>
    <col min="12050" max="12288" width="11.42578125" style="68"/>
    <col min="12289" max="12289" width="3.7109375" style="68" customWidth="1"/>
    <col min="12290" max="12291" width="3.85546875" style="68" customWidth="1"/>
    <col min="12292" max="12292" width="4.42578125" style="68" bestFit="1" customWidth="1"/>
    <col min="12293" max="12293" width="98.28515625" style="68" customWidth="1"/>
    <col min="12294" max="12298" width="14.5703125" style="68" customWidth="1"/>
    <col min="12299" max="12300" width="8" style="68" customWidth="1"/>
    <col min="12301" max="12301" width="8.85546875" style="68" customWidth="1"/>
    <col min="12302" max="12302" width="8" style="68" customWidth="1"/>
    <col min="12303" max="12303" width="8.7109375" style="68" customWidth="1"/>
    <col min="12304" max="12305" width="0" style="68" hidden="1" customWidth="1"/>
    <col min="12306" max="12544" width="11.42578125" style="68"/>
    <col min="12545" max="12545" width="3.7109375" style="68" customWidth="1"/>
    <col min="12546" max="12547" width="3.85546875" style="68" customWidth="1"/>
    <col min="12548" max="12548" width="4.42578125" style="68" bestFit="1" customWidth="1"/>
    <col min="12549" max="12549" width="98.28515625" style="68" customWidth="1"/>
    <col min="12550" max="12554" width="14.5703125" style="68" customWidth="1"/>
    <col min="12555" max="12556" width="8" style="68" customWidth="1"/>
    <col min="12557" max="12557" width="8.85546875" style="68" customWidth="1"/>
    <col min="12558" max="12558" width="8" style="68" customWidth="1"/>
    <col min="12559" max="12559" width="8.7109375" style="68" customWidth="1"/>
    <col min="12560" max="12561" width="0" style="68" hidden="1" customWidth="1"/>
    <col min="12562" max="12800" width="11.42578125" style="68"/>
    <col min="12801" max="12801" width="3.7109375" style="68" customWidth="1"/>
    <col min="12802" max="12803" width="3.85546875" style="68" customWidth="1"/>
    <col min="12804" max="12804" width="4.42578125" style="68" bestFit="1" customWidth="1"/>
    <col min="12805" max="12805" width="98.28515625" style="68" customWidth="1"/>
    <col min="12806" max="12810" width="14.5703125" style="68" customWidth="1"/>
    <col min="12811" max="12812" width="8" style="68" customWidth="1"/>
    <col min="12813" max="12813" width="8.85546875" style="68" customWidth="1"/>
    <col min="12814" max="12814" width="8" style="68" customWidth="1"/>
    <col min="12815" max="12815" width="8.7109375" style="68" customWidth="1"/>
    <col min="12816" max="12817" width="0" style="68" hidden="1" customWidth="1"/>
    <col min="12818" max="13056" width="11.42578125" style="68"/>
    <col min="13057" max="13057" width="3.7109375" style="68" customWidth="1"/>
    <col min="13058" max="13059" width="3.85546875" style="68" customWidth="1"/>
    <col min="13060" max="13060" width="4.42578125" style="68" bestFit="1" customWidth="1"/>
    <col min="13061" max="13061" width="98.28515625" style="68" customWidth="1"/>
    <col min="13062" max="13066" width="14.5703125" style="68" customWidth="1"/>
    <col min="13067" max="13068" width="8" style="68" customWidth="1"/>
    <col min="13069" max="13069" width="8.85546875" style="68" customWidth="1"/>
    <col min="13070" max="13070" width="8" style="68" customWidth="1"/>
    <col min="13071" max="13071" width="8.7109375" style="68" customWidth="1"/>
    <col min="13072" max="13073" width="0" style="68" hidden="1" customWidth="1"/>
    <col min="13074" max="13312" width="11.42578125" style="68"/>
    <col min="13313" max="13313" width="3.7109375" style="68" customWidth="1"/>
    <col min="13314" max="13315" width="3.85546875" style="68" customWidth="1"/>
    <col min="13316" max="13316" width="4.42578125" style="68" bestFit="1" customWidth="1"/>
    <col min="13317" max="13317" width="98.28515625" style="68" customWidth="1"/>
    <col min="13318" max="13322" width="14.5703125" style="68" customWidth="1"/>
    <col min="13323" max="13324" width="8" style="68" customWidth="1"/>
    <col min="13325" max="13325" width="8.85546875" style="68" customWidth="1"/>
    <col min="13326" max="13326" width="8" style="68" customWidth="1"/>
    <col min="13327" max="13327" width="8.7109375" style="68" customWidth="1"/>
    <col min="13328" max="13329" width="0" style="68" hidden="1" customWidth="1"/>
    <col min="13330" max="13568" width="11.42578125" style="68"/>
    <col min="13569" max="13569" width="3.7109375" style="68" customWidth="1"/>
    <col min="13570" max="13571" width="3.85546875" style="68" customWidth="1"/>
    <col min="13572" max="13572" width="4.42578125" style="68" bestFit="1" customWidth="1"/>
    <col min="13573" max="13573" width="98.28515625" style="68" customWidth="1"/>
    <col min="13574" max="13578" width="14.5703125" style="68" customWidth="1"/>
    <col min="13579" max="13580" width="8" style="68" customWidth="1"/>
    <col min="13581" max="13581" width="8.85546875" style="68" customWidth="1"/>
    <col min="13582" max="13582" width="8" style="68" customWidth="1"/>
    <col min="13583" max="13583" width="8.7109375" style="68" customWidth="1"/>
    <col min="13584" max="13585" width="0" style="68" hidden="1" customWidth="1"/>
    <col min="13586" max="13824" width="11.42578125" style="68"/>
    <col min="13825" max="13825" width="3.7109375" style="68" customWidth="1"/>
    <col min="13826" max="13827" width="3.85546875" style="68" customWidth="1"/>
    <col min="13828" max="13828" width="4.42578125" style="68" bestFit="1" customWidth="1"/>
    <col min="13829" max="13829" width="98.28515625" style="68" customWidth="1"/>
    <col min="13830" max="13834" width="14.5703125" style="68" customWidth="1"/>
    <col min="13835" max="13836" width="8" style="68" customWidth="1"/>
    <col min="13837" max="13837" width="8.85546875" style="68" customWidth="1"/>
    <col min="13838" max="13838" width="8" style="68" customWidth="1"/>
    <col min="13839" max="13839" width="8.7109375" style="68" customWidth="1"/>
    <col min="13840" max="13841" width="0" style="68" hidden="1" customWidth="1"/>
    <col min="13842" max="14080" width="11.42578125" style="68"/>
    <col min="14081" max="14081" width="3.7109375" style="68" customWidth="1"/>
    <col min="14082" max="14083" width="3.85546875" style="68" customWidth="1"/>
    <col min="14084" max="14084" width="4.42578125" style="68" bestFit="1" customWidth="1"/>
    <col min="14085" max="14085" width="98.28515625" style="68" customWidth="1"/>
    <col min="14086" max="14090" width="14.5703125" style="68" customWidth="1"/>
    <col min="14091" max="14092" width="8" style="68" customWidth="1"/>
    <col min="14093" max="14093" width="8.85546875" style="68" customWidth="1"/>
    <col min="14094" max="14094" width="8" style="68" customWidth="1"/>
    <col min="14095" max="14095" width="8.7109375" style="68" customWidth="1"/>
    <col min="14096" max="14097" width="0" style="68" hidden="1" customWidth="1"/>
    <col min="14098" max="14336" width="11.42578125" style="68"/>
    <col min="14337" max="14337" width="3.7109375" style="68" customWidth="1"/>
    <col min="14338" max="14339" width="3.85546875" style="68" customWidth="1"/>
    <col min="14340" max="14340" width="4.42578125" style="68" bestFit="1" customWidth="1"/>
    <col min="14341" max="14341" width="98.28515625" style="68" customWidth="1"/>
    <col min="14342" max="14346" width="14.5703125" style="68" customWidth="1"/>
    <col min="14347" max="14348" width="8" style="68" customWidth="1"/>
    <col min="14349" max="14349" width="8.85546875" style="68" customWidth="1"/>
    <col min="14350" max="14350" width="8" style="68" customWidth="1"/>
    <col min="14351" max="14351" width="8.7109375" style="68" customWidth="1"/>
    <col min="14352" max="14353" width="0" style="68" hidden="1" customWidth="1"/>
    <col min="14354" max="14592" width="11.42578125" style="68"/>
    <col min="14593" max="14593" width="3.7109375" style="68" customWidth="1"/>
    <col min="14594" max="14595" width="3.85546875" style="68" customWidth="1"/>
    <col min="14596" max="14596" width="4.42578125" style="68" bestFit="1" customWidth="1"/>
    <col min="14597" max="14597" width="98.28515625" style="68" customWidth="1"/>
    <col min="14598" max="14602" width="14.5703125" style="68" customWidth="1"/>
    <col min="14603" max="14604" width="8" style="68" customWidth="1"/>
    <col min="14605" max="14605" width="8.85546875" style="68" customWidth="1"/>
    <col min="14606" max="14606" width="8" style="68" customWidth="1"/>
    <col min="14607" max="14607" width="8.7109375" style="68" customWidth="1"/>
    <col min="14608" max="14609" width="0" style="68" hidden="1" customWidth="1"/>
    <col min="14610" max="14848" width="11.42578125" style="68"/>
    <col min="14849" max="14849" width="3.7109375" style="68" customWidth="1"/>
    <col min="14850" max="14851" width="3.85546875" style="68" customWidth="1"/>
    <col min="14852" max="14852" width="4.42578125" style="68" bestFit="1" customWidth="1"/>
    <col min="14853" max="14853" width="98.28515625" style="68" customWidth="1"/>
    <col min="14854" max="14858" width="14.5703125" style="68" customWidth="1"/>
    <col min="14859" max="14860" width="8" style="68" customWidth="1"/>
    <col min="14861" max="14861" width="8.85546875" style="68" customWidth="1"/>
    <col min="14862" max="14862" width="8" style="68" customWidth="1"/>
    <col min="14863" max="14863" width="8.7109375" style="68" customWidth="1"/>
    <col min="14864" max="14865" width="0" style="68" hidden="1" customWidth="1"/>
    <col min="14866" max="15104" width="11.42578125" style="68"/>
    <col min="15105" max="15105" width="3.7109375" style="68" customWidth="1"/>
    <col min="15106" max="15107" width="3.85546875" style="68" customWidth="1"/>
    <col min="15108" max="15108" width="4.42578125" style="68" bestFit="1" customWidth="1"/>
    <col min="15109" max="15109" width="98.28515625" style="68" customWidth="1"/>
    <col min="15110" max="15114" width="14.5703125" style="68" customWidth="1"/>
    <col min="15115" max="15116" width="8" style="68" customWidth="1"/>
    <col min="15117" max="15117" width="8.85546875" style="68" customWidth="1"/>
    <col min="15118" max="15118" width="8" style="68" customWidth="1"/>
    <col min="15119" max="15119" width="8.7109375" style="68" customWidth="1"/>
    <col min="15120" max="15121" width="0" style="68" hidden="1" customWidth="1"/>
    <col min="15122" max="15360" width="11.42578125" style="68"/>
    <col min="15361" max="15361" width="3.7109375" style="68" customWidth="1"/>
    <col min="15362" max="15363" width="3.85546875" style="68" customWidth="1"/>
    <col min="15364" max="15364" width="4.42578125" style="68" bestFit="1" customWidth="1"/>
    <col min="15365" max="15365" width="98.28515625" style="68" customWidth="1"/>
    <col min="15366" max="15370" width="14.5703125" style="68" customWidth="1"/>
    <col min="15371" max="15372" width="8" style="68" customWidth="1"/>
    <col min="15373" max="15373" width="8.85546875" style="68" customWidth="1"/>
    <col min="15374" max="15374" width="8" style="68" customWidth="1"/>
    <col min="15375" max="15375" width="8.7109375" style="68" customWidth="1"/>
    <col min="15376" max="15377" width="0" style="68" hidden="1" customWidth="1"/>
    <col min="15378" max="15616" width="11.42578125" style="68"/>
    <col min="15617" max="15617" width="3.7109375" style="68" customWidth="1"/>
    <col min="15618" max="15619" width="3.85546875" style="68" customWidth="1"/>
    <col min="15620" max="15620" width="4.42578125" style="68" bestFit="1" customWidth="1"/>
    <col min="15621" max="15621" width="98.28515625" style="68" customWidth="1"/>
    <col min="15622" max="15626" width="14.5703125" style="68" customWidth="1"/>
    <col min="15627" max="15628" width="8" style="68" customWidth="1"/>
    <col min="15629" max="15629" width="8.85546875" style="68" customWidth="1"/>
    <col min="15630" max="15630" width="8" style="68" customWidth="1"/>
    <col min="15631" max="15631" width="8.7109375" style="68" customWidth="1"/>
    <col min="15632" max="15633" width="0" style="68" hidden="1" customWidth="1"/>
    <col min="15634" max="15872" width="11.42578125" style="68"/>
    <col min="15873" max="15873" width="3.7109375" style="68" customWidth="1"/>
    <col min="15874" max="15875" width="3.85546875" style="68" customWidth="1"/>
    <col min="15876" max="15876" width="4.42578125" style="68" bestFit="1" customWidth="1"/>
    <col min="15877" max="15877" width="98.28515625" style="68" customWidth="1"/>
    <col min="15878" max="15882" width="14.5703125" style="68" customWidth="1"/>
    <col min="15883" max="15884" width="8" style="68" customWidth="1"/>
    <col min="15885" max="15885" width="8.85546875" style="68" customWidth="1"/>
    <col min="15886" max="15886" width="8" style="68" customWidth="1"/>
    <col min="15887" max="15887" width="8.7109375" style="68" customWidth="1"/>
    <col min="15888" max="15889" width="0" style="68" hidden="1" customWidth="1"/>
    <col min="15890" max="16128" width="11.42578125" style="68"/>
    <col min="16129" max="16129" width="3.7109375" style="68" customWidth="1"/>
    <col min="16130" max="16131" width="3.85546875" style="68" customWidth="1"/>
    <col min="16132" max="16132" width="4.42578125" style="68" bestFit="1" customWidth="1"/>
    <col min="16133" max="16133" width="98.28515625" style="68" customWidth="1"/>
    <col min="16134" max="16138" width="14.5703125" style="68" customWidth="1"/>
    <col min="16139" max="16140" width="8" style="68" customWidth="1"/>
    <col min="16141" max="16141" width="8.85546875" style="68" customWidth="1"/>
    <col min="16142" max="16142" width="8" style="68" customWidth="1"/>
    <col min="16143" max="16143" width="8.7109375" style="68" customWidth="1"/>
    <col min="16144" max="16145" width="0" style="68" hidden="1" customWidth="1"/>
    <col min="16146" max="16384" width="11.42578125" style="68"/>
  </cols>
  <sheetData>
    <row r="1" spans="2:17" ht="12.75" x14ac:dyDescent="0.25">
      <c r="B1" s="65" t="s">
        <v>285</v>
      </c>
      <c r="N1" s="69"/>
      <c r="O1" s="120" t="s">
        <v>493</v>
      </c>
    </row>
    <row r="2" spans="2:17" ht="12" thickBot="1" x14ac:dyDescent="0.3">
      <c r="N2" s="69"/>
      <c r="O2" s="69" t="s">
        <v>494</v>
      </c>
      <c r="P2" s="111"/>
    </row>
    <row r="3" spans="2:17" x14ac:dyDescent="0.25">
      <c r="B3" s="70" t="s">
        <v>285</v>
      </c>
      <c r="C3" s="71"/>
      <c r="D3" s="71"/>
      <c r="E3" s="72"/>
      <c r="F3" s="73"/>
      <c r="G3" s="73"/>
      <c r="H3" s="73"/>
      <c r="I3" s="73"/>
      <c r="J3" s="73"/>
      <c r="K3" s="71"/>
      <c r="L3" s="71"/>
      <c r="M3" s="74"/>
      <c r="N3" s="74"/>
      <c r="O3" s="75"/>
    </row>
    <row r="4" spans="2:17" x14ac:dyDescent="0.25">
      <c r="B4" s="148" t="s">
        <v>413</v>
      </c>
      <c r="C4" s="149"/>
      <c r="D4" s="149"/>
      <c r="E4" s="149"/>
      <c r="F4" s="149"/>
      <c r="G4" s="149"/>
      <c r="H4" s="149"/>
      <c r="I4" s="149"/>
      <c r="J4" s="149"/>
      <c r="K4" s="149"/>
      <c r="L4" s="149"/>
      <c r="M4" s="149"/>
      <c r="N4" s="149"/>
      <c r="O4" s="150"/>
    </row>
    <row r="5" spans="2:17" x14ac:dyDescent="0.25">
      <c r="B5" s="148" t="s">
        <v>278</v>
      </c>
      <c r="C5" s="149"/>
      <c r="D5" s="149"/>
      <c r="E5" s="149"/>
      <c r="F5" s="149"/>
      <c r="G5" s="149"/>
      <c r="H5" s="149"/>
      <c r="I5" s="149"/>
      <c r="J5" s="149"/>
      <c r="K5" s="149"/>
      <c r="L5" s="149"/>
      <c r="M5" s="149"/>
      <c r="N5" s="149"/>
      <c r="O5" s="150"/>
    </row>
    <row r="6" spans="2:17" ht="12" thickBot="1" x14ac:dyDescent="0.3">
      <c r="B6" s="76"/>
      <c r="L6" s="65">
        <v>6</v>
      </c>
      <c r="O6" s="77"/>
    </row>
    <row r="7" spans="2:17" s="78" customFormat="1" ht="51.75" customHeight="1" x14ac:dyDescent="0.25">
      <c r="B7" s="151" t="s">
        <v>414</v>
      </c>
      <c r="C7" s="153" t="s">
        <v>281</v>
      </c>
      <c r="D7" s="153" t="s">
        <v>288</v>
      </c>
      <c r="E7" s="155" t="s">
        <v>415</v>
      </c>
      <c r="F7" s="157" t="s">
        <v>416</v>
      </c>
      <c r="G7" s="158"/>
      <c r="H7" s="158"/>
      <c r="I7" s="158"/>
      <c r="J7" s="159"/>
      <c r="K7" s="160" t="s">
        <v>490</v>
      </c>
      <c r="L7" s="160"/>
      <c r="M7" s="160"/>
      <c r="N7" s="160"/>
      <c r="O7" s="161"/>
      <c r="P7" s="112"/>
    </row>
    <row r="8" spans="2:17" s="83" customFormat="1" ht="30.95" customHeight="1" thickBot="1" x14ac:dyDescent="0.3">
      <c r="B8" s="152"/>
      <c r="C8" s="154"/>
      <c r="D8" s="154"/>
      <c r="E8" s="156"/>
      <c r="F8" s="79">
        <v>2025</v>
      </c>
      <c r="G8" s="79">
        <v>2026</v>
      </c>
      <c r="H8" s="79">
        <v>2027</v>
      </c>
      <c r="I8" s="80" t="s">
        <v>284</v>
      </c>
      <c r="J8" s="81" t="s">
        <v>293</v>
      </c>
      <c r="K8" s="79">
        <v>2025</v>
      </c>
      <c r="L8" s="79">
        <v>2026</v>
      </c>
      <c r="M8" s="79">
        <v>2027</v>
      </c>
      <c r="N8" s="80" t="s">
        <v>284</v>
      </c>
      <c r="O8" s="82" t="s">
        <v>293</v>
      </c>
      <c r="P8" s="113"/>
    </row>
    <row r="9" spans="2:17" x14ac:dyDescent="0.25">
      <c r="B9" s="84">
        <v>25</v>
      </c>
      <c r="C9" s="85">
        <v>200</v>
      </c>
      <c r="D9" s="85">
        <v>16</v>
      </c>
      <c r="E9" s="86" t="s">
        <v>417</v>
      </c>
      <c r="F9" s="87">
        <v>31320000</v>
      </c>
      <c r="G9" s="87">
        <v>31320000</v>
      </c>
      <c r="H9" s="87">
        <v>14620000</v>
      </c>
      <c r="I9" s="87">
        <v>0</v>
      </c>
      <c r="J9" s="88">
        <f t="shared" ref="J9:J72" si="0">SUM(F9:I9)</f>
        <v>77260000</v>
      </c>
      <c r="K9" s="89">
        <f t="shared" ref="K9:K72" si="1">+F9/J9</f>
        <v>0.40538441625679522</v>
      </c>
      <c r="L9" s="89">
        <f t="shared" ref="L9:L72" si="2">+G9/J9</f>
        <v>0.40538441625679522</v>
      </c>
      <c r="M9" s="89">
        <f t="shared" ref="M9:M72" si="3">+H9/J9</f>
        <v>0.18923116748640953</v>
      </c>
      <c r="N9" s="89">
        <f t="shared" ref="N9:N72" si="4">+I9/J9</f>
        <v>0</v>
      </c>
      <c r="O9" s="90">
        <f t="shared" ref="O9:O72" si="5">+K9+L9+M9+N9</f>
        <v>1</v>
      </c>
      <c r="P9" s="114"/>
      <c r="Q9" s="91"/>
    </row>
    <row r="10" spans="2:17" x14ac:dyDescent="0.25">
      <c r="B10" s="92">
        <v>41</v>
      </c>
      <c r="C10" s="93">
        <v>343</v>
      </c>
      <c r="D10" s="93">
        <v>49</v>
      </c>
      <c r="E10" s="94" t="s">
        <v>418</v>
      </c>
      <c r="F10" s="95">
        <v>5700000000</v>
      </c>
      <c r="G10" s="95">
        <v>5700000000</v>
      </c>
      <c r="H10" s="96">
        <v>7600000000</v>
      </c>
      <c r="I10" s="95">
        <v>12300000000</v>
      </c>
      <c r="J10" s="97">
        <f t="shared" si="0"/>
        <v>31300000000</v>
      </c>
      <c r="K10" s="98">
        <f t="shared" si="1"/>
        <v>0.18210862619808307</v>
      </c>
      <c r="L10" s="98">
        <f t="shared" si="2"/>
        <v>0.18210862619808307</v>
      </c>
      <c r="M10" s="98">
        <f t="shared" si="3"/>
        <v>0.24281150159744408</v>
      </c>
      <c r="N10" s="98">
        <f t="shared" si="4"/>
        <v>0.39297124600638977</v>
      </c>
      <c r="O10" s="99">
        <f t="shared" si="5"/>
        <v>1</v>
      </c>
      <c r="P10" s="179"/>
      <c r="Q10" s="91"/>
    </row>
    <row r="11" spans="2:17" x14ac:dyDescent="0.25">
      <c r="B11" s="92">
        <v>41</v>
      </c>
      <c r="C11" s="93">
        <v>343</v>
      </c>
      <c r="D11" s="93">
        <v>49</v>
      </c>
      <c r="E11" s="94" t="s">
        <v>419</v>
      </c>
      <c r="F11" s="95">
        <v>18665500000</v>
      </c>
      <c r="G11" s="95">
        <v>88752000000</v>
      </c>
      <c r="H11" s="96">
        <v>94211250000</v>
      </c>
      <c r="I11" s="95">
        <v>94211250000</v>
      </c>
      <c r="J11" s="97">
        <f t="shared" si="0"/>
        <v>295840000000</v>
      </c>
      <c r="K11" s="98">
        <f t="shared" si="1"/>
        <v>6.3093226068144936E-2</v>
      </c>
      <c r="L11" s="98">
        <f t="shared" si="2"/>
        <v>0.3</v>
      </c>
      <c r="M11" s="98">
        <f t="shared" si="3"/>
        <v>0.31845338696592751</v>
      </c>
      <c r="N11" s="98">
        <f t="shared" si="4"/>
        <v>0.31845338696592751</v>
      </c>
      <c r="O11" s="99">
        <f t="shared" si="5"/>
        <v>0.99999999999999989</v>
      </c>
      <c r="P11" s="115"/>
      <c r="Q11" s="91"/>
    </row>
    <row r="12" spans="2:17" x14ac:dyDescent="0.25">
      <c r="B12" s="92">
        <v>41</v>
      </c>
      <c r="C12" s="93">
        <v>343</v>
      </c>
      <c r="D12" s="93">
        <v>49</v>
      </c>
      <c r="E12" s="94" t="s">
        <v>420</v>
      </c>
      <c r="F12" s="95">
        <v>2715000000</v>
      </c>
      <c r="G12" s="95">
        <v>2715000000</v>
      </c>
      <c r="H12" s="96">
        <v>3620000000</v>
      </c>
      <c r="I12" s="95">
        <v>11050000000</v>
      </c>
      <c r="J12" s="97">
        <f t="shared" si="0"/>
        <v>20100000000</v>
      </c>
      <c r="K12" s="98">
        <f t="shared" si="1"/>
        <v>0.13507462686567165</v>
      </c>
      <c r="L12" s="98">
        <f t="shared" si="2"/>
        <v>0.13507462686567165</v>
      </c>
      <c r="M12" s="98">
        <f t="shared" si="3"/>
        <v>0.18009950248756218</v>
      </c>
      <c r="N12" s="98">
        <f t="shared" si="4"/>
        <v>0.54975124378109452</v>
      </c>
      <c r="O12" s="99">
        <f t="shared" si="5"/>
        <v>1</v>
      </c>
      <c r="P12" s="115"/>
      <c r="Q12" s="91"/>
    </row>
    <row r="13" spans="2:17" x14ac:dyDescent="0.25">
      <c r="B13" s="92">
        <v>41</v>
      </c>
      <c r="C13" s="93">
        <v>343</v>
      </c>
      <c r="D13" s="93">
        <v>49</v>
      </c>
      <c r="E13" s="94" t="s">
        <v>421</v>
      </c>
      <c r="F13" s="95">
        <v>3382500000</v>
      </c>
      <c r="G13" s="95">
        <v>3382500000</v>
      </c>
      <c r="H13" s="96">
        <v>4510000000</v>
      </c>
      <c r="I13" s="95">
        <v>11275000000</v>
      </c>
      <c r="J13" s="97">
        <f t="shared" si="0"/>
        <v>22550000000</v>
      </c>
      <c r="K13" s="98">
        <f t="shared" si="1"/>
        <v>0.15</v>
      </c>
      <c r="L13" s="98">
        <f t="shared" si="2"/>
        <v>0.15</v>
      </c>
      <c r="M13" s="98">
        <f t="shared" si="3"/>
        <v>0.2</v>
      </c>
      <c r="N13" s="98">
        <f t="shared" si="4"/>
        <v>0.5</v>
      </c>
      <c r="O13" s="99">
        <f t="shared" si="5"/>
        <v>1</v>
      </c>
      <c r="P13" s="115"/>
      <c r="Q13" s="91"/>
    </row>
    <row r="14" spans="2:17" ht="22.5" x14ac:dyDescent="0.25">
      <c r="B14" s="92">
        <v>41</v>
      </c>
      <c r="C14" s="93">
        <v>343</v>
      </c>
      <c r="D14" s="93">
        <v>49</v>
      </c>
      <c r="E14" s="94" t="s">
        <v>422</v>
      </c>
      <c r="F14" s="95">
        <v>2235000000</v>
      </c>
      <c r="G14" s="95">
        <v>2235000000</v>
      </c>
      <c r="H14" s="96">
        <v>2980000000</v>
      </c>
      <c r="I14" s="95">
        <v>7450000000</v>
      </c>
      <c r="J14" s="97">
        <f t="shared" si="0"/>
        <v>14900000000</v>
      </c>
      <c r="K14" s="98">
        <f t="shared" si="1"/>
        <v>0.15</v>
      </c>
      <c r="L14" s="98">
        <f t="shared" si="2"/>
        <v>0.15</v>
      </c>
      <c r="M14" s="98">
        <f t="shared" si="3"/>
        <v>0.2</v>
      </c>
      <c r="N14" s="98">
        <f t="shared" si="4"/>
        <v>0.5</v>
      </c>
      <c r="O14" s="99">
        <f t="shared" si="5"/>
        <v>1</v>
      </c>
      <c r="P14" s="115"/>
      <c r="Q14" s="91"/>
    </row>
    <row r="15" spans="2:17" x14ac:dyDescent="0.25">
      <c r="B15" s="92">
        <v>41</v>
      </c>
      <c r="C15" s="93">
        <v>375</v>
      </c>
      <c r="D15" s="93">
        <v>1</v>
      </c>
      <c r="E15" s="94" t="s">
        <v>423</v>
      </c>
      <c r="F15" s="95">
        <v>10500000</v>
      </c>
      <c r="G15" s="95">
        <v>21000000</v>
      </c>
      <c r="H15" s="96">
        <v>33600000</v>
      </c>
      <c r="I15" s="95">
        <v>0</v>
      </c>
      <c r="J15" s="97">
        <f t="shared" si="0"/>
        <v>65100000</v>
      </c>
      <c r="K15" s="98">
        <f t="shared" si="1"/>
        <v>0.16129032258064516</v>
      </c>
      <c r="L15" s="98">
        <f t="shared" si="2"/>
        <v>0.32258064516129031</v>
      </c>
      <c r="M15" s="98">
        <f t="shared" si="3"/>
        <v>0.5161290322580645</v>
      </c>
      <c r="N15" s="98">
        <f t="shared" si="4"/>
        <v>0</v>
      </c>
      <c r="O15" s="99">
        <f t="shared" si="5"/>
        <v>1</v>
      </c>
      <c r="Q15" s="91"/>
    </row>
    <row r="16" spans="2:17" x14ac:dyDescent="0.25">
      <c r="B16" s="92">
        <v>41</v>
      </c>
      <c r="C16" s="93">
        <v>375</v>
      </c>
      <c r="D16" s="93">
        <v>1</v>
      </c>
      <c r="E16" s="94" t="s">
        <v>424</v>
      </c>
      <c r="F16" s="95">
        <v>32370000</v>
      </c>
      <c r="G16" s="95">
        <v>64740000</v>
      </c>
      <c r="H16" s="96">
        <v>103584000</v>
      </c>
      <c r="I16" s="95">
        <v>0</v>
      </c>
      <c r="J16" s="97">
        <f t="shared" si="0"/>
        <v>200694000</v>
      </c>
      <c r="K16" s="98">
        <f t="shared" si="1"/>
        <v>0.16129032258064516</v>
      </c>
      <c r="L16" s="98">
        <f t="shared" si="2"/>
        <v>0.32258064516129031</v>
      </c>
      <c r="M16" s="98">
        <f t="shared" si="3"/>
        <v>0.5161290322580645</v>
      </c>
      <c r="N16" s="98">
        <f t="shared" si="4"/>
        <v>0</v>
      </c>
      <c r="O16" s="99">
        <f t="shared" si="5"/>
        <v>1</v>
      </c>
      <c r="Q16" s="91"/>
    </row>
    <row r="17" spans="2:17" x14ac:dyDescent="0.25">
      <c r="B17" s="92">
        <v>41</v>
      </c>
      <c r="C17" s="93">
        <v>375</v>
      </c>
      <c r="D17" s="93">
        <v>49</v>
      </c>
      <c r="E17" s="94" t="s">
        <v>425</v>
      </c>
      <c r="F17" s="95">
        <v>114000000</v>
      </c>
      <c r="G17" s="95">
        <v>228000000</v>
      </c>
      <c r="H17" s="96">
        <v>364800000</v>
      </c>
      <c r="I17" s="95">
        <v>0</v>
      </c>
      <c r="J17" s="97">
        <f t="shared" si="0"/>
        <v>706800000</v>
      </c>
      <c r="K17" s="98">
        <f t="shared" si="1"/>
        <v>0.16129032258064516</v>
      </c>
      <c r="L17" s="98">
        <f t="shared" si="2"/>
        <v>0.32258064516129031</v>
      </c>
      <c r="M17" s="98">
        <f t="shared" si="3"/>
        <v>0.5161290322580645</v>
      </c>
      <c r="N17" s="98">
        <f t="shared" si="4"/>
        <v>0</v>
      </c>
      <c r="O17" s="99">
        <f t="shared" si="5"/>
        <v>1</v>
      </c>
      <c r="Q17" s="91"/>
    </row>
    <row r="18" spans="2:17" x14ac:dyDescent="0.25">
      <c r="B18" s="92">
        <v>41</v>
      </c>
      <c r="C18" s="93">
        <v>375</v>
      </c>
      <c r="D18" s="93">
        <v>49</v>
      </c>
      <c r="E18" s="94" t="s">
        <v>426</v>
      </c>
      <c r="F18" s="95">
        <v>60900000</v>
      </c>
      <c r="G18" s="95">
        <v>121800000</v>
      </c>
      <c r="H18" s="96">
        <v>194880000</v>
      </c>
      <c r="I18" s="95">
        <v>0</v>
      </c>
      <c r="J18" s="97">
        <f t="shared" si="0"/>
        <v>377580000</v>
      </c>
      <c r="K18" s="98">
        <f t="shared" si="1"/>
        <v>0.16129032258064516</v>
      </c>
      <c r="L18" s="98">
        <f t="shared" si="2"/>
        <v>0.32258064516129031</v>
      </c>
      <c r="M18" s="98">
        <f t="shared" si="3"/>
        <v>0.5161290322580645</v>
      </c>
      <c r="N18" s="98">
        <f t="shared" si="4"/>
        <v>0</v>
      </c>
      <c r="O18" s="99">
        <f t="shared" si="5"/>
        <v>1</v>
      </c>
      <c r="Q18" s="91"/>
    </row>
    <row r="19" spans="2:17" x14ac:dyDescent="0.25">
      <c r="B19" s="92">
        <v>41</v>
      </c>
      <c r="C19" s="93">
        <v>375</v>
      </c>
      <c r="D19" s="93">
        <v>49</v>
      </c>
      <c r="E19" s="94" t="s">
        <v>427</v>
      </c>
      <c r="F19" s="95">
        <v>32733311</v>
      </c>
      <c r="G19" s="95">
        <v>63926689</v>
      </c>
      <c r="H19" s="96">
        <v>103104000</v>
      </c>
      <c r="I19" s="95">
        <v>0</v>
      </c>
      <c r="J19" s="97">
        <f t="shared" si="0"/>
        <v>199764000</v>
      </c>
      <c r="K19" s="98">
        <f t="shared" si="1"/>
        <v>0.16385990969343825</v>
      </c>
      <c r="L19" s="98">
        <f t="shared" si="2"/>
        <v>0.32001105804849722</v>
      </c>
      <c r="M19" s="98">
        <f t="shared" si="3"/>
        <v>0.5161290322580645</v>
      </c>
      <c r="N19" s="98">
        <f t="shared" si="4"/>
        <v>0</v>
      </c>
      <c r="O19" s="99">
        <f t="shared" si="5"/>
        <v>1</v>
      </c>
      <c r="Q19" s="91"/>
    </row>
    <row r="20" spans="2:17" x14ac:dyDescent="0.25">
      <c r="B20" s="92">
        <v>41</v>
      </c>
      <c r="C20" s="93">
        <v>380</v>
      </c>
      <c r="D20" s="93">
        <v>31</v>
      </c>
      <c r="E20" s="94" t="s">
        <v>428</v>
      </c>
      <c r="F20" s="95">
        <v>2955000000</v>
      </c>
      <c r="G20" s="95">
        <v>3841000000</v>
      </c>
      <c r="H20" s="96">
        <v>3841000000</v>
      </c>
      <c r="I20" s="95">
        <v>1183000000</v>
      </c>
      <c r="J20" s="97">
        <f t="shared" si="0"/>
        <v>11820000000</v>
      </c>
      <c r="K20" s="98">
        <f t="shared" si="1"/>
        <v>0.25</v>
      </c>
      <c r="L20" s="98">
        <f t="shared" si="2"/>
        <v>0.32495769881556685</v>
      </c>
      <c r="M20" s="98">
        <f t="shared" si="3"/>
        <v>0.32495769881556685</v>
      </c>
      <c r="N20" s="98">
        <f t="shared" si="4"/>
        <v>0.10008460236886633</v>
      </c>
      <c r="O20" s="99">
        <f t="shared" si="5"/>
        <v>1.0000000000000002</v>
      </c>
      <c r="P20" s="114"/>
      <c r="Q20" s="91"/>
    </row>
    <row r="21" spans="2:17" ht="33.75" x14ac:dyDescent="0.25">
      <c r="B21" s="92">
        <v>45</v>
      </c>
      <c r="C21" s="93">
        <v>370</v>
      </c>
      <c r="D21" s="93">
        <v>18</v>
      </c>
      <c r="E21" s="119" t="s">
        <v>429</v>
      </c>
      <c r="F21" s="95">
        <v>2422139959</v>
      </c>
      <c r="G21" s="95">
        <v>5762700260</v>
      </c>
      <c r="H21" s="96">
        <v>4431943564</v>
      </c>
      <c r="I21" s="95">
        <v>9987366039.8004494</v>
      </c>
      <c r="J21" s="97">
        <f t="shared" si="0"/>
        <v>22604149822.800449</v>
      </c>
      <c r="K21" s="98">
        <f t="shared" si="1"/>
        <v>0.10715465867939106</v>
      </c>
      <c r="L21" s="98">
        <f t="shared" si="2"/>
        <v>0.25493992497728252</v>
      </c>
      <c r="M21" s="98">
        <f t="shared" si="3"/>
        <v>0.19606769547818023</v>
      </c>
      <c r="N21" s="98">
        <f t="shared" si="4"/>
        <v>0.44183772086514622</v>
      </c>
      <c r="O21" s="99">
        <f t="shared" si="5"/>
        <v>1</v>
      </c>
      <c r="Q21" s="91"/>
    </row>
    <row r="22" spans="2:17" x14ac:dyDescent="0.25">
      <c r="B22" s="92">
        <v>45</v>
      </c>
      <c r="C22" s="93">
        <v>371</v>
      </c>
      <c r="D22" s="93">
        <v>16</v>
      </c>
      <c r="E22" s="94" t="s">
        <v>430</v>
      </c>
      <c r="F22" s="95">
        <v>1050000000</v>
      </c>
      <c r="G22" s="95">
        <v>738608000</v>
      </c>
      <c r="H22" s="96">
        <v>1365392000</v>
      </c>
      <c r="I22" s="95">
        <v>0</v>
      </c>
      <c r="J22" s="97">
        <f t="shared" si="0"/>
        <v>3154000000</v>
      </c>
      <c r="K22" s="98">
        <f t="shared" si="1"/>
        <v>0.3329105897273304</v>
      </c>
      <c r="L22" s="98">
        <f t="shared" si="2"/>
        <v>0.23418135700697526</v>
      </c>
      <c r="M22" s="98">
        <f t="shared" si="3"/>
        <v>0.43290805326569437</v>
      </c>
      <c r="N22" s="98">
        <f t="shared" si="4"/>
        <v>0</v>
      </c>
      <c r="O22" s="99">
        <f t="shared" si="5"/>
        <v>1</v>
      </c>
      <c r="P22" s="114"/>
      <c r="Q22" s="91"/>
    </row>
    <row r="23" spans="2:17" ht="22.5" x14ac:dyDescent="0.25">
      <c r="B23" s="92">
        <v>45</v>
      </c>
      <c r="C23" s="93">
        <v>371</v>
      </c>
      <c r="D23" s="93">
        <v>16</v>
      </c>
      <c r="E23" s="94" t="s">
        <v>431</v>
      </c>
      <c r="F23" s="95">
        <v>4220000000</v>
      </c>
      <c r="G23" s="95">
        <v>1171600951</v>
      </c>
      <c r="H23" s="96">
        <v>2163891000</v>
      </c>
      <c r="I23" s="95">
        <v>0</v>
      </c>
      <c r="J23" s="97">
        <f t="shared" si="0"/>
        <v>7555491951</v>
      </c>
      <c r="K23" s="98">
        <f t="shared" si="1"/>
        <v>0.55853411364450811</v>
      </c>
      <c r="L23" s="98">
        <f t="shared" si="2"/>
        <v>0.15506613713550893</v>
      </c>
      <c r="M23" s="98">
        <f t="shared" si="3"/>
        <v>0.28639974921998301</v>
      </c>
      <c r="N23" s="98">
        <f t="shared" si="4"/>
        <v>0</v>
      </c>
      <c r="O23" s="99">
        <f t="shared" si="5"/>
        <v>1</v>
      </c>
      <c r="P23" s="114"/>
      <c r="Q23" s="91"/>
    </row>
    <row r="24" spans="2:17" x14ac:dyDescent="0.25">
      <c r="B24" s="92">
        <v>45</v>
      </c>
      <c r="C24" s="93">
        <v>371</v>
      </c>
      <c r="D24" s="93">
        <v>16</v>
      </c>
      <c r="E24" s="94" t="s">
        <v>432</v>
      </c>
      <c r="F24" s="95">
        <v>1200000000</v>
      </c>
      <c r="G24" s="95">
        <v>1200000000</v>
      </c>
      <c r="H24" s="96">
        <v>2400000000</v>
      </c>
      <c r="I24" s="95">
        <v>2400000000</v>
      </c>
      <c r="J24" s="97">
        <f t="shared" si="0"/>
        <v>7200000000</v>
      </c>
      <c r="K24" s="98">
        <f t="shared" si="1"/>
        <v>0.16666666666666666</v>
      </c>
      <c r="L24" s="98">
        <f t="shared" si="2"/>
        <v>0.16666666666666666</v>
      </c>
      <c r="M24" s="98">
        <f t="shared" si="3"/>
        <v>0.33333333333333331</v>
      </c>
      <c r="N24" s="98">
        <f t="shared" si="4"/>
        <v>0.33333333333333331</v>
      </c>
      <c r="O24" s="99">
        <f t="shared" si="5"/>
        <v>1</v>
      </c>
      <c r="P24" s="114"/>
      <c r="Q24" s="91"/>
    </row>
    <row r="25" spans="2:17" x14ac:dyDescent="0.25">
      <c r="B25" s="92">
        <v>45</v>
      </c>
      <c r="C25" s="93">
        <v>371</v>
      </c>
      <c r="D25" s="93">
        <v>16</v>
      </c>
      <c r="E25" s="94" t="s">
        <v>433</v>
      </c>
      <c r="F25" s="95">
        <v>1847213464</v>
      </c>
      <c r="G25" s="95">
        <v>572329000</v>
      </c>
      <c r="H25" s="96">
        <v>509217000</v>
      </c>
      <c r="I25" s="95">
        <v>0</v>
      </c>
      <c r="J25" s="97">
        <f t="shared" si="0"/>
        <v>2928759464</v>
      </c>
      <c r="K25" s="98">
        <f t="shared" si="1"/>
        <v>0.63071532049857681</v>
      </c>
      <c r="L25" s="98">
        <f t="shared" si="2"/>
        <v>0.19541686746044093</v>
      </c>
      <c r="M25" s="98">
        <f t="shared" si="3"/>
        <v>0.17386781204098228</v>
      </c>
      <c r="N25" s="98">
        <f t="shared" si="4"/>
        <v>0</v>
      </c>
      <c r="O25" s="99">
        <f t="shared" si="5"/>
        <v>1</v>
      </c>
      <c r="P25" s="114"/>
      <c r="Q25" s="91"/>
    </row>
    <row r="26" spans="2:17" ht="22.5" x14ac:dyDescent="0.25">
      <c r="B26" s="92">
        <v>45</v>
      </c>
      <c r="C26" s="93">
        <v>371</v>
      </c>
      <c r="D26" s="93">
        <v>16</v>
      </c>
      <c r="E26" s="94" t="s">
        <v>434</v>
      </c>
      <c r="F26" s="95">
        <v>1020000000</v>
      </c>
      <c r="G26" s="95">
        <v>2000000000</v>
      </c>
      <c r="H26" s="96">
        <v>3736958000</v>
      </c>
      <c r="I26" s="95">
        <v>0</v>
      </c>
      <c r="J26" s="97">
        <f t="shared" si="0"/>
        <v>6756958000</v>
      </c>
      <c r="K26" s="98">
        <f t="shared" si="1"/>
        <v>0.15095550394127061</v>
      </c>
      <c r="L26" s="98">
        <f t="shared" si="2"/>
        <v>0.29599118419856985</v>
      </c>
      <c r="M26" s="98">
        <f t="shared" si="3"/>
        <v>0.5530533118601596</v>
      </c>
      <c r="N26" s="98">
        <f t="shared" si="4"/>
        <v>0</v>
      </c>
      <c r="O26" s="99">
        <f t="shared" si="5"/>
        <v>1</v>
      </c>
      <c r="P26" s="114"/>
      <c r="Q26" s="91"/>
    </row>
    <row r="27" spans="2:17" ht="22.5" x14ac:dyDescent="0.25">
      <c r="B27" s="92">
        <v>45</v>
      </c>
      <c r="C27" s="93">
        <v>371</v>
      </c>
      <c r="D27" s="93">
        <v>16</v>
      </c>
      <c r="E27" s="94" t="s">
        <v>435</v>
      </c>
      <c r="F27" s="95">
        <v>1830011000</v>
      </c>
      <c r="G27" s="95">
        <v>6897000</v>
      </c>
      <c r="H27" s="96">
        <v>10082000</v>
      </c>
      <c r="I27" s="95">
        <v>0</v>
      </c>
      <c r="J27" s="97">
        <f t="shared" si="0"/>
        <v>1846990000</v>
      </c>
      <c r="K27" s="98">
        <f t="shared" si="1"/>
        <v>0.99080720523662824</v>
      </c>
      <c r="L27" s="98">
        <f t="shared" si="2"/>
        <v>3.73418372595412E-3</v>
      </c>
      <c r="M27" s="98">
        <f t="shared" si="3"/>
        <v>5.4586110374176362E-3</v>
      </c>
      <c r="N27" s="98">
        <f t="shared" si="4"/>
        <v>0</v>
      </c>
      <c r="O27" s="99">
        <f t="shared" si="5"/>
        <v>1</v>
      </c>
      <c r="P27" s="114"/>
      <c r="Q27" s="91"/>
    </row>
    <row r="28" spans="2:17" ht="22.5" x14ac:dyDescent="0.25">
      <c r="B28" s="92">
        <v>45</v>
      </c>
      <c r="C28" s="93">
        <v>371</v>
      </c>
      <c r="D28" s="93">
        <v>16</v>
      </c>
      <c r="E28" s="94" t="s">
        <v>436</v>
      </c>
      <c r="F28" s="95">
        <v>480000000</v>
      </c>
      <c r="G28" s="95">
        <v>203323536</v>
      </c>
      <c r="H28" s="96">
        <v>0</v>
      </c>
      <c r="I28" s="95">
        <v>0</v>
      </c>
      <c r="J28" s="97">
        <f t="shared" si="0"/>
        <v>683323536</v>
      </c>
      <c r="K28" s="98">
        <f t="shared" si="1"/>
        <v>0.70244909579698711</v>
      </c>
      <c r="L28" s="98">
        <f t="shared" si="2"/>
        <v>0.29755090420301283</v>
      </c>
      <c r="M28" s="98">
        <f t="shared" si="3"/>
        <v>0</v>
      </c>
      <c r="N28" s="98">
        <f t="shared" si="4"/>
        <v>0</v>
      </c>
      <c r="O28" s="99">
        <f t="shared" si="5"/>
        <v>1</v>
      </c>
      <c r="P28" s="114"/>
      <c r="Q28" s="91"/>
    </row>
    <row r="29" spans="2:17" x14ac:dyDescent="0.25">
      <c r="B29" s="92">
        <v>45</v>
      </c>
      <c r="C29" s="93">
        <v>371</v>
      </c>
      <c r="D29" s="93">
        <v>16</v>
      </c>
      <c r="E29" s="94" t="s">
        <v>437</v>
      </c>
      <c r="F29" s="95">
        <v>215115886</v>
      </c>
      <c r="G29" s="95">
        <v>279000000</v>
      </c>
      <c r="H29" s="96">
        <v>328884000</v>
      </c>
      <c r="I29" s="95">
        <v>114</v>
      </c>
      <c r="J29" s="97">
        <f t="shared" si="0"/>
        <v>823000000</v>
      </c>
      <c r="K29" s="98">
        <f t="shared" si="1"/>
        <v>0.261380177399757</v>
      </c>
      <c r="L29" s="98">
        <f t="shared" si="2"/>
        <v>0.33900364520048604</v>
      </c>
      <c r="M29" s="98">
        <f t="shared" si="3"/>
        <v>0.39961603888213854</v>
      </c>
      <c r="N29" s="98">
        <f t="shared" si="4"/>
        <v>1.3851761846901579E-7</v>
      </c>
      <c r="O29" s="99">
        <f t="shared" si="5"/>
        <v>1</v>
      </c>
      <c r="P29" s="114"/>
      <c r="Q29" s="91"/>
    </row>
    <row r="30" spans="2:17" ht="22.5" x14ac:dyDescent="0.25">
      <c r="B30" s="92">
        <v>45</v>
      </c>
      <c r="C30" s="93">
        <v>371</v>
      </c>
      <c r="D30" s="93">
        <v>16</v>
      </c>
      <c r="E30" s="94" t="s">
        <v>438</v>
      </c>
      <c r="F30" s="95">
        <v>1100000000</v>
      </c>
      <c r="G30" s="95">
        <v>265000000</v>
      </c>
      <c r="H30" s="96">
        <v>0</v>
      </c>
      <c r="I30" s="95">
        <v>0</v>
      </c>
      <c r="J30" s="97">
        <f t="shared" si="0"/>
        <v>1365000000</v>
      </c>
      <c r="K30" s="98">
        <f t="shared" si="1"/>
        <v>0.80586080586080588</v>
      </c>
      <c r="L30" s="98">
        <f t="shared" si="2"/>
        <v>0.19413919413919414</v>
      </c>
      <c r="M30" s="98">
        <f t="shared" si="3"/>
        <v>0</v>
      </c>
      <c r="N30" s="98">
        <f t="shared" si="4"/>
        <v>0</v>
      </c>
      <c r="O30" s="99">
        <f t="shared" si="5"/>
        <v>1</v>
      </c>
      <c r="P30" s="114"/>
      <c r="Q30" s="91"/>
    </row>
    <row r="31" spans="2:17" x14ac:dyDescent="0.25">
      <c r="B31" s="92">
        <v>45</v>
      </c>
      <c r="C31" s="93">
        <v>371</v>
      </c>
      <c r="D31" s="93">
        <v>16</v>
      </c>
      <c r="E31" s="94" t="s">
        <v>439</v>
      </c>
      <c r="F31" s="95">
        <v>400000000</v>
      </c>
      <c r="G31" s="95">
        <v>336023919</v>
      </c>
      <c r="H31" s="96">
        <v>278000000</v>
      </c>
      <c r="I31" s="95">
        <v>0</v>
      </c>
      <c r="J31" s="97">
        <f t="shared" si="0"/>
        <v>1014023919</v>
      </c>
      <c r="K31" s="98">
        <f t="shared" si="1"/>
        <v>0.39446801254399205</v>
      </c>
      <c r="L31" s="98">
        <f t="shared" si="2"/>
        <v>0.33137671873793345</v>
      </c>
      <c r="M31" s="98">
        <f t="shared" si="3"/>
        <v>0.2741552687180745</v>
      </c>
      <c r="N31" s="98">
        <f t="shared" si="4"/>
        <v>0</v>
      </c>
      <c r="O31" s="99">
        <f t="shared" si="5"/>
        <v>1</v>
      </c>
      <c r="P31" s="114"/>
      <c r="Q31" s="91"/>
    </row>
    <row r="32" spans="2:17" x14ac:dyDescent="0.25">
      <c r="B32" s="92">
        <v>45</v>
      </c>
      <c r="C32" s="93">
        <v>374</v>
      </c>
      <c r="D32" s="93">
        <v>16</v>
      </c>
      <c r="E32" s="94" t="s">
        <v>440</v>
      </c>
      <c r="F32" s="95">
        <v>15211036500</v>
      </c>
      <c r="G32" s="95">
        <v>60000000000</v>
      </c>
      <c r="H32" s="96">
        <v>280000000000</v>
      </c>
      <c r="I32" s="95">
        <v>302210838500</v>
      </c>
      <c r="J32" s="97">
        <f t="shared" si="0"/>
        <v>657421875000</v>
      </c>
      <c r="K32" s="98">
        <f t="shared" si="1"/>
        <v>2.3137405490196078E-2</v>
      </c>
      <c r="L32" s="98">
        <f t="shared" si="2"/>
        <v>9.1265597147950087E-2</v>
      </c>
      <c r="M32" s="98">
        <f t="shared" si="3"/>
        <v>0.4259061200237671</v>
      </c>
      <c r="N32" s="98">
        <f t="shared" si="4"/>
        <v>0.45969087733808672</v>
      </c>
      <c r="O32" s="99">
        <f t="shared" si="5"/>
        <v>1</v>
      </c>
      <c r="Q32" s="91"/>
    </row>
    <row r="33" spans="2:17" x14ac:dyDescent="0.25">
      <c r="B33" s="92">
        <v>45</v>
      </c>
      <c r="C33" s="93">
        <v>374</v>
      </c>
      <c r="D33" s="93">
        <v>16</v>
      </c>
      <c r="E33" s="94" t="s">
        <v>441</v>
      </c>
      <c r="F33" s="95">
        <v>1500000</v>
      </c>
      <c r="G33" s="95">
        <v>1000000000</v>
      </c>
      <c r="H33" s="96">
        <v>370000000</v>
      </c>
      <c r="I33" s="95">
        <v>998500000</v>
      </c>
      <c r="J33" s="97">
        <f t="shared" si="0"/>
        <v>2370000000</v>
      </c>
      <c r="K33" s="98">
        <f t="shared" si="1"/>
        <v>6.329113924050633E-4</v>
      </c>
      <c r="L33" s="98">
        <f t="shared" si="2"/>
        <v>0.4219409282700422</v>
      </c>
      <c r="M33" s="98">
        <f t="shared" si="3"/>
        <v>0.15611814345991562</v>
      </c>
      <c r="N33" s="98">
        <f t="shared" si="4"/>
        <v>0.42130801687763714</v>
      </c>
      <c r="O33" s="99">
        <f t="shared" si="5"/>
        <v>1</v>
      </c>
      <c r="Q33" s="91"/>
    </row>
    <row r="34" spans="2:17" x14ac:dyDescent="0.25">
      <c r="B34" s="92">
        <v>45</v>
      </c>
      <c r="C34" s="93">
        <v>374</v>
      </c>
      <c r="D34" s="93">
        <v>16</v>
      </c>
      <c r="E34" s="94" t="s">
        <v>442</v>
      </c>
      <c r="F34" s="95">
        <v>37500000</v>
      </c>
      <c r="G34" s="95">
        <v>331893000</v>
      </c>
      <c r="H34" s="96">
        <v>0</v>
      </c>
      <c r="I34" s="95">
        <v>653257000</v>
      </c>
      <c r="J34" s="97">
        <f t="shared" si="0"/>
        <v>1022650000</v>
      </c>
      <c r="K34" s="98">
        <f t="shared" si="1"/>
        <v>3.6669437246369722E-2</v>
      </c>
      <c r="L34" s="98">
        <f t="shared" si="2"/>
        <v>0.32454212096025031</v>
      </c>
      <c r="M34" s="98">
        <f t="shared" si="3"/>
        <v>0</v>
      </c>
      <c r="N34" s="98">
        <f t="shared" si="4"/>
        <v>0.6387884417933799</v>
      </c>
      <c r="O34" s="99">
        <f t="shared" si="5"/>
        <v>1</v>
      </c>
      <c r="Q34" s="91"/>
    </row>
    <row r="35" spans="2:17" ht="22.5" x14ac:dyDescent="0.25">
      <c r="B35" s="92">
        <v>45</v>
      </c>
      <c r="C35" s="93">
        <v>374</v>
      </c>
      <c r="D35" s="93">
        <v>16</v>
      </c>
      <c r="E35" s="94" t="s">
        <v>443</v>
      </c>
      <c r="F35" s="95">
        <v>150000000</v>
      </c>
      <c r="G35" s="95">
        <v>621000000</v>
      </c>
      <c r="H35" s="96">
        <v>621000000</v>
      </c>
      <c r="I35" s="95">
        <v>471000000</v>
      </c>
      <c r="J35" s="97">
        <f t="shared" si="0"/>
        <v>1863000000</v>
      </c>
      <c r="K35" s="98">
        <f t="shared" si="1"/>
        <v>8.0515297906602251E-2</v>
      </c>
      <c r="L35" s="98">
        <f t="shared" si="2"/>
        <v>0.33333333333333331</v>
      </c>
      <c r="M35" s="98">
        <f t="shared" si="3"/>
        <v>0.33333333333333331</v>
      </c>
      <c r="N35" s="98">
        <f t="shared" si="4"/>
        <v>0.25281803542673109</v>
      </c>
      <c r="O35" s="99">
        <f t="shared" si="5"/>
        <v>1</v>
      </c>
      <c r="Q35" s="91"/>
    </row>
    <row r="36" spans="2:17" x14ac:dyDescent="0.25">
      <c r="B36" s="92">
        <v>45</v>
      </c>
      <c r="C36" s="93">
        <v>374</v>
      </c>
      <c r="D36" s="93">
        <v>16</v>
      </c>
      <c r="E36" s="94" t="s">
        <v>444</v>
      </c>
      <c r="F36" s="95">
        <v>23500000000</v>
      </c>
      <c r="G36" s="95">
        <v>73000000000</v>
      </c>
      <c r="H36" s="96">
        <v>78000000000</v>
      </c>
      <c r="I36" s="95">
        <v>205597269926</v>
      </c>
      <c r="J36" s="97">
        <f t="shared" si="0"/>
        <v>380097269926</v>
      </c>
      <c r="K36" s="98">
        <f t="shared" si="1"/>
        <v>6.1826279374685184E-2</v>
      </c>
      <c r="L36" s="98">
        <f t="shared" si="2"/>
        <v>0.19205610188731992</v>
      </c>
      <c r="M36" s="98">
        <f t="shared" si="3"/>
        <v>0.20521062941384868</v>
      </c>
      <c r="N36" s="98">
        <f t="shared" si="4"/>
        <v>0.54090698932414616</v>
      </c>
      <c r="O36" s="99">
        <f t="shared" si="5"/>
        <v>1</v>
      </c>
      <c r="Q36" s="91"/>
    </row>
    <row r="37" spans="2:17" x14ac:dyDescent="0.25">
      <c r="B37" s="92">
        <v>45</v>
      </c>
      <c r="C37" s="93">
        <v>374</v>
      </c>
      <c r="D37" s="93">
        <v>16</v>
      </c>
      <c r="E37" s="94" t="s">
        <v>445</v>
      </c>
      <c r="F37" s="95">
        <v>1350000000</v>
      </c>
      <c r="G37" s="95">
        <v>374824794</v>
      </c>
      <c r="H37" s="96">
        <v>0</v>
      </c>
      <c r="I37" s="95">
        <v>0</v>
      </c>
      <c r="J37" s="97">
        <f t="shared" si="0"/>
        <v>1724824794</v>
      </c>
      <c r="K37" s="98">
        <f t="shared" si="1"/>
        <v>0.7826881922709652</v>
      </c>
      <c r="L37" s="98">
        <f t="shared" si="2"/>
        <v>0.21731180772903477</v>
      </c>
      <c r="M37" s="98">
        <f t="shared" si="3"/>
        <v>0</v>
      </c>
      <c r="N37" s="98">
        <f t="shared" si="4"/>
        <v>0</v>
      </c>
      <c r="O37" s="99">
        <f t="shared" si="5"/>
        <v>1</v>
      </c>
      <c r="Q37" s="91"/>
    </row>
    <row r="38" spans="2:17" x14ac:dyDescent="0.25">
      <c r="B38" s="92">
        <v>45</v>
      </c>
      <c r="C38" s="93">
        <v>374</v>
      </c>
      <c r="D38" s="93">
        <v>16</v>
      </c>
      <c r="E38" s="94" t="s">
        <v>446</v>
      </c>
      <c r="F38" s="95">
        <v>1500000000</v>
      </c>
      <c r="G38" s="95">
        <v>392131726</v>
      </c>
      <c r="H38" s="96">
        <v>0</v>
      </c>
      <c r="I38" s="95">
        <v>0</v>
      </c>
      <c r="J38" s="97">
        <f t="shared" si="0"/>
        <v>1892131726</v>
      </c>
      <c r="K38" s="98">
        <f t="shared" si="1"/>
        <v>0.79275664552754299</v>
      </c>
      <c r="L38" s="98">
        <f t="shared" si="2"/>
        <v>0.20724335447245706</v>
      </c>
      <c r="M38" s="98">
        <f t="shared" si="3"/>
        <v>0</v>
      </c>
      <c r="N38" s="98">
        <f t="shared" si="4"/>
        <v>0</v>
      </c>
      <c r="O38" s="99">
        <f t="shared" si="5"/>
        <v>1</v>
      </c>
      <c r="Q38" s="91"/>
    </row>
    <row r="39" spans="2:17" x14ac:dyDescent="0.25">
      <c r="B39" s="92">
        <v>45</v>
      </c>
      <c r="C39" s="93">
        <v>374</v>
      </c>
      <c r="D39" s="93">
        <v>16</v>
      </c>
      <c r="E39" s="94" t="s">
        <v>447</v>
      </c>
      <c r="F39" s="95">
        <v>1500000</v>
      </c>
      <c r="G39" s="95">
        <v>746522000</v>
      </c>
      <c r="H39" s="96">
        <v>0</v>
      </c>
      <c r="I39" s="95">
        <v>1522268000</v>
      </c>
      <c r="J39" s="97">
        <f t="shared" si="0"/>
        <v>2270290000</v>
      </c>
      <c r="K39" s="98">
        <f t="shared" si="1"/>
        <v>6.6070854384241661E-4</v>
      </c>
      <c r="L39" s="98">
        <f t="shared" si="2"/>
        <v>0.328822309044219</v>
      </c>
      <c r="M39" s="98">
        <f t="shared" si="3"/>
        <v>0</v>
      </c>
      <c r="N39" s="98">
        <f t="shared" si="4"/>
        <v>0.67051698241193858</v>
      </c>
      <c r="O39" s="99">
        <f t="shared" si="5"/>
        <v>1</v>
      </c>
      <c r="Q39" s="91"/>
    </row>
    <row r="40" spans="2:17" x14ac:dyDescent="0.25">
      <c r="B40" s="92">
        <v>45</v>
      </c>
      <c r="C40" s="93">
        <v>374</v>
      </c>
      <c r="D40" s="93">
        <v>16</v>
      </c>
      <c r="E40" s="94" t="s">
        <v>448</v>
      </c>
      <c r="F40" s="95">
        <v>1500000</v>
      </c>
      <c r="G40" s="95">
        <v>606078000</v>
      </c>
      <c r="H40" s="96">
        <v>0</v>
      </c>
      <c r="I40" s="95">
        <v>852190000</v>
      </c>
      <c r="J40" s="97">
        <f t="shared" si="0"/>
        <v>1459768000</v>
      </c>
      <c r="K40" s="98">
        <f t="shared" si="1"/>
        <v>1.0275605438672447E-3</v>
      </c>
      <c r="L40" s="98">
        <f t="shared" si="2"/>
        <v>0.41518789287064795</v>
      </c>
      <c r="M40" s="98">
        <f t="shared" si="3"/>
        <v>0</v>
      </c>
      <c r="N40" s="98">
        <f t="shared" si="4"/>
        <v>0.58378454658548484</v>
      </c>
      <c r="O40" s="99">
        <f t="shared" si="5"/>
        <v>1</v>
      </c>
      <c r="Q40" s="91"/>
    </row>
    <row r="41" spans="2:17" x14ac:dyDescent="0.25">
      <c r="B41" s="92">
        <v>45</v>
      </c>
      <c r="C41" s="93">
        <v>374</v>
      </c>
      <c r="D41" s="93">
        <v>16</v>
      </c>
      <c r="E41" s="94" t="s">
        <v>449</v>
      </c>
      <c r="F41" s="95">
        <v>45000000</v>
      </c>
      <c r="G41" s="95">
        <v>196492000</v>
      </c>
      <c r="H41" s="96">
        <v>173977200</v>
      </c>
      <c r="I41" s="95">
        <v>151492000</v>
      </c>
      <c r="J41" s="97">
        <f t="shared" si="0"/>
        <v>566961200</v>
      </c>
      <c r="K41" s="98">
        <f t="shared" si="1"/>
        <v>7.9370510715724457E-2</v>
      </c>
      <c r="L41" s="98">
        <f t="shared" si="2"/>
        <v>0.34657045314564738</v>
      </c>
      <c r="M41" s="98">
        <f t="shared" si="3"/>
        <v>0.30685909370870529</v>
      </c>
      <c r="N41" s="98">
        <f t="shared" si="4"/>
        <v>0.2671999424299229</v>
      </c>
      <c r="O41" s="99">
        <f t="shared" si="5"/>
        <v>1</v>
      </c>
      <c r="Q41" s="91"/>
    </row>
    <row r="42" spans="2:17" x14ac:dyDescent="0.25">
      <c r="B42" s="92">
        <v>45</v>
      </c>
      <c r="C42" s="93">
        <v>374</v>
      </c>
      <c r="D42" s="93">
        <v>16</v>
      </c>
      <c r="E42" s="94" t="s">
        <v>450</v>
      </c>
      <c r="F42" s="95">
        <v>1500000</v>
      </c>
      <c r="G42" s="95">
        <v>170140250</v>
      </c>
      <c r="H42" s="96">
        <v>0</v>
      </c>
      <c r="I42" s="95">
        <v>168640250</v>
      </c>
      <c r="J42" s="97">
        <f t="shared" si="0"/>
        <v>340280500</v>
      </c>
      <c r="K42" s="98">
        <f t="shared" si="1"/>
        <v>4.4081280002821206E-3</v>
      </c>
      <c r="L42" s="98">
        <f t="shared" si="2"/>
        <v>0.5</v>
      </c>
      <c r="M42" s="98">
        <f t="shared" si="3"/>
        <v>0</v>
      </c>
      <c r="N42" s="98">
        <f t="shared" si="4"/>
        <v>0.49559187199971788</v>
      </c>
      <c r="O42" s="99">
        <f t="shared" si="5"/>
        <v>1</v>
      </c>
      <c r="Q42" s="91"/>
    </row>
    <row r="43" spans="2:17" x14ac:dyDescent="0.25">
      <c r="B43" s="92">
        <v>45</v>
      </c>
      <c r="C43" s="93">
        <v>374</v>
      </c>
      <c r="D43" s="93">
        <v>16</v>
      </c>
      <c r="E43" s="94" t="s">
        <v>451</v>
      </c>
      <c r="F43" s="95">
        <v>900000000</v>
      </c>
      <c r="G43" s="95">
        <v>336755984</v>
      </c>
      <c r="H43" s="96">
        <v>0</v>
      </c>
      <c r="I43" s="95">
        <v>0</v>
      </c>
      <c r="J43" s="97">
        <f t="shared" si="0"/>
        <v>1236755984</v>
      </c>
      <c r="K43" s="98">
        <f t="shared" si="1"/>
        <v>0.72771024490147118</v>
      </c>
      <c r="L43" s="98">
        <f t="shared" si="2"/>
        <v>0.27228975509852882</v>
      </c>
      <c r="M43" s="98">
        <f t="shared" si="3"/>
        <v>0</v>
      </c>
      <c r="N43" s="98">
        <f t="shared" si="4"/>
        <v>0</v>
      </c>
      <c r="O43" s="99">
        <f t="shared" si="5"/>
        <v>1</v>
      </c>
      <c r="Q43" s="91"/>
    </row>
    <row r="44" spans="2:17" x14ac:dyDescent="0.25">
      <c r="B44" s="92">
        <v>45</v>
      </c>
      <c r="C44" s="93">
        <v>374</v>
      </c>
      <c r="D44" s="93">
        <v>16</v>
      </c>
      <c r="E44" s="94" t="s">
        <v>452</v>
      </c>
      <c r="F44" s="95">
        <v>37500000</v>
      </c>
      <c r="G44" s="95">
        <v>680203000</v>
      </c>
      <c r="H44" s="95">
        <v>0</v>
      </c>
      <c r="I44" s="95">
        <v>1262704584</v>
      </c>
      <c r="J44" s="97">
        <f t="shared" si="0"/>
        <v>1980407584</v>
      </c>
      <c r="K44" s="98">
        <f t="shared" si="1"/>
        <v>1.8935496057967027E-2</v>
      </c>
      <c r="L44" s="98">
        <f t="shared" si="2"/>
        <v>0.34346616600312918</v>
      </c>
      <c r="M44" s="98">
        <f t="shared" si="3"/>
        <v>0</v>
      </c>
      <c r="N44" s="98">
        <f t="shared" si="4"/>
        <v>0.63759833793890375</v>
      </c>
      <c r="O44" s="99">
        <f t="shared" si="5"/>
        <v>1</v>
      </c>
      <c r="Q44" s="91"/>
    </row>
    <row r="45" spans="2:17" x14ac:dyDescent="0.25">
      <c r="B45" s="92">
        <v>45</v>
      </c>
      <c r="C45" s="93">
        <v>374</v>
      </c>
      <c r="D45" s="93">
        <v>16</v>
      </c>
      <c r="E45" s="94" t="s">
        <v>453</v>
      </c>
      <c r="F45" s="95">
        <v>1500000</v>
      </c>
      <c r="G45" s="95">
        <v>414000000</v>
      </c>
      <c r="H45" s="95">
        <v>414000000</v>
      </c>
      <c r="I45" s="95">
        <v>412500000</v>
      </c>
      <c r="J45" s="97">
        <f t="shared" si="0"/>
        <v>1242000000</v>
      </c>
      <c r="K45" s="98">
        <f t="shared" si="1"/>
        <v>1.2077294685990338E-3</v>
      </c>
      <c r="L45" s="98">
        <f t="shared" si="2"/>
        <v>0.33333333333333331</v>
      </c>
      <c r="M45" s="98">
        <f t="shared" si="3"/>
        <v>0.33333333333333331</v>
      </c>
      <c r="N45" s="98">
        <f t="shared" si="4"/>
        <v>0.33212560386473428</v>
      </c>
      <c r="O45" s="99">
        <f t="shared" si="5"/>
        <v>1</v>
      </c>
      <c r="Q45" s="91"/>
    </row>
    <row r="46" spans="2:17" x14ac:dyDescent="0.25">
      <c r="B46" s="92">
        <v>45</v>
      </c>
      <c r="C46" s="93">
        <v>374</v>
      </c>
      <c r="D46" s="93">
        <v>16</v>
      </c>
      <c r="E46" s="94" t="s">
        <v>454</v>
      </c>
      <c r="F46" s="95">
        <v>1000000</v>
      </c>
      <c r="G46" s="95">
        <v>414000000</v>
      </c>
      <c r="H46" s="95">
        <v>414000000</v>
      </c>
      <c r="I46" s="95">
        <v>413000000</v>
      </c>
      <c r="J46" s="97">
        <f t="shared" si="0"/>
        <v>1242000000</v>
      </c>
      <c r="K46" s="98">
        <f t="shared" si="1"/>
        <v>8.0515297906602254E-4</v>
      </c>
      <c r="L46" s="98">
        <f t="shared" si="2"/>
        <v>0.33333333333333331</v>
      </c>
      <c r="M46" s="98">
        <f t="shared" si="3"/>
        <v>0.33333333333333331</v>
      </c>
      <c r="N46" s="98">
        <f t="shared" si="4"/>
        <v>0.33252818035426729</v>
      </c>
      <c r="O46" s="99">
        <f t="shared" si="5"/>
        <v>1</v>
      </c>
      <c r="Q46" s="91"/>
    </row>
    <row r="47" spans="2:17" x14ac:dyDescent="0.25">
      <c r="B47" s="92">
        <v>45</v>
      </c>
      <c r="C47" s="93">
        <v>374</v>
      </c>
      <c r="D47" s="93">
        <v>16</v>
      </c>
      <c r="E47" s="94" t="s">
        <v>455</v>
      </c>
      <c r="F47" s="95">
        <v>1000000</v>
      </c>
      <c r="G47" s="95">
        <v>300000000</v>
      </c>
      <c r="H47" s="95">
        <v>300000000</v>
      </c>
      <c r="I47" s="95">
        <v>299000000</v>
      </c>
      <c r="J47" s="97">
        <f t="shared" si="0"/>
        <v>900000000</v>
      </c>
      <c r="K47" s="98">
        <f t="shared" si="1"/>
        <v>1.1111111111111111E-3</v>
      </c>
      <c r="L47" s="98">
        <f t="shared" si="2"/>
        <v>0.33333333333333331</v>
      </c>
      <c r="M47" s="98">
        <f t="shared" si="3"/>
        <v>0.33333333333333331</v>
      </c>
      <c r="N47" s="98">
        <f t="shared" si="4"/>
        <v>0.3322222222222222</v>
      </c>
      <c r="O47" s="99">
        <f t="shared" si="5"/>
        <v>1</v>
      </c>
      <c r="Q47" s="91"/>
    </row>
    <row r="48" spans="2:17" x14ac:dyDescent="0.25">
      <c r="B48" s="92">
        <v>45</v>
      </c>
      <c r="C48" s="93">
        <v>374</v>
      </c>
      <c r="D48" s="93">
        <v>16</v>
      </c>
      <c r="E48" s="94" t="s">
        <v>456</v>
      </c>
      <c r="F48" s="95">
        <v>1000000</v>
      </c>
      <c r="G48" s="95">
        <v>70000000</v>
      </c>
      <c r="H48" s="95">
        <v>70000000</v>
      </c>
      <c r="I48" s="95">
        <v>69000000</v>
      </c>
      <c r="J48" s="97">
        <f t="shared" si="0"/>
        <v>210000000</v>
      </c>
      <c r="K48" s="98">
        <f t="shared" si="1"/>
        <v>4.7619047619047623E-3</v>
      </c>
      <c r="L48" s="98">
        <f t="shared" si="2"/>
        <v>0.33333333333333331</v>
      </c>
      <c r="M48" s="98">
        <f t="shared" si="3"/>
        <v>0.33333333333333331</v>
      </c>
      <c r="N48" s="98">
        <f t="shared" si="4"/>
        <v>0.32857142857142857</v>
      </c>
      <c r="O48" s="99">
        <f t="shared" si="5"/>
        <v>1</v>
      </c>
      <c r="Q48" s="91"/>
    </row>
    <row r="49" spans="2:17" x14ac:dyDescent="0.25">
      <c r="B49" s="92">
        <v>45</v>
      </c>
      <c r="C49" s="93">
        <v>374</v>
      </c>
      <c r="D49" s="93">
        <v>16</v>
      </c>
      <c r="E49" s="94" t="s">
        <v>457</v>
      </c>
      <c r="F49" s="95">
        <v>1000000</v>
      </c>
      <c r="G49" s="95">
        <v>914000000</v>
      </c>
      <c r="H49" s="95">
        <v>1014000000</v>
      </c>
      <c r="I49" s="95">
        <v>913000000</v>
      </c>
      <c r="J49" s="97">
        <f t="shared" si="0"/>
        <v>2842000000</v>
      </c>
      <c r="K49" s="98">
        <f t="shared" si="1"/>
        <v>3.5186488388458831E-4</v>
      </c>
      <c r="L49" s="98">
        <f t="shared" si="2"/>
        <v>0.3216045038705137</v>
      </c>
      <c r="M49" s="98">
        <f t="shared" si="3"/>
        <v>0.35679099225897254</v>
      </c>
      <c r="N49" s="98">
        <f t="shared" si="4"/>
        <v>0.32125263898662915</v>
      </c>
      <c r="O49" s="99">
        <f t="shared" si="5"/>
        <v>1</v>
      </c>
      <c r="Q49" s="91"/>
    </row>
    <row r="50" spans="2:17" x14ac:dyDescent="0.25">
      <c r="B50" s="92">
        <v>45</v>
      </c>
      <c r="C50" s="93">
        <v>374</v>
      </c>
      <c r="D50" s="93">
        <v>16</v>
      </c>
      <c r="E50" s="94" t="s">
        <v>458</v>
      </c>
      <c r="F50" s="95">
        <v>13582001000</v>
      </c>
      <c r="G50" s="95">
        <v>30000000000</v>
      </c>
      <c r="H50" s="95">
        <v>50000000000</v>
      </c>
      <c r="I50" s="95">
        <v>81417999000</v>
      </c>
      <c r="J50" s="97">
        <f t="shared" si="0"/>
        <v>175000000000</v>
      </c>
      <c r="K50" s="98">
        <f t="shared" si="1"/>
        <v>7.7611434285714292E-2</v>
      </c>
      <c r="L50" s="98">
        <f t="shared" si="2"/>
        <v>0.17142857142857143</v>
      </c>
      <c r="M50" s="98">
        <f t="shared" si="3"/>
        <v>0.2857142857142857</v>
      </c>
      <c r="N50" s="98">
        <f t="shared" si="4"/>
        <v>0.46524570857142855</v>
      </c>
      <c r="O50" s="99">
        <f t="shared" si="5"/>
        <v>1</v>
      </c>
      <c r="Q50" s="91"/>
    </row>
    <row r="51" spans="2:17" x14ac:dyDescent="0.25">
      <c r="B51" s="92">
        <v>45</v>
      </c>
      <c r="C51" s="93">
        <v>374</v>
      </c>
      <c r="D51" s="93">
        <v>16</v>
      </c>
      <c r="E51" s="94" t="s">
        <v>459</v>
      </c>
      <c r="F51" s="95">
        <v>37500000</v>
      </c>
      <c r="G51" s="95">
        <v>2500000000</v>
      </c>
      <c r="H51" s="95">
        <v>2500000000</v>
      </c>
      <c r="I51" s="95">
        <v>1462500000</v>
      </c>
      <c r="J51" s="97">
        <f t="shared" si="0"/>
        <v>6500000000</v>
      </c>
      <c r="K51" s="98">
        <f t="shared" si="1"/>
        <v>5.7692307692307696E-3</v>
      </c>
      <c r="L51" s="98">
        <f t="shared" si="2"/>
        <v>0.38461538461538464</v>
      </c>
      <c r="M51" s="98">
        <f t="shared" si="3"/>
        <v>0.38461538461538464</v>
      </c>
      <c r="N51" s="98">
        <f t="shared" si="4"/>
        <v>0.22500000000000001</v>
      </c>
      <c r="O51" s="99">
        <f t="shared" si="5"/>
        <v>1</v>
      </c>
      <c r="Q51" s="91"/>
    </row>
    <row r="52" spans="2:17" x14ac:dyDescent="0.25">
      <c r="B52" s="92">
        <v>45</v>
      </c>
      <c r="C52" s="93">
        <v>374</v>
      </c>
      <c r="D52" s="93">
        <v>16</v>
      </c>
      <c r="E52" s="94" t="s">
        <v>460</v>
      </c>
      <c r="F52" s="95">
        <v>1500000</v>
      </c>
      <c r="G52" s="95">
        <v>174523944</v>
      </c>
      <c r="H52" s="95">
        <v>0</v>
      </c>
      <c r="I52" s="95">
        <v>1023976000</v>
      </c>
      <c r="J52" s="97">
        <f t="shared" si="0"/>
        <v>1199999944</v>
      </c>
      <c r="K52" s="98">
        <f t="shared" si="1"/>
        <v>1.250000058333336E-3</v>
      </c>
      <c r="L52" s="98">
        <f t="shared" si="2"/>
        <v>0.14543662678704258</v>
      </c>
      <c r="M52" s="98">
        <f t="shared" si="3"/>
        <v>0</v>
      </c>
      <c r="N52" s="98">
        <f t="shared" si="4"/>
        <v>0.85331337315462408</v>
      </c>
      <c r="O52" s="99">
        <f t="shared" si="5"/>
        <v>1</v>
      </c>
      <c r="Q52" s="91"/>
    </row>
    <row r="53" spans="2:17" ht="22.5" x14ac:dyDescent="0.25">
      <c r="B53" s="92">
        <v>45</v>
      </c>
      <c r="C53" s="93">
        <v>374</v>
      </c>
      <c r="D53" s="93">
        <v>16</v>
      </c>
      <c r="E53" s="94" t="s">
        <v>461</v>
      </c>
      <c r="F53" s="95">
        <v>75000000</v>
      </c>
      <c r="G53" s="95">
        <v>0</v>
      </c>
      <c r="H53" s="95">
        <v>0</v>
      </c>
      <c r="I53" s="95">
        <v>1124550804</v>
      </c>
      <c r="J53" s="97">
        <f t="shared" si="0"/>
        <v>1199550804</v>
      </c>
      <c r="K53" s="98">
        <f t="shared" si="1"/>
        <v>6.2523404385963793E-2</v>
      </c>
      <c r="L53" s="98">
        <f t="shared" si="2"/>
        <v>0</v>
      </c>
      <c r="M53" s="98">
        <f t="shared" si="3"/>
        <v>0</v>
      </c>
      <c r="N53" s="98">
        <f t="shared" si="4"/>
        <v>0.93747659561403618</v>
      </c>
      <c r="O53" s="99">
        <f t="shared" si="5"/>
        <v>1</v>
      </c>
      <c r="Q53" s="91"/>
    </row>
    <row r="54" spans="2:17" x14ac:dyDescent="0.25">
      <c r="B54" s="92">
        <v>45</v>
      </c>
      <c r="C54" s="93">
        <v>374</v>
      </c>
      <c r="D54" s="93">
        <v>16</v>
      </c>
      <c r="E54" s="94" t="s">
        <v>462</v>
      </c>
      <c r="F54" s="95">
        <v>3000000</v>
      </c>
      <c r="G54" s="95">
        <v>400000000</v>
      </c>
      <c r="H54" s="95">
        <v>400000000</v>
      </c>
      <c r="I54" s="95">
        <v>397000000</v>
      </c>
      <c r="J54" s="97">
        <f t="shared" si="0"/>
        <v>1200000000</v>
      </c>
      <c r="K54" s="98">
        <f t="shared" si="1"/>
        <v>2.5000000000000001E-3</v>
      </c>
      <c r="L54" s="98">
        <f t="shared" si="2"/>
        <v>0.33333333333333331</v>
      </c>
      <c r="M54" s="98">
        <f t="shared" si="3"/>
        <v>0.33333333333333331</v>
      </c>
      <c r="N54" s="98">
        <f t="shared" si="4"/>
        <v>0.33083333333333331</v>
      </c>
      <c r="O54" s="99">
        <f t="shared" si="5"/>
        <v>1</v>
      </c>
      <c r="Q54" s="91"/>
    </row>
    <row r="55" spans="2:17" ht="22.5" x14ac:dyDescent="0.25">
      <c r="B55" s="92">
        <v>45</v>
      </c>
      <c r="C55" s="93">
        <v>374</v>
      </c>
      <c r="D55" s="93">
        <v>16</v>
      </c>
      <c r="E55" s="94" t="s">
        <v>463</v>
      </c>
      <c r="F55" s="95">
        <v>1500000</v>
      </c>
      <c r="G55" s="95">
        <v>374984247</v>
      </c>
      <c r="H55" s="95">
        <v>374984247</v>
      </c>
      <c r="I55" s="95">
        <v>373484247</v>
      </c>
      <c r="J55" s="97">
        <f t="shared" si="0"/>
        <v>1124952741</v>
      </c>
      <c r="K55" s="98">
        <f t="shared" si="1"/>
        <v>1.3333893463529948E-3</v>
      </c>
      <c r="L55" s="98">
        <f t="shared" si="2"/>
        <v>0.33333333333333331</v>
      </c>
      <c r="M55" s="98">
        <f t="shared" si="3"/>
        <v>0.33333333333333331</v>
      </c>
      <c r="N55" s="98">
        <f t="shared" si="4"/>
        <v>0.33199994398698035</v>
      </c>
      <c r="O55" s="99">
        <f t="shared" si="5"/>
        <v>1</v>
      </c>
      <c r="Q55" s="91"/>
    </row>
    <row r="56" spans="2:17" ht="22.5" x14ac:dyDescent="0.25">
      <c r="B56" s="92">
        <v>45</v>
      </c>
      <c r="C56" s="93">
        <v>379</v>
      </c>
      <c r="D56" s="93">
        <v>16</v>
      </c>
      <c r="E56" s="94" t="s">
        <v>464</v>
      </c>
      <c r="F56" s="95">
        <v>3636706956</v>
      </c>
      <c r="G56" s="95">
        <v>1135879001</v>
      </c>
      <c r="H56" s="95">
        <v>0</v>
      </c>
      <c r="I56" s="95">
        <v>0</v>
      </c>
      <c r="J56" s="97">
        <f t="shared" si="0"/>
        <v>4772585957</v>
      </c>
      <c r="K56" s="98">
        <f t="shared" si="1"/>
        <v>0.76199925758613218</v>
      </c>
      <c r="L56" s="98">
        <f t="shared" si="2"/>
        <v>0.23800074241386784</v>
      </c>
      <c r="M56" s="98">
        <f t="shared" si="3"/>
        <v>0</v>
      </c>
      <c r="N56" s="98">
        <f t="shared" si="4"/>
        <v>0</v>
      </c>
      <c r="O56" s="99">
        <f t="shared" si="5"/>
        <v>1</v>
      </c>
      <c r="Q56" s="91"/>
    </row>
    <row r="57" spans="2:17" ht="33.75" x14ac:dyDescent="0.25">
      <c r="B57" s="92">
        <v>45</v>
      </c>
      <c r="C57" s="93">
        <v>379</v>
      </c>
      <c r="D57" s="93">
        <v>16</v>
      </c>
      <c r="E57" s="94" t="s">
        <v>465</v>
      </c>
      <c r="F57" s="95">
        <v>500532795</v>
      </c>
      <c r="G57" s="95">
        <v>333688144</v>
      </c>
      <c r="H57" s="95">
        <v>0</v>
      </c>
      <c r="I57" s="95">
        <v>0</v>
      </c>
      <c r="J57" s="97">
        <f t="shared" si="0"/>
        <v>834220939</v>
      </c>
      <c r="K57" s="98">
        <f t="shared" si="1"/>
        <v>0.60000027762429498</v>
      </c>
      <c r="L57" s="98">
        <f t="shared" si="2"/>
        <v>0.39999972237570508</v>
      </c>
      <c r="M57" s="98">
        <f t="shared" si="3"/>
        <v>0</v>
      </c>
      <c r="N57" s="98">
        <f t="shared" si="4"/>
        <v>0</v>
      </c>
      <c r="O57" s="99">
        <f t="shared" si="5"/>
        <v>1</v>
      </c>
      <c r="P57" s="116"/>
      <c r="Q57" s="91"/>
    </row>
    <row r="58" spans="2:17" ht="22.5" x14ac:dyDescent="0.25">
      <c r="B58" s="92">
        <v>45</v>
      </c>
      <c r="C58" s="93">
        <v>379</v>
      </c>
      <c r="D58" s="93">
        <v>16</v>
      </c>
      <c r="E58" s="94" t="s">
        <v>466</v>
      </c>
      <c r="F58" s="95">
        <v>2616494328</v>
      </c>
      <c r="G58" s="100">
        <v>1744329552</v>
      </c>
      <c r="H58" s="100">
        <v>0</v>
      </c>
      <c r="I58" s="100">
        <v>0</v>
      </c>
      <c r="J58" s="101">
        <f t="shared" si="0"/>
        <v>4360823880</v>
      </c>
      <c r="K58" s="98">
        <f t="shared" si="1"/>
        <v>0.6</v>
      </c>
      <c r="L58" s="98">
        <f t="shared" si="2"/>
        <v>0.4</v>
      </c>
      <c r="M58" s="98">
        <f t="shared" si="3"/>
        <v>0</v>
      </c>
      <c r="N58" s="98">
        <f t="shared" si="4"/>
        <v>0</v>
      </c>
      <c r="O58" s="99">
        <f t="shared" si="5"/>
        <v>1</v>
      </c>
      <c r="Q58" s="91"/>
    </row>
    <row r="59" spans="2:17" ht="22.5" x14ac:dyDescent="0.25">
      <c r="B59" s="92">
        <v>45</v>
      </c>
      <c r="C59" s="93">
        <v>379</v>
      </c>
      <c r="D59" s="93">
        <v>16</v>
      </c>
      <c r="E59" s="94" t="s">
        <v>467</v>
      </c>
      <c r="F59" s="95">
        <v>5000000</v>
      </c>
      <c r="G59" s="95">
        <v>86931818</v>
      </c>
      <c r="H59" s="95">
        <v>104318182</v>
      </c>
      <c r="I59" s="95">
        <v>55852273</v>
      </c>
      <c r="J59" s="97">
        <f t="shared" si="0"/>
        <v>252102273</v>
      </c>
      <c r="K59" s="98">
        <f t="shared" si="1"/>
        <v>1.9833220623123853E-2</v>
      </c>
      <c r="L59" s="98">
        <f t="shared" si="2"/>
        <v>0.34482758511264988</v>
      </c>
      <c r="M59" s="98">
        <f t="shared" si="3"/>
        <v>0.41379310372183753</v>
      </c>
      <c r="N59" s="98">
        <f t="shared" si="4"/>
        <v>0.22154609054238872</v>
      </c>
      <c r="O59" s="99">
        <f t="shared" si="5"/>
        <v>1</v>
      </c>
      <c r="Q59" s="91"/>
    </row>
    <row r="60" spans="2:17" ht="22.5" x14ac:dyDescent="0.25">
      <c r="B60" s="92">
        <v>45</v>
      </c>
      <c r="C60" s="93">
        <v>381</v>
      </c>
      <c r="D60" s="93">
        <v>1</v>
      </c>
      <c r="E60" s="94" t="s">
        <v>468</v>
      </c>
      <c r="F60" s="95">
        <v>50000000</v>
      </c>
      <c r="G60" s="95">
        <v>123380727.03807271</v>
      </c>
      <c r="H60" s="102">
        <v>125098730.9098731</v>
      </c>
      <c r="I60" s="103">
        <v>69100882.052054197</v>
      </c>
      <c r="J60" s="97">
        <f t="shared" si="0"/>
        <v>367580340</v>
      </c>
      <c r="K60" s="98">
        <f t="shared" si="1"/>
        <v>0.13602468510693472</v>
      </c>
      <c r="L60" s="98">
        <f t="shared" si="2"/>
        <v>0.33565649087237009</v>
      </c>
      <c r="M60" s="98">
        <f t="shared" si="3"/>
        <v>0.34033030958585297</v>
      </c>
      <c r="N60" s="98">
        <f t="shared" si="4"/>
        <v>0.18798851443484219</v>
      </c>
      <c r="O60" s="99">
        <f t="shared" si="5"/>
        <v>1</v>
      </c>
      <c r="P60" s="117"/>
      <c r="Q60" s="91"/>
    </row>
    <row r="61" spans="2:17" ht="22.5" x14ac:dyDescent="0.25">
      <c r="B61" s="92">
        <v>45</v>
      </c>
      <c r="C61" s="93">
        <v>381</v>
      </c>
      <c r="D61" s="93">
        <v>1</v>
      </c>
      <c r="E61" s="94" t="s">
        <v>469</v>
      </c>
      <c r="F61" s="95">
        <v>422310299</v>
      </c>
      <c r="G61" s="95">
        <v>383964200</v>
      </c>
      <c r="H61" s="95">
        <v>435195700</v>
      </c>
      <c r="I61" s="95">
        <v>0</v>
      </c>
      <c r="J61" s="97">
        <f t="shared" si="0"/>
        <v>1241470199</v>
      </c>
      <c r="K61" s="98">
        <f t="shared" si="1"/>
        <v>0.34016950172478527</v>
      </c>
      <c r="L61" s="98">
        <f t="shared" si="2"/>
        <v>0.30928185010746279</v>
      </c>
      <c r="M61" s="98">
        <f t="shared" si="3"/>
        <v>0.35054864816775194</v>
      </c>
      <c r="N61" s="98">
        <f t="shared" si="4"/>
        <v>0</v>
      </c>
      <c r="O61" s="99">
        <f t="shared" si="5"/>
        <v>1</v>
      </c>
      <c r="Q61" s="91"/>
    </row>
    <row r="62" spans="2:17" ht="22.5" x14ac:dyDescent="0.25">
      <c r="B62" s="92">
        <v>45</v>
      </c>
      <c r="C62" s="93">
        <v>381</v>
      </c>
      <c r="D62" s="93">
        <v>1</v>
      </c>
      <c r="E62" s="94" t="s">
        <v>470</v>
      </c>
      <c r="F62" s="95">
        <v>238106193</v>
      </c>
      <c r="G62" s="95">
        <v>168895491</v>
      </c>
      <c r="H62" s="95">
        <v>66724699</v>
      </c>
      <c r="I62" s="95">
        <v>0</v>
      </c>
      <c r="J62" s="97">
        <f t="shared" si="0"/>
        <v>473726383</v>
      </c>
      <c r="K62" s="98">
        <f t="shared" si="1"/>
        <v>0.50262388067164077</v>
      </c>
      <c r="L62" s="98">
        <f t="shared" si="2"/>
        <v>0.35652540593247894</v>
      </c>
      <c r="M62" s="98">
        <f t="shared" si="3"/>
        <v>0.14085071339588026</v>
      </c>
      <c r="N62" s="98">
        <f t="shared" si="4"/>
        <v>0</v>
      </c>
      <c r="O62" s="99">
        <f t="shared" si="5"/>
        <v>1</v>
      </c>
      <c r="P62" s="114"/>
      <c r="Q62" s="91"/>
    </row>
    <row r="63" spans="2:17" ht="22.5" x14ac:dyDescent="0.25">
      <c r="B63" s="92">
        <v>45</v>
      </c>
      <c r="C63" s="93">
        <v>381</v>
      </c>
      <c r="D63" s="93">
        <v>16</v>
      </c>
      <c r="E63" s="94" t="s">
        <v>471</v>
      </c>
      <c r="F63" s="95">
        <v>5685420000</v>
      </c>
      <c r="G63" s="95">
        <v>6448000000</v>
      </c>
      <c r="H63" s="95">
        <v>6760600000</v>
      </c>
      <c r="I63" s="95">
        <v>5440000000</v>
      </c>
      <c r="J63" s="97">
        <f t="shared" si="0"/>
        <v>24334020000</v>
      </c>
      <c r="K63" s="98">
        <f t="shared" si="1"/>
        <v>0.23364080410881555</v>
      </c>
      <c r="L63" s="98">
        <f t="shared" si="2"/>
        <v>0.2649788238852438</v>
      </c>
      <c r="M63" s="98">
        <f t="shared" si="3"/>
        <v>0.2778250367181419</v>
      </c>
      <c r="N63" s="98">
        <f t="shared" si="4"/>
        <v>0.22355533528779872</v>
      </c>
      <c r="O63" s="99">
        <f t="shared" si="5"/>
        <v>0.99999999999999989</v>
      </c>
      <c r="Q63" s="91"/>
    </row>
    <row r="64" spans="2:17" ht="22.5" x14ac:dyDescent="0.25">
      <c r="B64" s="92">
        <v>45</v>
      </c>
      <c r="C64" s="93">
        <v>381</v>
      </c>
      <c r="D64" s="93">
        <v>16</v>
      </c>
      <c r="E64" s="94" t="s">
        <v>472</v>
      </c>
      <c r="F64" s="95">
        <v>679650000</v>
      </c>
      <c r="G64" s="95">
        <v>3698710938.112711</v>
      </c>
      <c r="H64" s="95">
        <v>5254033125.4033098</v>
      </c>
      <c r="I64" s="95">
        <v>6304839750.4839811</v>
      </c>
      <c r="J64" s="97">
        <f t="shared" si="0"/>
        <v>15937233814.000004</v>
      </c>
      <c r="K64" s="98">
        <f t="shared" si="1"/>
        <v>4.2645418140440657E-2</v>
      </c>
      <c r="L64" s="98">
        <f t="shared" si="2"/>
        <v>0.23207985659742233</v>
      </c>
      <c r="M64" s="98">
        <f t="shared" si="3"/>
        <v>0.32967032966460741</v>
      </c>
      <c r="N64" s="98">
        <f t="shared" si="4"/>
        <v>0.39560439559752947</v>
      </c>
      <c r="O64" s="99">
        <f t="shared" si="5"/>
        <v>0.99999999999999989</v>
      </c>
      <c r="Q64" s="91"/>
    </row>
    <row r="65" spans="2:17" ht="22.5" x14ac:dyDescent="0.25">
      <c r="B65" s="92">
        <v>45</v>
      </c>
      <c r="C65" s="93">
        <v>381</v>
      </c>
      <c r="D65" s="93">
        <v>16</v>
      </c>
      <c r="E65" s="94" t="s">
        <v>473</v>
      </c>
      <c r="F65" s="95">
        <v>5374080168</v>
      </c>
      <c r="G65" s="95">
        <v>5629213125</v>
      </c>
      <c r="H65" s="95">
        <v>3524396493</v>
      </c>
      <c r="I65" s="95">
        <v>3062816523</v>
      </c>
      <c r="J65" s="97">
        <f t="shared" si="0"/>
        <v>17590506309</v>
      </c>
      <c r="K65" s="98">
        <f t="shared" si="1"/>
        <v>0.30551026068251413</v>
      </c>
      <c r="L65" s="98">
        <f t="shared" si="2"/>
        <v>0.32001427509337077</v>
      </c>
      <c r="M65" s="98">
        <f t="shared" si="3"/>
        <v>0.20035787663466964</v>
      </c>
      <c r="N65" s="98">
        <f t="shared" si="4"/>
        <v>0.17411758758944543</v>
      </c>
      <c r="O65" s="99">
        <f t="shared" si="5"/>
        <v>1</v>
      </c>
      <c r="Q65" s="91"/>
    </row>
    <row r="66" spans="2:17" ht="33.75" x14ac:dyDescent="0.25">
      <c r="B66" s="92">
        <v>45</v>
      </c>
      <c r="C66" s="93">
        <v>381</v>
      </c>
      <c r="D66" s="93">
        <v>16</v>
      </c>
      <c r="E66" s="94" t="s">
        <v>474</v>
      </c>
      <c r="F66" s="95">
        <v>285188613</v>
      </c>
      <c r="G66" s="95">
        <v>4459913327.1199999</v>
      </c>
      <c r="H66" s="95">
        <v>5052741968.7799997</v>
      </c>
      <c r="I66" s="95">
        <v>7200762628.1000013</v>
      </c>
      <c r="J66" s="97">
        <f t="shared" si="0"/>
        <v>16998606537</v>
      </c>
      <c r="K66" s="98">
        <f t="shared" si="1"/>
        <v>1.677717596317348E-2</v>
      </c>
      <c r="L66" s="98">
        <f t="shared" si="2"/>
        <v>0.26236934877057916</v>
      </c>
      <c r="M66" s="98">
        <f t="shared" si="3"/>
        <v>0.29724448046855806</v>
      </c>
      <c r="N66" s="98">
        <f t="shared" si="4"/>
        <v>0.42360899479768938</v>
      </c>
      <c r="O66" s="99">
        <f t="shared" si="5"/>
        <v>1</v>
      </c>
      <c r="Q66" s="91"/>
    </row>
    <row r="67" spans="2:17" ht="22.5" x14ac:dyDescent="0.25">
      <c r="B67" s="92">
        <v>45</v>
      </c>
      <c r="C67" s="93">
        <v>381</v>
      </c>
      <c r="D67" s="93">
        <v>16</v>
      </c>
      <c r="E67" s="94" t="s">
        <v>475</v>
      </c>
      <c r="F67" s="95">
        <v>556661848</v>
      </c>
      <c r="G67" s="95">
        <v>3586910392.444911</v>
      </c>
      <c r="H67" s="95">
        <v>6456438706.4008408</v>
      </c>
      <c r="I67" s="95">
        <v>4123651744.1542473</v>
      </c>
      <c r="J67" s="97">
        <f t="shared" si="0"/>
        <v>14723662691</v>
      </c>
      <c r="K67" s="98">
        <f t="shared" si="1"/>
        <v>3.7807294263829179E-2</v>
      </c>
      <c r="L67" s="98">
        <f t="shared" si="2"/>
        <v>0.24361536037072143</v>
      </c>
      <c r="M67" s="98">
        <f t="shared" si="3"/>
        <v>0.43850764866729863</v>
      </c>
      <c r="N67" s="98">
        <f t="shared" si="4"/>
        <v>0.28006969669815068</v>
      </c>
      <c r="O67" s="99">
        <f t="shared" si="5"/>
        <v>1</v>
      </c>
      <c r="Q67" s="91"/>
    </row>
    <row r="68" spans="2:17" ht="22.5" x14ac:dyDescent="0.25">
      <c r="B68" s="92">
        <v>45</v>
      </c>
      <c r="C68" s="93">
        <v>381</v>
      </c>
      <c r="D68" s="93">
        <v>16</v>
      </c>
      <c r="E68" s="94" t="s">
        <v>476</v>
      </c>
      <c r="F68" s="95">
        <v>524403286</v>
      </c>
      <c r="G68" s="95">
        <v>778562000.4302001</v>
      </c>
      <c r="H68" s="95">
        <v>1759181217.2088101</v>
      </c>
      <c r="I68" s="95">
        <v>2463916564.36099</v>
      </c>
      <c r="J68" s="97">
        <f t="shared" si="0"/>
        <v>5526063068</v>
      </c>
      <c r="K68" s="98">
        <f t="shared" si="1"/>
        <v>9.489636284404418E-2</v>
      </c>
      <c r="L68" s="98">
        <f t="shared" si="2"/>
        <v>0.14088909063283245</v>
      </c>
      <c r="M68" s="98">
        <f t="shared" si="3"/>
        <v>0.3183425877630266</v>
      </c>
      <c r="N68" s="98">
        <f t="shared" si="4"/>
        <v>0.44587195876009683</v>
      </c>
      <c r="O68" s="99">
        <f t="shared" si="5"/>
        <v>1</v>
      </c>
      <c r="Q68" s="91"/>
    </row>
    <row r="69" spans="2:17" ht="33.75" x14ac:dyDescent="0.25">
      <c r="B69" s="92">
        <v>45</v>
      </c>
      <c r="C69" s="93">
        <v>381</v>
      </c>
      <c r="D69" s="93">
        <v>16</v>
      </c>
      <c r="E69" s="94" t="s">
        <v>477</v>
      </c>
      <c r="F69" s="95">
        <v>20000000</v>
      </c>
      <c r="G69" s="95">
        <v>308860962</v>
      </c>
      <c r="H69" s="102">
        <v>628504299</v>
      </c>
      <c r="I69" s="103">
        <v>625134739</v>
      </c>
      <c r="J69" s="97">
        <f t="shared" si="0"/>
        <v>1582500000</v>
      </c>
      <c r="K69" s="98">
        <f t="shared" si="1"/>
        <v>1.2638230647709321E-2</v>
      </c>
      <c r="L69" s="98">
        <f t="shared" si="2"/>
        <v>0.1951728037914692</v>
      </c>
      <c r="M69" s="98">
        <f t="shared" si="3"/>
        <v>0.39715911469194315</v>
      </c>
      <c r="N69" s="98">
        <f t="shared" si="4"/>
        <v>0.39502985086887837</v>
      </c>
      <c r="O69" s="99">
        <f t="shared" si="5"/>
        <v>1</v>
      </c>
      <c r="P69" s="117"/>
      <c r="Q69" s="91"/>
    </row>
    <row r="70" spans="2:17" ht="22.5" x14ac:dyDescent="0.25">
      <c r="B70" s="92">
        <v>45</v>
      </c>
      <c r="C70" s="93">
        <v>381</v>
      </c>
      <c r="D70" s="93">
        <v>16</v>
      </c>
      <c r="E70" s="94" t="s">
        <v>478</v>
      </c>
      <c r="F70" s="95">
        <v>200000000</v>
      </c>
      <c r="G70" s="95">
        <v>948099393.78279126</v>
      </c>
      <c r="H70" s="102">
        <v>4515308025.0786991</v>
      </c>
      <c r="I70" s="103">
        <v>8976926735.1385002</v>
      </c>
      <c r="J70" s="97">
        <f t="shared" si="0"/>
        <v>14640334153.99999</v>
      </c>
      <c r="K70" s="98">
        <f t="shared" si="1"/>
        <v>1.3660890379701926E-2</v>
      </c>
      <c r="L70" s="98">
        <f t="shared" si="2"/>
        <v>6.4759409437642801E-2</v>
      </c>
      <c r="M70" s="98">
        <f t="shared" si="3"/>
        <v>0.3084156398059425</v>
      </c>
      <c r="N70" s="98">
        <f t="shared" si="4"/>
        <v>0.61316406037671278</v>
      </c>
      <c r="O70" s="99">
        <f t="shared" si="5"/>
        <v>1</v>
      </c>
      <c r="P70" s="117"/>
      <c r="Q70" s="91"/>
    </row>
    <row r="71" spans="2:17" ht="33.75" x14ac:dyDescent="0.25">
      <c r="B71" s="92">
        <v>45</v>
      </c>
      <c r="C71" s="93">
        <v>381</v>
      </c>
      <c r="D71" s="93">
        <v>16</v>
      </c>
      <c r="E71" s="94" t="s">
        <v>488</v>
      </c>
      <c r="F71" s="95">
        <v>100000000</v>
      </c>
      <c r="G71" s="95">
        <v>534522559.92686605</v>
      </c>
      <c r="H71" s="95">
        <v>841363198.06410003</v>
      </c>
      <c r="I71" s="95">
        <v>799999999.99999976</v>
      </c>
      <c r="J71" s="97">
        <f t="shared" si="0"/>
        <v>2275885757.9909658</v>
      </c>
      <c r="K71" s="98">
        <f t="shared" si="1"/>
        <v>4.393893658716632E-2</v>
      </c>
      <c r="L71" s="98">
        <f t="shared" si="2"/>
        <v>0.23486352865036375</v>
      </c>
      <c r="M71" s="98">
        <f t="shared" si="3"/>
        <v>0.3696860420651395</v>
      </c>
      <c r="N71" s="98">
        <f t="shared" si="4"/>
        <v>0.35151149269733045</v>
      </c>
      <c r="O71" s="99">
        <f t="shared" si="5"/>
        <v>1</v>
      </c>
      <c r="P71" s="117"/>
      <c r="Q71" s="91"/>
    </row>
    <row r="72" spans="2:17" ht="22.5" x14ac:dyDescent="0.25">
      <c r="B72" s="92">
        <v>45</v>
      </c>
      <c r="C72" s="93">
        <v>381</v>
      </c>
      <c r="D72" s="93">
        <v>16</v>
      </c>
      <c r="E72" s="94" t="s">
        <v>485</v>
      </c>
      <c r="F72" s="95">
        <v>200000000</v>
      </c>
      <c r="G72" s="95">
        <v>584551012.16999996</v>
      </c>
      <c r="H72" s="95">
        <v>668227088.01999998</v>
      </c>
      <c r="I72" s="95">
        <v>918320000</v>
      </c>
      <c r="J72" s="97">
        <f t="shared" si="0"/>
        <v>2371098100.1900001</v>
      </c>
      <c r="K72" s="98">
        <f t="shared" si="1"/>
        <v>8.434910389577456E-2</v>
      </c>
      <c r="L72" s="98">
        <f t="shared" si="2"/>
        <v>0.24653177028953754</v>
      </c>
      <c r="M72" s="98">
        <f t="shared" si="3"/>
        <v>0.28182178036684935</v>
      </c>
      <c r="N72" s="98">
        <f t="shared" si="4"/>
        <v>0.3872973454478385</v>
      </c>
      <c r="O72" s="99">
        <f t="shared" si="5"/>
        <v>1</v>
      </c>
      <c r="P72" s="117"/>
      <c r="Q72" s="91"/>
    </row>
    <row r="73" spans="2:17" ht="22.5" x14ac:dyDescent="0.25">
      <c r="B73" s="92">
        <v>45</v>
      </c>
      <c r="C73" s="93">
        <v>381</v>
      </c>
      <c r="D73" s="93">
        <v>16</v>
      </c>
      <c r="E73" s="94" t="s">
        <v>479</v>
      </c>
      <c r="F73" s="95">
        <v>510264843</v>
      </c>
      <c r="G73" s="95">
        <v>414453697.44999999</v>
      </c>
      <c r="H73" s="95">
        <v>447032826.94</v>
      </c>
      <c r="I73" s="95">
        <v>501131337.60999995</v>
      </c>
      <c r="J73" s="97">
        <f t="shared" ref="J73:J79" si="6">SUM(F73:I73)</f>
        <v>1872882705</v>
      </c>
      <c r="K73" s="98">
        <f t="shared" ref="K73:K80" si="7">+F73/J73</f>
        <v>0.27244890544279976</v>
      </c>
      <c r="L73" s="98">
        <f t="shared" ref="L73:L80" si="8">+G73/J73</f>
        <v>0.22129186005270948</v>
      </c>
      <c r="M73" s="98">
        <f t="shared" ref="M73:M80" si="9">+H73/J73</f>
        <v>0.23868703883407369</v>
      </c>
      <c r="N73" s="98">
        <f t="shared" ref="N73:N80" si="10">+I73/J73</f>
        <v>0.26757219567041707</v>
      </c>
      <c r="O73" s="99">
        <f t="shared" ref="O73:O80" si="11">+K73+L73+M73+N73</f>
        <v>1</v>
      </c>
      <c r="P73" s="117"/>
      <c r="Q73" s="91"/>
    </row>
    <row r="74" spans="2:17" ht="22.5" x14ac:dyDescent="0.25">
      <c r="B74" s="92">
        <v>45</v>
      </c>
      <c r="C74" s="93">
        <v>381</v>
      </c>
      <c r="D74" s="93">
        <v>16</v>
      </c>
      <c r="E74" s="94" t="s">
        <v>480</v>
      </c>
      <c r="F74" s="95">
        <v>15000000</v>
      </c>
      <c r="G74" s="95">
        <v>22410668.940000001</v>
      </c>
      <c r="H74" s="95">
        <v>7635439.9199999999</v>
      </c>
      <c r="I74" s="95">
        <v>29921824.140000001</v>
      </c>
      <c r="J74" s="97">
        <f t="shared" si="6"/>
        <v>74967933</v>
      </c>
      <c r="K74" s="98">
        <f t="shared" si="7"/>
        <v>0.20008554857714964</v>
      </c>
      <c r="L74" s="98">
        <f t="shared" si="8"/>
        <v>0.29893673258938591</v>
      </c>
      <c r="M74" s="98">
        <f t="shared" si="9"/>
        <v>0.10184941233473783</v>
      </c>
      <c r="N74" s="98">
        <f t="shared" si="10"/>
        <v>0.3991283064987266</v>
      </c>
      <c r="O74" s="99">
        <f t="shared" si="11"/>
        <v>1</v>
      </c>
      <c r="P74" s="117"/>
      <c r="Q74" s="91"/>
    </row>
    <row r="75" spans="2:17" ht="22.5" x14ac:dyDescent="0.25">
      <c r="B75" s="92">
        <v>45</v>
      </c>
      <c r="C75" s="93">
        <v>381</v>
      </c>
      <c r="D75" s="93">
        <v>16</v>
      </c>
      <c r="E75" s="94" t="s">
        <v>486</v>
      </c>
      <c r="F75" s="95">
        <v>132755956</v>
      </c>
      <c r="G75" s="95">
        <v>54806692</v>
      </c>
      <c r="H75" s="95">
        <v>9933237</v>
      </c>
      <c r="I75" s="95">
        <v>0</v>
      </c>
      <c r="J75" s="97">
        <f t="shared" si="6"/>
        <v>197495885</v>
      </c>
      <c r="K75" s="98">
        <f t="shared" si="7"/>
        <v>0.67219606119894604</v>
      </c>
      <c r="L75" s="98">
        <f t="shared" si="8"/>
        <v>0.27750801997722635</v>
      </c>
      <c r="M75" s="98">
        <f t="shared" si="9"/>
        <v>5.0295918823827647E-2</v>
      </c>
      <c r="N75" s="98">
        <f t="shared" si="10"/>
        <v>0</v>
      </c>
      <c r="O75" s="99">
        <f t="shared" si="11"/>
        <v>1</v>
      </c>
      <c r="Q75" s="91"/>
    </row>
    <row r="76" spans="2:17" ht="22.5" x14ac:dyDescent="0.25">
      <c r="B76" s="92">
        <v>45</v>
      </c>
      <c r="C76" s="93">
        <v>381</v>
      </c>
      <c r="D76" s="93">
        <v>17</v>
      </c>
      <c r="E76" s="94" t="s">
        <v>484</v>
      </c>
      <c r="F76" s="95">
        <v>222703573</v>
      </c>
      <c r="G76" s="95">
        <v>90567595</v>
      </c>
      <c r="H76" s="95">
        <v>41662508</v>
      </c>
      <c r="I76" s="95">
        <v>0</v>
      </c>
      <c r="J76" s="97">
        <f t="shared" si="6"/>
        <v>354933676</v>
      </c>
      <c r="K76" s="98">
        <f t="shared" si="7"/>
        <v>0.62745123401590108</v>
      </c>
      <c r="L76" s="98">
        <f t="shared" si="8"/>
        <v>0.25516765842190753</v>
      </c>
      <c r="M76" s="98">
        <f t="shared" si="9"/>
        <v>0.11738110756219142</v>
      </c>
      <c r="N76" s="98">
        <f t="shared" si="10"/>
        <v>0</v>
      </c>
      <c r="O76" s="99">
        <f t="shared" si="11"/>
        <v>1</v>
      </c>
      <c r="P76" s="114"/>
      <c r="Q76" s="91"/>
    </row>
    <row r="77" spans="2:17" ht="22.5" x14ac:dyDescent="0.25">
      <c r="B77" s="92">
        <v>45</v>
      </c>
      <c r="C77" s="93">
        <v>381</v>
      </c>
      <c r="D77" s="93">
        <v>19</v>
      </c>
      <c r="E77" s="119" t="s">
        <v>487</v>
      </c>
      <c r="F77" s="95">
        <v>94069564</v>
      </c>
      <c r="G77" s="95">
        <v>32397692</v>
      </c>
      <c r="H77" s="95">
        <v>45532529</v>
      </c>
      <c r="I77" s="95">
        <v>0</v>
      </c>
      <c r="J77" s="97">
        <f t="shared" si="6"/>
        <v>171999785</v>
      </c>
      <c r="K77" s="98">
        <f t="shared" si="7"/>
        <v>0.54691675341338364</v>
      </c>
      <c r="L77" s="98">
        <f t="shared" si="8"/>
        <v>0.18835890986724199</v>
      </c>
      <c r="M77" s="98">
        <f t="shared" si="9"/>
        <v>0.2647243367193744</v>
      </c>
      <c r="N77" s="98">
        <f t="shared" si="10"/>
        <v>0</v>
      </c>
      <c r="O77" s="99">
        <f t="shared" si="11"/>
        <v>1</v>
      </c>
      <c r="P77" s="114"/>
      <c r="Q77" s="91"/>
    </row>
    <row r="78" spans="2:17" ht="22.5" x14ac:dyDescent="0.25">
      <c r="B78" s="92">
        <v>45</v>
      </c>
      <c r="C78" s="93">
        <v>381</v>
      </c>
      <c r="D78" s="93">
        <v>19</v>
      </c>
      <c r="E78" s="119" t="s">
        <v>481</v>
      </c>
      <c r="F78" s="95">
        <v>57613667</v>
      </c>
      <c r="G78" s="95">
        <v>56151482</v>
      </c>
      <c r="H78" s="95">
        <v>33660419</v>
      </c>
      <c r="I78" s="95">
        <v>0</v>
      </c>
      <c r="J78" s="97">
        <f t="shared" si="6"/>
        <v>147425568</v>
      </c>
      <c r="K78" s="98">
        <f t="shared" si="7"/>
        <v>0.39079833831808602</v>
      </c>
      <c r="L78" s="98">
        <f t="shared" si="8"/>
        <v>0.38088021475352224</v>
      </c>
      <c r="M78" s="98">
        <f t="shared" si="9"/>
        <v>0.22832144692839168</v>
      </c>
      <c r="N78" s="98">
        <f t="shared" si="10"/>
        <v>0</v>
      </c>
      <c r="O78" s="99">
        <f t="shared" si="11"/>
        <v>1</v>
      </c>
      <c r="P78" s="114"/>
      <c r="Q78" s="91"/>
    </row>
    <row r="79" spans="2:17" ht="22.5" x14ac:dyDescent="0.25">
      <c r="B79" s="92">
        <v>45</v>
      </c>
      <c r="C79" s="93">
        <v>381</v>
      </c>
      <c r="D79" s="93">
        <v>20</v>
      </c>
      <c r="E79" s="119" t="s">
        <v>483</v>
      </c>
      <c r="F79" s="95">
        <v>6155433</v>
      </c>
      <c r="G79" s="95">
        <v>4411070.3043021942</v>
      </c>
      <c r="H79" s="95">
        <v>3044333.68310598</v>
      </c>
      <c r="I79" s="95">
        <v>0</v>
      </c>
      <c r="J79" s="97">
        <f t="shared" si="6"/>
        <v>13610836.987408172</v>
      </c>
      <c r="K79" s="98">
        <f t="shared" si="7"/>
        <v>0.45224500195649914</v>
      </c>
      <c r="L79" s="98">
        <f t="shared" si="8"/>
        <v>0.32408516157992479</v>
      </c>
      <c r="M79" s="98">
        <f t="shared" si="9"/>
        <v>0.22366983646357619</v>
      </c>
      <c r="N79" s="98">
        <f t="shared" si="10"/>
        <v>0</v>
      </c>
      <c r="O79" s="99">
        <f t="shared" si="11"/>
        <v>1</v>
      </c>
      <c r="P79" s="114"/>
      <c r="Q79" s="91"/>
    </row>
    <row r="80" spans="2:17" s="78" customFormat="1" ht="12" thickBot="1" x14ac:dyDescent="0.3">
      <c r="B80" s="146" t="s">
        <v>482</v>
      </c>
      <c r="C80" s="147"/>
      <c r="D80" s="147"/>
      <c r="E80" s="147"/>
      <c r="F80" s="104">
        <v>130295458642</v>
      </c>
      <c r="G80" s="104">
        <v>325338929841.71985</v>
      </c>
      <c r="H80" s="104">
        <v>584233799737.40894</v>
      </c>
      <c r="I80" s="104">
        <v>792223161465.84021</v>
      </c>
      <c r="J80" s="105">
        <f>SUM(J9:J79)</f>
        <v>1832091349686.9688</v>
      </c>
      <c r="K80" s="106">
        <f t="shared" si="7"/>
        <v>7.1118429036992226E-2</v>
      </c>
      <c r="L80" s="106">
        <f t="shared" si="8"/>
        <v>0.17757789746526956</v>
      </c>
      <c r="M80" s="106">
        <f t="shared" si="9"/>
        <v>0.31888901164083938</v>
      </c>
      <c r="N80" s="106">
        <f t="shared" si="10"/>
        <v>0.43241466185689897</v>
      </c>
      <c r="O80" s="107">
        <f t="shared" si="11"/>
        <v>1.0000000000000002</v>
      </c>
      <c r="P80" s="110"/>
    </row>
    <row r="83" spans="5:16" s="65" customFormat="1" x14ac:dyDescent="0.25">
      <c r="E83" s="66"/>
      <c r="F83" s="67"/>
      <c r="G83" s="108"/>
      <c r="H83" s="108"/>
      <c r="I83" s="108"/>
      <c r="J83" s="67"/>
      <c r="M83" s="68"/>
      <c r="N83" s="68"/>
      <c r="P83" s="118"/>
    </row>
    <row r="85" spans="5:16" s="65" customFormat="1" x14ac:dyDescent="0.25">
      <c r="E85" s="66"/>
      <c r="F85" s="67"/>
      <c r="G85" s="67"/>
      <c r="H85" s="67"/>
      <c r="I85" s="67"/>
      <c r="J85" s="67"/>
      <c r="M85" s="68"/>
      <c r="N85" s="68"/>
      <c r="P85" s="118"/>
    </row>
    <row r="86" spans="5:16" s="65" customFormat="1" x14ac:dyDescent="0.25">
      <c r="E86" s="66"/>
      <c r="F86" s="67"/>
      <c r="G86" s="67"/>
      <c r="H86" s="67"/>
      <c r="I86" s="67"/>
      <c r="J86" s="67"/>
      <c r="M86" s="68"/>
      <c r="N86" s="68"/>
      <c r="P86" s="118"/>
    </row>
    <row r="87" spans="5:16" s="65" customFormat="1" x14ac:dyDescent="0.25">
      <c r="E87" s="66"/>
      <c r="F87" s="67"/>
      <c r="G87" s="109"/>
      <c r="H87" s="67"/>
      <c r="I87" s="67"/>
      <c r="J87" s="67"/>
      <c r="M87" s="68"/>
      <c r="N87" s="68"/>
      <c r="P87" s="118"/>
    </row>
  </sheetData>
  <mergeCells count="9">
    <mergeCell ref="B80:E80"/>
    <mergeCell ref="B4:O4"/>
    <mergeCell ref="B5:O5"/>
    <mergeCell ref="B7:B8"/>
    <mergeCell ref="C7:C8"/>
    <mergeCell ref="D7:D8"/>
    <mergeCell ref="E7:E8"/>
    <mergeCell ref="F7:J7"/>
    <mergeCell ref="K7:O7"/>
  </mergeCells>
  <conditionalFormatting sqref="B44:B79">
    <cfRule type="cellIs" dxfId="9" priority="6" stopIfTrue="1" operator="equal">
      <formula>"NO"</formula>
    </cfRule>
  </conditionalFormatting>
  <conditionalFormatting sqref="C3:J3 B3:B7 C6:J6 C7:F7 F8:M8 B9 B14:B18 B38:B39 I39:J39 E39:H54 I40:I54 J40:J57 B41 E55:I55 E56:H57 I56:I59 E58:F58 E59:H59 J59:J68 E60:I65 F66:I66 E66:E79 G67:I68 F69:F78 G70:I78 J70:J79">
    <cfRule type="cellIs" dxfId="8" priority="8" stopIfTrue="1" operator="equal">
      <formula>"NO"</formula>
    </cfRule>
  </conditionalFormatting>
  <conditionalFormatting sqref="E9:J38">
    <cfRule type="cellIs" dxfId="7" priority="7" stopIfTrue="1" operator="equal">
      <formula>"NO"</formula>
    </cfRule>
  </conditionalFormatting>
  <conditionalFormatting sqref="P1:P65531">
    <cfRule type="duplicateValues" dxfId="6" priority="11" stopIfTrue="1"/>
    <cfRule type="duplicateValues" dxfId="5" priority="12" stopIfTrue="1"/>
  </conditionalFormatting>
  <conditionalFormatting sqref="P9:P47">
    <cfRule type="duplicateValues" dxfId="4" priority="10" stopIfTrue="1"/>
  </conditionalFormatting>
  <conditionalFormatting sqref="P57">
    <cfRule type="duplicateValues" dxfId="3" priority="5" stopIfTrue="1"/>
  </conditionalFormatting>
  <conditionalFormatting sqref="P80:P65531 P1:P8 P48:P56 P58:P68">
    <cfRule type="duplicateValues" dxfId="2" priority="15" stopIfTrue="1"/>
  </conditionalFormatting>
  <printOptions horizontalCentered="1"/>
  <pageMargins left="0.59055118110236227" right="0.59055118110236227" top="0.78740157480314965" bottom="0.39370078740157483" header="0" footer="0"/>
  <pageSetup paperSize="9" scale="59" fitToHeight="2"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71"/>
  <sheetViews>
    <sheetView tabSelected="1" zoomScaleNormal="100" zoomScaleSheetLayoutView="106" workbookViewId="0">
      <selection activeCell="H1" sqref="H1"/>
    </sheetView>
  </sheetViews>
  <sheetFormatPr baseColWidth="10" defaultRowHeight="15" x14ac:dyDescent="0.25"/>
  <cols>
    <col min="1" max="1" width="5.28515625" style="38" customWidth="1"/>
    <col min="2" max="2" width="8.7109375" style="38" customWidth="1"/>
    <col min="3" max="4" width="7.28515625" style="38" customWidth="1"/>
    <col min="5" max="5" width="24.85546875" style="38" customWidth="1"/>
    <col min="6" max="6" width="37.28515625" style="38" customWidth="1"/>
    <col min="7" max="7" width="54.28515625" style="38" customWidth="1"/>
    <col min="8" max="8" width="55.7109375" style="38" customWidth="1"/>
    <col min="9" max="16384" width="11.42578125" style="38"/>
  </cols>
  <sheetData>
    <row r="1" spans="1:9" s="33" customFormat="1" ht="12.75" x14ac:dyDescent="0.25">
      <c r="A1" s="30"/>
      <c r="B1" s="31"/>
      <c r="C1" s="32"/>
      <c r="D1" s="31"/>
      <c r="E1" s="31"/>
      <c r="F1" s="31"/>
      <c r="G1" s="31"/>
      <c r="H1" s="120" t="s">
        <v>493</v>
      </c>
    </row>
    <row r="2" spans="1:9" s="33" customFormat="1" ht="13.5" thickBot="1" x14ac:dyDescent="0.3">
      <c r="A2" s="30"/>
      <c r="B2" s="31"/>
      <c r="C2" s="32"/>
      <c r="D2" s="31"/>
      <c r="E2" s="31"/>
      <c r="F2" s="31"/>
      <c r="G2" s="31"/>
      <c r="H2" s="1" t="s">
        <v>492</v>
      </c>
    </row>
    <row r="3" spans="1:9" s="34" customFormat="1" ht="12.75" x14ac:dyDescent="0.25">
      <c r="A3" s="167"/>
      <c r="B3" s="168"/>
      <c r="C3" s="168"/>
      <c r="D3" s="168"/>
      <c r="E3" s="168"/>
      <c r="F3" s="168"/>
      <c r="G3" s="168"/>
      <c r="H3" s="169"/>
    </row>
    <row r="4" spans="1:9" s="34" customFormat="1" ht="12.75" x14ac:dyDescent="0.25">
      <c r="A4" s="170" t="s">
        <v>491</v>
      </c>
      <c r="B4" s="171"/>
      <c r="C4" s="171"/>
      <c r="D4" s="171"/>
      <c r="E4" s="171"/>
      <c r="F4" s="171"/>
      <c r="G4" s="171"/>
      <c r="H4" s="172"/>
    </row>
    <row r="5" spans="1:9" s="34" customFormat="1" ht="12.75" x14ac:dyDescent="0.25">
      <c r="A5" s="170" t="s">
        <v>278</v>
      </c>
      <c r="B5" s="171"/>
      <c r="C5" s="171"/>
      <c r="D5" s="171"/>
      <c r="E5" s="171"/>
      <c r="F5" s="171"/>
      <c r="G5" s="171"/>
      <c r="H5" s="172"/>
    </row>
    <row r="6" spans="1:9" s="34" customFormat="1" ht="12.75" x14ac:dyDescent="0.25">
      <c r="A6" s="173"/>
      <c r="B6" s="174"/>
      <c r="C6" s="174"/>
      <c r="D6" s="174"/>
      <c r="E6" s="174"/>
      <c r="F6" s="174"/>
      <c r="G6" s="174"/>
      <c r="H6" s="175"/>
    </row>
    <row r="7" spans="1:9" s="34" customFormat="1" ht="12.75" x14ac:dyDescent="0.25">
      <c r="A7" s="170" t="s">
        <v>279</v>
      </c>
      <c r="B7" s="171"/>
      <c r="C7" s="171"/>
      <c r="D7" s="171"/>
      <c r="E7" s="171"/>
      <c r="F7" s="171"/>
      <c r="G7" s="171"/>
      <c r="H7" s="172"/>
    </row>
    <row r="8" spans="1:9" s="34" customFormat="1" ht="13.5" thickBot="1" x14ac:dyDescent="0.3">
      <c r="A8" s="176"/>
      <c r="B8" s="177"/>
      <c r="C8" s="177"/>
      <c r="D8" s="177"/>
      <c r="E8" s="177"/>
      <c r="F8" s="177"/>
      <c r="G8" s="177"/>
      <c r="H8" s="178"/>
    </row>
    <row r="9" spans="1:9" s="34" customFormat="1" ht="27.75" customHeight="1" x14ac:dyDescent="0.25">
      <c r="A9" s="35" t="s">
        <v>280</v>
      </c>
      <c r="B9" s="36" t="s">
        <v>281</v>
      </c>
      <c r="C9" s="162" t="s">
        <v>282</v>
      </c>
      <c r="D9" s="163"/>
      <c r="E9" s="164" t="s">
        <v>283</v>
      </c>
      <c r="F9" s="165"/>
      <c r="G9" s="165"/>
      <c r="H9" s="166"/>
    </row>
    <row r="10" spans="1:9" s="37" customFormat="1" ht="24" x14ac:dyDescent="0.25">
      <c r="A10" s="43">
        <v>1</v>
      </c>
      <c r="B10" s="44">
        <v>313</v>
      </c>
      <c r="C10" s="44">
        <v>48</v>
      </c>
      <c r="D10" s="44">
        <v>0</v>
      </c>
      <c r="E10" s="42" t="s">
        <v>167</v>
      </c>
      <c r="F10" s="42" t="s">
        <v>189</v>
      </c>
      <c r="G10" s="42" t="s">
        <v>190</v>
      </c>
      <c r="H10" s="49" t="s">
        <v>190</v>
      </c>
    </row>
    <row r="11" spans="1:9" s="37" customFormat="1" ht="12.75" x14ac:dyDescent="0.25">
      <c r="A11" s="43">
        <v>5</v>
      </c>
      <c r="B11" s="44">
        <v>320</v>
      </c>
      <c r="C11" s="44">
        <v>1</v>
      </c>
      <c r="D11" s="44">
        <v>0</v>
      </c>
      <c r="E11" s="42" t="s">
        <v>164</v>
      </c>
      <c r="F11" s="42" t="s">
        <v>98</v>
      </c>
      <c r="G11" s="42" t="s">
        <v>171</v>
      </c>
      <c r="H11" s="49" t="s">
        <v>171</v>
      </c>
    </row>
    <row r="12" spans="1:9" x14ac:dyDescent="0.25">
      <c r="A12" s="43">
        <v>5</v>
      </c>
      <c r="B12" s="44">
        <v>320</v>
      </c>
      <c r="C12" s="44">
        <v>23</v>
      </c>
      <c r="D12" s="44">
        <v>4</v>
      </c>
      <c r="E12" s="42" t="s">
        <v>164</v>
      </c>
      <c r="F12" s="42" t="s">
        <v>98</v>
      </c>
      <c r="G12" s="42" t="s">
        <v>191</v>
      </c>
      <c r="H12" s="49" t="s">
        <v>192</v>
      </c>
      <c r="I12" s="37"/>
    </row>
    <row r="13" spans="1:9" x14ac:dyDescent="0.25">
      <c r="A13" s="43">
        <v>5</v>
      </c>
      <c r="B13" s="44">
        <v>320</v>
      </c>
      <c r="C13" s="44">
        <v>24</v>
      </c>
      <c r="D13" s="44">
        <v>7</v>
      </c>
      <c r="E13" s="42" t="s">
        <v>164</v>
      </c>
      <c r="F13" s="42" t="s">
        <v>98</v>
      </c>
      <c r="G13" s="42" t="s">
        <v>193</v>
      </c>
      <c r="H13" s="49" t="s">
        <v>194</v>
      </c>
      <c r="I13" s="37"/>
    </row>
    <row r="14" spans="1:9" x14ac:dyDescent="0.25">
      <c r="A14" s="43">
        <v>5</v>
      </c>
      <c r="B14" s="44">
        <v>320</v>
      </c>
      <c r="C14" s="44">
        <v>24</v>
      </c>
      <c r="D14" s="44">
        <v>8</v>
      </c>
      <c r="E14" s="42" t="s">
        <v>164</v>
      </c>
      <c r="F14" s="42" t="s">
        <v>98</v>
      </c>
      <c r="G14" s="42" t="s">
        <v>193</v>
      </c>
      <c r="H14" s="49" t="s">
        <v>195</v>
      </c>
      <c r="I14" s="37"/>
    </row>
    <row r="15" spans="1:9" x14ac:dyDescent="0.25">
      <c r="A15" s="43">
        <v>5</v>
      </c>
      <c r="B15" s="44">
        <v>320</v>
      </c>
      <c r="C15" s="44">
        <v>24</v>
      </c>
      <c r="D15" s="44">
        <v>9</v>
      </c>
      <c r="E15" s="42" t="s">
        <v>164</v>
      </c>
      <c r="F15" s="42" t="s">
        <v>98</v>
      </c>
      <c r="G15" s="42" t="s">
        <v>193</v>
      </c>
      <c r="H15" s="49" t="s">
        <v>196</v>
      </c>
      <c r="I15" s="37"/>
    </row>
    <row r="16" spans="1:9" x14ac:dyDescent="0.25">
      <c r="A16" s="43">
        <v>5</v>
      </c>
      <c r="B16" s="44">
        <v>320</v>
      </c>
      <c r="C16" s="44">
        <v>24</v>
      </c>
      <c r="D16" s="44">
        <v>12</v>
      </c>
      <c r="E16" s="42" t="s">
        <v>164</v>
      </c>
      <c r="F16" s="42" t="s">
        <v>98</v>
      </c>
      <c r="G16" s="42" t="s">
        <v>193</v>
      </c>
      <c r="H16" s="49" t="s">
        <v>197</v>
      </c>
      <c r="I16" s="37"/>
    </row>
    <row r="17" spans="1:9" x14ac:dyDescent="0.25">
      <c r="A17" s="43">
        <v>5</v>
      </c>
      <c r="B17" s="44">
        <v>320</v>
      </c>
      <c r="C17" s="44">
        <v>24</v>
      </c>
      <c r="D17" s="44">
        <v>13</v>
      </c>
      <c r="E17" s="42" t="s">
        <v>164</v>
      </c>
      <c r="F17" s="42" t="s">
        <v>98</v>
      </c>
      <c r="G17" s="42" t="s">
        <v>193</v>
      </c>
      <c r="H17" s="49" t="s">
        <v>198</v>
      </c>
      <c r="I17" s="37"/>
    </row>
    <row r="18" spans="1:9" x14ac:dyDescent="0.25">
      <c r="A18" s="43">
        <v>5</v>
      </c>
      <c r="B18" s="44">
        <v>320</v>
      </c>
      <c r="C18" s="44">
        <v>24</v>
      </c>
      <c r="D18" s="44">
        <v>16</v>
      </c>
      <c r="E18" s="42" t="s">
        <v>164</v>
      </c>
      <c r="F18" s="42" t="s">
        <v>98</v>
      </c>
      <c r="G18" s="42" t="s">
        <v>193</v>
      </c>
      <c r="H18" s="49" t="s">
        <v>199</v>
      </c>
      <c r="I18" s="37"/>
    </row>
    <row r="19" spans="1:9" x14ac:dyDescent="0.25">
      <c r="A19" s="43">
        <v>5</v>
      </c>
      <c r="B19" s="44">
        <v>320</v>
      </c>
      <c r="C19" s="44">
        <v>24</v>
      </c>
      <c r="D19" s="44">
        <v>20</v>
      </c>
      <c r="E19" s="42" t="s">
        <v>164</v>
      </c>
      <c r="F19" s="42" t="s">
        <v>98</v>
      </c>
      <c r="G19" s="42" t="s">
        <v>193</v>
      </c>
      <c r="H19" s="49" t="s">
        <v>200</v>
      </c>
      <c r="I19" s="37"/>
    </row>
    <row r="20" spans="1:9" x14ac:dyDescent="0.25">
      <c r="A20" s="43">
        <v>5</v>
      </c>
      <c r="B20" s="44">
        <v>335</v>
      </c>
      <c r="C20" s="44">
        <v>4</v>
      </c>
      <c r="D20" s="44">
        <v>0</v>
      </c>
      <c r="E20" s="42" t="s">
        <v>164</v>
      </c>
      <c r="F20" s="42" t="s">
        <v>201</v>
      </c>
      <c r="G20" s="42" t="s">
        <v>202</v>
      </c>
      <c r="H20" s="49" t="s">
        <v>202</v>
      </c>
      <c r="I20" s="37"/>
    </row>
    <row r="21" spans="1:9" x14ac:dyDescent="0.25">
      <c r="A21" s="43">
        <v>5</v>
      </c>
      <c r="B21" s="44">
        <v>335</v>
      </c>
      <c r="C21" s="44">
        <v>5</v>
      </c>
      <c r="D21" s="44">
        <v>0</v>
      </c>
      <c r="E21" s="42" t="s">
        <v>164</v>
      </c>
      <c r="F21" s="42" t="s">
        <v>201</v>
      </c>
      <c r="G21" s="42" t="s">
        <v>203</v>
      </c>
      <c r="H21" s="49" t="s">
        <v>203</v>
      </c>
      <c r="I21" s="37"/>
    </row>
    <row r="22" spans="1:9" x14ac:dyDescent="0.25">
      <c r="A22" s="43">
        <v>5</v>
      </c>
      <c r="B22" s="44">
        <v>335</v>
      </c>
      <c r="C22" s="44">
        <v>21</v>
      </c>
      <c r="D22" s="44">
        <v>0</v>
      </c>
      <c r="E22" s="42" t="s">
        <v>164</v>
      </c>
      <c r="F22" s="42" t="s">
        <v>201</v>
      </c>
      <c r="G22" s="42" t="s">
        <v>204</v>
      </c>
      <c r="H22" s="49" t="s">
        <v>204</v>
      </c>
      <c r="I22" s="37"/>
    </row>
    <row r="23" spans="1:9" x14ac:dyDescent="0.25">
      <c r="A23" s="43">
        <v>5</v>
      </c>
      <c r="B23" s="44">
        <v>335</v>
      </c>
      <c r="C23" s="44">
        <v>27</v>
      </c>
      <c r="D23" s="44">
        <v>0</v>
      </c>
      <c r="E23" s="42" t="s">
        <v>164</v>
      </c>
      <c r="F23" s="42" t="s">
        <v>201</v>
      </c>
      <c r="G23" s="42" t="s">
        <v>205</v>
      </c>
      <c r="H23" s="49" t="s">
        <v>205</v>
      </c>
      <c r="I23" s="37"/>
    </row>
    <row r="24" spans="1:9" x14ac:dyDescent="0.25">
      <c r="A24" s="43">
        <v>10</v>
      </c>
      <c r="B24" s="44">
        <v>361</v>
      </c>
      <c r="C24" s="44">
        <v>17</v>
      </c>
      <c r="D24" s="44">
        <v>0</v>
      </c>
      <c r="E24" s="42" t="s">
        <v>175</v>
      </c>
      <c r="F24" s="42" t="s">
        <v>206</v>
      </c>
      <c r="G24" s="42" t="s">
        <v>207</v>
      </c>
      <c r="H24" s="49" t="s">
        <v>207</v>
      </c>
      <c r="I24" s="37"/>
    </row>
    <row r="25" spans="1:9" ht="24" x14ac:dyDescent="0.25">
      <c r="A25" s="43">
        <v>25</v>
      </c>
      <c r="B25" s="44">
        <v>105</v>
      </c>
      <c r="C25" s="44">
        <v>1</v>
      </c>
      <c r="D25" s="44">
        <v>0</v>
      </c>
      <c r="E25" s="42" t="s">
        <v>157</v>
      </c>
      <c r="F25" s="42" t="s">
        <v>208</v>
      </c>
      <c r="G25" s="42" t="s">
        <v>171</v>
      </c>
      <c r="H25" s="49" t="s">
        <v>171</v>
      </c>
      <c r="I25" s="37"/>
    </row>
    <row r="26" spans="1:9" ht="24" x14ac:dyDescent="0.25">
      <c r="A26" s="43">
        <v>25</v>
      </c>
      <c r="B26" s="44">
        <v>105</v>
      </c>
      <c r="C26" s="44">
        <v>21</v>
      </c>
      <c r="D26" s="44">
        <v>0</v>
      </c>
      <c r="E26" s="42" t="s">
        <v>157</v>
      </c>
      <c r="F26" s="42" t="s">
        <v>208</v>
      </c>
      <c r="G26" s="42" t="s">
        <v>161</v>
      </c>
      <c r="H26" s="49" t="s">
        <v>161</v>
      </c>
      <c r="I26" s="37"/>
    </row>
    <row r="27" spans="1:9" ht="24" x14ac:dyDescent="0.25">
      <c r="A27" s="43">
        <v>25</v>
      </c>
      <c r="B27" s="44">
        <v>105</v>
      </c>
      <c r="C27" s="44">
        <v>23</v>
      </c>
      <c r="D27" s="44">
        <v>0</v>
      </c>
      <c r="E27" s="42" t="s">
        <v>157</v>
      </c>
      <c r="F27" s="42" t="s">
        <v>208</v>
      </c>
      <c r="G27" s="42" t="s">
        <v>209</v>
      </c>
      <c r="H27" s="49" t="s">
        <v>209</v>
      </c>
      <c r="I27" s="37"/>
    </row>
    <row r="28" spans="1:9" ht="24" x14ac:dyDescent="0.25">
      <c r="A28" s="43">
        <v>25</v>
      </c>
      <c r="B28" s="44">
        <v>105</v>
      </c>
      <c r="C28" s="44">
        <v>24</v>
      </c>
      <c r="D28" s="44">
        <v>0</v>
      </c>
      <c r="E28" s="42" t="s">
        <v>157</v>
      </c>
      <c r="F28" s="42" t="s">
        <v>208</v>
      </c>
      <c r="G28" s="42" t="s">
        <v>210</v>
      </c>
      <c r="H28" s="49" t="s">
        <v>210</v>
      </c>
      <c r="I28" s="37"/>
    </row>
    <row r="29" spans="1:9" ht="24" x14ac:dyDescent="0.25">
      <c r="A29" s="43">
        <v>25</v>
      </c>
      <c r="B29" s="44">
        <v>107</v>
      </c>
      <c r="C29" s="44">
        <v>27</v>
      </c>
      <c r="D29" s="44">
        <v>0</v>
      </c>
      <c r="E29" s="42" t="s">
        <v>157</v>
      </c>
      <c r="F29" s="42" t="s">
        <v>211</v>
      </c>
      <c r="G29" s="42" t="s">
        <v>212</v>
      </c>
      <c r="H29" s="49" t="s">
        <v>212</v>
      </c>
      <c r="I29" s="37"/>
    </row>
    <row r="30" spans="1:9" ht="24" x14ac:dyDescent="0.25">
      <c r="A30" s="43">
        <v>25</v>
      </c>
      <c r="B30" s="44">
        <v>200</v>
      </c>
      <c r="C30" s="44">
        <v>16</v>
      </c>
      <c r="D30" s="44">
        <v>0</v>
      </c>
      <c r="E30" s="42" t="s">
        <v>157</v>
      </c>
      <c r="F30" s="42" t="s">
        <v>213</v>
      </c>
      <c r="G30" s="42" t="s">
        <v>214</v>
      </c>
      <c r="H30" s="49" t="s">
        <v>214</v>
      </c>
      <c r="I30" s="37"/>
    </row>
    <row r="31" spans="1:9" ht="24" x14ac:dyDescent="0.25">
      <c r="A31" s="43">
        <v>25</v>
      </c>
      <c r="B31" s="44">
        <v>317</v>
      </c>
      <c r="C31" s="44">
        <v>74</v>
      </c>
      <c r="D31" s="44">
        <v>5</v>
      </c>
      <c r="E31" s="42" t="s">
        <v>157</v>
      </c>
      <c r="F31" s="42" t="s">
        <v>89</v>
      </c>
      <c r="G31" s="42" t="s">
        <v>184</v>
      </c>
      <c r="H31" s="49" t="s">
        <v>185</v>
      </c>
      <c r="I31" s="37"/>
    </row>
    <row r="32" spans="1:9" ht="24" x14ac:dyDescent="0.25">
      <c r="A32" s="43">
        <v>25</v>
      </c>
      <c r="B32" s="44">
        <v>317</v>
      </c>
      <c r="C32" s="44">
        <v>75</v>
      </c>
      <c r="D32" s="44">
        <v>0</v>
      </c>
      <c r="E32" s="42" t="s">
        <v>157</v>
      </c>
      <c r="F32" s="42" t="s">
        <v>89</v>
      </c>
      <c r="G32" s="42" t="s">
        <v>180</v>
      </c>
      <c r="H32" s="49" t="s">
        <v>180</v>
      </c>
      <c r="I32" s="37"/>
    </row>
    <row r="33" spans="1:9" ht="24" x14ac:dyDescent="0.25">
      <c r="A33" s="43">
        <v>25</v>
      </c>
      <c r="B33" s="44">
        <v>325</v>
      </c>
      <c r="C33" s="44">
        <v>34</v>
      </c>
      <c r="D33" s="44">
        <v>0</v>
      </c>
      <c r="E33" s="42" t="s">
        <v>157</v>
      </c>
      <c r="F33" s="42" t="s">
        <v>215</v>
      </c>
      <c r="G33" s="42" t="s">
        <v>179</v>
      </c>
      <c r="H33" s="49" t="s">
        <v>179</v>
      </c>
      <c r="I33" s="37"/>
    </row>
    <row r="34" spans="1:9" ht="24" x14ac:dyDescent="0.25">
      <c r="A34" s="43">
        <v>25</v>
      </c>
      <c r="B34" s="44">
        <v>917</v>
      </c>
      <c r="C34" s="44">
        <v>18</v>
      </c>
      <c r="D34" s="44">
        <v>0</v>
      </c>
      <c r="E34" s="42" t="s">
        <v>157</v>
      </c>
      <c r="F34" s="42" t="s">
        <v>216</v>
      </c>
      <c r="G34" s="42" t="s">
        <v>188</v>
      </c>
      <c r="H34" s="49" t="s">
        <v>188</v>
      </c>
      <c r="I34" s="37"/>
    </row>
    <row r="35" spans="1:9" ht="36" x14ac:dyDescent="0.25">
      <c r="A35" s="43">
        <v>35</v>
      </c>
      <c r="B35" s="44">
        <v>307</v>
      </c>
      <c r="C35" s="44">
        <v>1</v>
      </c>
      <c r="D35" s="44">
        <v>0</v>
      </c>
      <c r="E35" s="42" t="s">
        <v>177</v>
      </c>
      <c r="F35" s="42" t="s">
        <v>177</v>
      </c>
      <c r="G35" s="42" t="s">
        <v>171</v>
      </c>
      <c r="H35" s="49" t="s">
        <v>171</v>
      </c>
      <c r="I35" s="37"/>
    </row>
    <row r="36" spans="1:9" ht="36" x14ac:dyDescent="0.25">
      <c r="A36" s="43">
        <v>35</v>
      </c>
      <c r="B36" s="44">
        <v>307</v>
      </c>
      <c r="C36" s="44">
        <v>2</v>
      </c>
      <c r="D36" s="44">
        <v>0</v>
      </c>
      <c r="E36" s="42" t="s">
        <v>177</v>
      </c>
      <c r="F36" s="42" t="s">
        <v>177</v>
      </c>
      <c r="G36" s="42" t="s">
        <v>217</v>
      </c>
      <c r="H36" s="49" t="s">
        <v>217</v>
      </c>
      <c r="I36" s="37"/>
    </row>
    <row r="37" spans="1:9" ht="24" x14ac:dyDescent="0.25">
      <c r="A37" s="43">
        <v>41</v>
      </c>
      <c r="B37" s="44">
        <v>343</v>
      </c>
      <c r="C37" s="44">
        <v>49</v>
      </c>
      <c r="D37" s="44">
        <v>0</v>
      </c>
      <c r="E37" s="42" t="s">
        <v>162</v>
      </c>
      <c r="F37" s="42" t="s">
        <v>162</v>
      </c>
      <c r="G37" s="42" t="s">
        <v>218</v>
      </c>
      <c r="H37" s="49" t="s">
        <v>218</v>
      </c>
      <c r="I37" s="37"/>
    </row>
    <row r="38" spans="1:9" x14ac:dyDescent="0.25">
      <c r="A38" s="43">
        <v>41</v>
      </c>
      <c r="B38" s="44">
        <v>375</v>
      </c>
      <c r="C38" s="44">
        <v>1</v>
      </c>
      <c r="D38" s="44">
        <v>0</v>
      </c>
      <c r="E38" s="42" t="s">
        <v>162</v>
      </c>
      <c r="F38" s="42" t="s">
        <v>219</v>
      </c>
      <c r="G38" s="42" t="s">
        <v>171</v>
      </c>
      <c r="H38" s="49" t="s">
        <v>171</v>
      </c>
      <c r="I38" s="37"/>
    </row>
    <row r="39" spans="1:9" x14ac:dyDescent="0.25">
      <c r="A39" s="43">
        <v>41</v>
      </c>
      <c r="B39" s="44">
        <v>375</v>
      </c>
      <c r="C39" s="44">
        <v>49</v>
      </c>
      <c r="D39" s="44">
        <v>0</v>
      </c>
      <c r="E39" s="42" t="s">
        <v>162</v>
      </c>
      <c r="F39" s="42" t="s">
        <v>219</v>
      </c>
      <c r="G39" s="42" t="s">
        <v>220</v>
      </c>
      <c r="H39" s="49" t="s">
        <v>220</v>
      </c>
      <c r="I39" s="37"/>
    </row>
    <row r="40" spans="1:9" x14ac:dyDescent="0.25">
      <c r="A40" s="43">
        <v>41</v>
      </c>
      <c r="B40" s="44">
        <v>380</v>
      </c>
      <c r="C40" s="44">
        <v>31</v>
      </c>
      <c r="D40" s="44">
        <v>0</v>
      </c>
      <c r="E40" s="42" t="s">
        <v>162</v>
      </c>
      <c r="F40" s="42" t="s">
        <v>221</v>
      </c>
      <c r="G40" s="42" t="s">
        <v>222</v>
      </c>
      <c r="H40" s="49" t="s">
        <v>222</v>
      </c>
      <c r="I40" s="37"/>
    </row>
    <row r="41" spans="1:9" ht="24" x14ac:dyDescent="0.25">
      <c r="A41" s="43">
        <v>45</v>
      </c>
      <c r="B41" s="44">
        <v>370</v>
      </c>
      <c r="C41" s="44">
        <v>18</v>
      </c>
      <c r="D41" s="44">
        <v>0</v>
      </c>
      <c r="E41" s="42" t="s">
        <v>163</v>
      </c>
      <c r="F41" s="42" t="s">
        <v>223</v>
      </c>
      <c r="G41" s="42" t="s">
        <v>224</v>
      </c>
      <c r="H41" s="49" t="s">
        <v>224</v>
      </c>
      <c r="I41" s="37"/>
    </row>
    <row r="42" spans="1:9" ht="24" x14ac:dyDescent="0.25">
      <c r="A42" s="43">
        <v>45</v>
      </c>
      <c r="B42" s="44">
        <v>371</v>
      </c>
      <c r="C42" s="44">
        <v>16</v>
      </c>
      <c r="D42" s="44">
        <v>0</v>
      </c>
      <c r="E42" s="42" t="s">
        <v>163</v>
      </c>
      <c r="F42" s="42" t="s">
        <v>225</v>
      </c>
      <c r="G42" s="42" t="s">
        <v>226</v>
      </c>
      <c r="H42" s="49" t="s">
        <v>226</v>
      </c>
      <c r="I42" s="37"/>
    </row>
    <row r="43" spans="1:9" ht="24" x14ac:dyDescent="0.25">
      <c r="A43" s="43">
        <v>45</v>
      </c>
      <c r="B43" s="44">
        <v>371</v>
      </c>
      <c r="C43" s="44">
        <v>16</v>
      </c>
      <c r="D43" s="44">
        <v>0</v>
      </c>
      <c r="E43" s="42" t="s">
        <v>163</v>
      </c>
      <c r="F43" s="42" t="s">
        <v>225</v>
      </c>
      <c r="G43" s="42" t="s">
        <v>226</v>
      </c>
      <c r="H43" s="49" t="s">
        <v>226</v>
      </c>
      <c r="I43" s="37"/>
    </row>
    <row r="44" spans="1:9" ht="24" x14ac:dyDescent="0.25">
      <c r="A44" s="43">
        <v>45</v>
      </c>
      <c r="B44" s="44">
        <v>371</v>
      </c>
      <c r="C44" s="44">
        <v>20</v>
      </c>
      <c r="D44" s="44">
        <v>0</v>
      </c>
      <c r="E44" s="42" t="s">
        <v>163</v>
      </c>
      <c r="F44" s="42" t="s">
        <v>225</v>
      </c>
      <c r="G44" s="42" t="s">
        <v>183</v>
      </c>
      <c r="H44" s="49" t="s">
        <v>183</v>
      </c>
      <c r="I44" s="37"/>
    </row>
    <row r="45" spans="1:9" ht="24" x14ac:dyDescent="0.25">
      <c r="A45" s="43">
        <v>45</v>
      </c>
      <c r="B45" s="44">
        <v>372</v>
      </c>
      <c r="C45" s="44">
        <v>17</v>
      </c>
      <c r="D45" s="44">
        <v>0</v>
      </c>
      <c r="E45" s="42" t="s">
        <v>163</v>
      </c>
      <c r="F45" s="42" t="s">
        <v>227</v>
      </c>
      <c r="G45" s="42" t="s">
        <v>228</v>
      </c>
      <c r="H45" s="49" t="s">
        <v>228</v>
      </c>
      <c r="I45" s="37"/>
    </row>
    <row r="46" spans="1:9" ht="24" x14ac:dyDescent="0.25">
      <c r="A46" s="43">
        <v>45</v>
      </c>
      <c r="B46" s="44">
        <v>374</v>
      </c>
      <c r="C46" s="44">
        <v>16</v>
      </c>
      <c r="D46" s="44">
        <v>0</v>
      </c>
      <c r="E46" s="42" t="s">
        <v>163</v>
      </c>
      <c r="F46" s="42" t="s">
        <v>229</v>
      </c>
      <c r="G46" s="42" t="s">
        <v>230</v>
      </c>
      <c r="H46" s="49" t="s">
        <v>230</v>
      </c>
      <c r="I46" s="37"/>
    </row>
    <row r="47" spans="1:9" ht="24" x14ac:dyDescent="0.25">
      <c r="A47" s="43">
        <v>45</v>
      </c>
      <c r="B47" s="44">
        <v>374</v>
      </c>
      <c r="C47" s="44">
        <v>19</v>
      </c>
      <c r="D47" s="44">
        <v>0</v>
      </c>
      <c r="E47" s="42" t="s">
        <v>163</v>
      </c>
      <c r="F47" s="42" t="s">
        <v>229</v>
      </c>
      <c r="G47" s="42" t="s">
        <v>231</v>
      </c>
      <c r="H47" s="49" t="s">
        <v>231</v>
      </c>
      <c r="I47" s="37"/>
    </row>
    <row r="48" spans="1:9" ht="24" x14ac:dyDescent="0.25">
      <c r="A48" s="43">
        <v>45</v>
      </c>
      <c r="B48" s="44">
        <v>379</v>
      </c>
      <c r="C48" s="44">
        <v>16</v>
      </c>
      <c r="D48" s="44">
        <v>0</v>
      </c>
      <c r="E48" s="42" t="s">
        <v>163</v>
      </c>
      <c r="F48" s="42" t="s">
        <v>232</v>
      </c>
      <c r="G48" s="42" t="s">
        <v>233</v>
      </c>
      <c r="H48" s="49" t="s">
        <v>233</v>
      </c>
      <c r="I48" s="37"/>
    </row>
    <row r="49" spans="1:9" ht="24" x14ac:dyDescent="0.25">
      <c r="A49" s="43">
        <v>45</v>
      </c>
      <c r="B49" s="44">
        <v>381</v>
      </c>
      <c r="C49" s="44">
        <v>1</v>
      </c>
      <c r="D49" s="44">
        <v>0</v>
      </c>
      <c r="E49" s="42" t="s">
        <v>163</v>
      </c>
      <c r="F49" s="42" t="s">
        <v>234</v>
      </c>
      <c r="G49" s="42" t="s">
        <v>171</v>
      </c>
      <c r="H49" s="49" t="s">
        <v>171</v>
      </c>
      <c r="I49" s="37"/>
    </row>
    <row r="50" spans="1:9" ht="24" x14ac:dyDescent="0.25">
      <c r="A50" s="43">
        <v>45</v>
      </c>
      <c r="B50" s="44">
        <v>381</v>
      </c>
      <c r="C50" s="44">
        <v>16</v>
      </c>
      <c r="D50" s="44">
        <v>0</v>
      </c>
      <c r="E50" s="42" t="s">
        <v>163</v>
      </c>
      <c r="F50" s="42" t="s">
        <v>234</v>
      </c>
      <c r="G50" s="42" t="s">
        <v>235</v>
      </c>
      <c r="H50" s="49" t="s">
        <v>235</v>
      </c>
      <c r="I50" s="37"/>
    </row>
    <row r="51" spans="1:9" ht="24" x14ac:dyDescent="0.25">
      <c r="A51" s="43">
        <v>45</v>
      </c>
      <c r="B51" s="44">
        <v>381</v>
      </c>
      <c r="C51" s="44">
        <v>17</v>
      </c>
      <c r="D51" s="44">
        <v>0</v>
      </c>
      <c r="E51" s="42" t="s">
        <v>163</v>
      </c>
      <c r="F51" s="42" t="s">
        <v>234</v>
      </c>
      <c r="G51" s="42" t="s">
        <v>236</v>
      </c>
      <c r="H51" s="49" t="s">
        <v>236</v>
      </c>
      <c r="I51" s="37"/>
    </row>
    <row r="52" spans="1:9" ht="24" x14ac:dyDescent="0.25">
      <c r="A52" s="43">
        <v>45</v>
      </c>
      <c r="B52" s="44">
        <v>381</v>
      </c>
      <c r="C52" s="44">
        <v>19</v>
      </c>
      <c r="D52" s="44">
        <v>0</v>
      </c>
      <c r="E52" s="42" t="s">
        <v>163</v>
      </c>
      <c r="F52" s="42" t="s">
        <v>234</v>
      </c>
      <c r="G52" s="42" t="s">
        <v>237</v>
      </c>
      <c r="H52" s="49" t="s">
        <v>237</v>
      </c>
      <c r="I52" s="37"/>
    </row>
    <row r="53" spans="1:9" ht="24" x14ac:dyDescent="0.25">
      <c r="A53" s="43">
        <v>45</v>
      </c>
      <c r="B53" s="44">
        <v>381</v>
      </c>
      <c r="C53" s="44">
        <v>20</v>
      </c>
      <c r="D53" s="44">
        <v>0</v>
      </c>
      <c r="E53" s="42" t="s">
        <v>163</v>
      </c>
      <c r="F53" s="42" t="s">
        <v>234</v>
      </c>
      <c r="G53" s="42" t="s">
        <v>238</v>
      </c>
      <c r="H53" s="49" t="s">
        <v>238</v>
      </c>
      <c r="I53" s="37"/>
    </row>
    <row r="54" spans="1:9" x14ac:dyDescent="0.25">
      <c r="A54" s="43">
        <v>50</v>
      </c>
      <c r="B54" s="44">
        <v>108</v>
      </c>
      <c r="C54" s="44">
        <v>16</v>
      </c>
      <c r="D54" s="44">
        <v>0</v>
      </c>
      <c r="E54" s="42" t="s">
        <v>158</v>
      </c>
      <c r="F54" s="42" t="s">
        <v>24</v>
      </c>
      <c r="G54" s="42" t="s">
        <v>239</v>
      </c>
      <c r="H54" s="49" t="s">
        <v>239</v>
      </c>
      <c r="I54" s="37"/>
    </row>
    <row r="55" spans="1:9" x14ac:dyDescent="0.25">
      <c r="A55" s="43">
        <v>50</v>
      </c>
      <c r="B55" s="44">
        <v>357</v>
      </c>
      <c r="C55" s="44">
        <v>1</v>
      </c>
      <c r="D55" s="44">
        <v>0</v>
      </c>
      <c r="E55" s="42" t="s">
        <v>158</v>
      </c>
      <c r="F55" s="42" t="s">
        <v>158</v>
      </c>
      <c r="G55" s="42" t="s">
        <v>171</v>
      </c>
      <c r="H55" s="49" t="s">
        <v>171</v>
      </c>
      <c r="I55" s="37"/>
    </row>
    <row r="56" spans="1:9" x14ac:dyDescent="0.25">
      <c r="A56" s="43">
        <v>50</v>
      </c>
      <c r="B56" s="44">
        <v>377</v>
      </c>
      <c r="C56" s="44">
        <v>40</v>
      </c>
      <c r="D56" s="44">
        <v>1</v>
      </c>
      <c r="E56" s="42" t="s">
        <v>158</v>
      </c>
      <c r="F56" s="42" t="s">
        <v>240</v>
      </c>
      <c r="G56" s="42" t="s">
        <v>166</v>
      </c>
      <c r="H56" s="49" t="s">
        <v>182</v>
      </c>
      <c r="I56" s="37"/>
    </row>
    <row r="57" spans="1:9" ht="24" x14ac:dyDescent="0.25">
      <c r="A57" s="43">
        <v>50</v>
      </c>
      <c r="B57" s="44">
        <v>377</v>
      </c>
      <c r="C57" s="44">
        <v>40</v>
      </c>
      <c r="D57" s="44">
        <v>2</v>
      </c>
      <c r="E57" s="42" t="s">
        <v>158</v>
      </c>
      <c r="F57" s="42" t="s">
        <v>240</v>
      </c>
      <c r="G57" s="42" t="s">
        <v>166</v>
      </c>
      <c r="H57" s="49" t="s">
        <v>172</v>
      </c>
      <c r="I57" s="37"/>
    </row>
    <row r="58" spans="1:9" ht="24" x14ac:dyDescent="0.25">
      <c r="A58" s="43">
        <v>50</v>
      </c>
      <c r="B58" s="44">
        <v>377</v>
      </c>
      <c r="C58" s="44">
        <v>49</v>
      </c>
      <c r="D58" s="44">
        <v>2</v>
      </c>
      <c r="E58" s="42" t="s">
        <v>158</v>
      </c>
      <c r="F58" s="42" t="s">
        <v>240</v>
      </c>
      <c r="G58" s="42" t="s">
        <v>159</v>
      </c>
      <c r="H58" s="49" t="s">
        <v>160</v>
      </c>
      <c r="I58" s="37"/>
    </row>
    <row r="59" spans="1:9" ht="24" x14ac:dyDescent="0.25">
      <c r="A59" s="43">
        <v>50</v>
      </c>
      <c r="B59" s="44">
        <v>377</v>
      </c>
      <c r="C59" s="44">
        <v>49</v>
      </c>
      <c r="D59" s="44">
        <v>3</v>
      </c>
      <c r="E59" s="42" t="s">
        <v>158</v>
      </c>
      <c r="F59" s="42" t="s">
        <v>240</v>
      </c>
      <c r="G59" s="42" t="s">
        <v>159</v>
      </c>
      <c r="H59" s="49" t="s">
        <v>169</v>
      </c>
      <c r="I59" s="37"/>
    </row>
    <row r="60" spans="1:9" x14ac:dyDescent="0.25">
      <c r="A60" s="43">
        <v>50</v>
      </c>
      <c r="B60" s="44">
        <v>377</v>
      </c>
      <c r="C60" s="44">
        <v>60</v>
      </c>
      <c r="D60" s="44">
        <v>0</v>
      </c>
      <c r="E60" s="42" t="s">
        <v>158</v>
      </c>
      <c r="F60" s="42" t="s">
        <v>240</v>
      </c>
      <c r="G60" s="42" t="s">
        <v>186</v>
      </c>
      <c r="H60" s="49" t="s">
        <v>186</v>
      </c>
      <c r="I60" s="37"/>
    </row>
    <row r="61" spans="1:9" ht="24" x14ac:dyDescent="0.25">
      <c r="A61" s="43">
        <v>50</v>
      </c>
      <c r="B61" s="44">
        <v>377</v>
      </c>
      <c r="C61" s="44">
        <v>69</v>
      </c>
      <c r="D61" s="44">
        <v>1</v>
      </c>
      <c r="E61" s="42" t="s">
        <v>158</v>
      </c>
      <c r="F61" s="42" t="s">
        <v>240</v>
      </c>
      <c r="G61" s="42" t="s">
        <v>181</v>
      </c>
      <c r="H61" s="49" t="s">
        <v>168</v>
      </c>
      <c r="I61" s="37"/>
    </row>
    <row r="62" spans="1:9" ht="24" x14ac:dyDescent="0.25">
      <c r="A62" s="43">
        <v>50</v>
      </c>
      <c r="B62" s="44">
        <v>377</v>
      </c>
      <c r="C62" s="44">
        <v>72</v>
      </c>
      <c r="D62" s="44">
        <v>2</v>
      </c>
      <c r="E62" s="42" t="s">
        <v>158</v>
      </c>
      <c r="F62" s="42" t="s">
        <v>240</v>
      </c>
      <c r="G62" s="42" t="s">
        <v>173</v>
      </c>
      <c r="H62" s="49" t="s">
        <v>174</v>
      </c>
      <c r="I62" s="37"/>
    </row>
    <row r="63" spans="1:9" ht="24" x14ac:dyDescent="0.25">
      <c r="A63" s="43">
        <v>50</v>
      </c>
      <c r="B63" s="44">
        <v>604</v>
      </c>
      <c r="C63" s="44">
        <v>16</v>
      </c>
      <c r="D63" s="44">
        <v>6</v>
      </c>
      <c r="E63" s="42" t="s">
        <v>158</v>
      </c>
      <c r="F63" s="42" t="s">
        <v>0</v>
      </c>
      <c r="G63" s="42" t="s">
        <v>241</v>
      </c>
      <c r="H63" s="49" t="s">
        <v>178</v>
      </c>
      <c r="I63" s="37"/>
    </row>
    <row r="64" spans="1:9" ht="24" x14ac:dyDescent="0.25">
      <c r="A64" s="43">
        <v>50</v>
      </c>
      <c r="B64" s="44">
        <v>604</v>
      </c>
      <c r="C64" s="44">
        <v>16</v>
      </c>
      <c r="D64" s="44">
        <v>27</v>
      </c>
      <c r="E64" s="42" t="s">
        <v>158</v>
      </c>
      <c r="F64" s="42" t="s">
        <v>0</v>
      </c>
      <c r="G64" s="42" t="s">
        <v>241</v>
      </c>
      <c r="H64" s="49" t="s">
        <v>242</v>
      </c>
      <c r="I64" s="37"/>
    </row>
    <row r="65" spans="1:9" ht="24" x14ac:dyDescent="0.25">
      <c r="A65" s="43">
        <v>50</v>
      </c>
      <c r="B65" s="44">
        <v>604</v>
      </c>
      <c r="C65" s="44">
        <v>16</v>
      </c>
      <c r="D65" s="44">
        <v>40</v>
      </c>
      <c r="E65" s="42" t="s">
        <v>158</v>
      </c>
      <c r="F65" s="42" t="s">
        <v>0</v>
      </c>
      <c r="G65" s="42" t="s">
        <v>244</v>
      </c>
      <c r="H65" s="49" t="s">
        <v>245</v>
      </c>
      <c r="I65" s="37"/>
    </row>
    <row r="66" spans="1:9" ht="24" x14ac:dyDescent="0.25">
      <c r="A66" s="43">
        <v>50</v>
      </c>
      <c r="B66" s="44">
        <v>604</v>
      </c>
      <c r="C66" s="44">
        <v>16</v>
      </c>
      <c r="D66" s="44">
        <v>43</v>
      </c>
      <c r="E66" s="42" t="s">
        <v>158</v>
      </c>
      <c r="F66" s="42" t="s">
        <v>0</v>
      </c>
      <c r="G66" s="42" t="s">
        <v>241</v>
      </c>
      <c r="H66" s="49" t="s">
        <v>243</v>
      </c>
      <c r="I66" s="37"/>
    </row>
    <row r="67" spans="1:9" ht="24" x14ac:dyDescent="0.25">
      <c r="A67" s="43">
        <v>50</v>
      </c>
      <c r="B67" s="44">
        <v>604</v>
      </c>
      <c r="C67" s="44">
        <v>16</v>
      </c>
      <c r="D67" s="44">
        <v>45</v>
      </c>
      <c r="E67" s="42" t="s">
        <v>158</v>
      </c>
      <c r="F67" s="42" t="s">
        <v>0</v>
      </c>
      <c r="G67" s="42" t="s">
        <v>241</v>
      </c>
      <c r="H67" s="49" t="s">
        <v>187</v>
      </c>
      <c r="I67" s="37"/>
    </row>
    <row r="68" spans="1:9" ht="24" x14ac:dyDescent="0.25">
      <c r="A68" s="43">
        <v>50</v>
      </c>
      <c r="B68" s="44">
        <v>604</v>
      </c>
      <c r="C68" s="44">
        <v>26</v>
      </c>
      <c r="D68" s="44">
        <v>4</v>
      </c>
      <c r="E68" s="42" t="s">
        <v>158</v>
      </c>
      <c r="F68" s="42" t="s">
        <v>0</v>
      </c>
      <c r="G68" s="42" t="s">
        <v>246</v>
      </c>
      <c r="H68" s="49" t="s">
        <v>247</v>
      </c>
      <c r="I68" s="37"/>
    </row>
    <row r="69" spans="1:9" ht="24" x14ac:dyDescent="0.25">
      <c r="A69" s="43">
        <v>50</v>
      </c>
      <c r="B69" s="44">
        <v>604</v>
      </c>
      <c r="C69" s="44">
        <v>26</v>
      </c>
      <c r="D69" s="44">
        <v>5</v>
      </c>
      <c r="E69" s="42" t="s">
        <v>158</v>
      </c>
      <c r="F69" s="42" t="s">
        <v>0</v>
      </c>
      <c r="G69" s="42" t="s">
        <v>246</v>
      </c>
      <c r="H69" s="49" t="s">
        <v>248</v>
      </c>
      <c r="I69" s="37"/>
    </row>
    <row r="70" spans="1:9" ht="24" x14ac:dyDescent="0.25">
      <c r="A70" s="43">
        <v>50</v>
      </c>
      <c r="B70" s="44">
        <v>604</v>
      </c>
      <c r="C70" s="44">
        <v>42</v>
      </c>
      <c r="D70" s="44">
        <v>10</v>
      </c>
      <c r="E70" s="42" t="s">
        <v>158</v>
      </c>
      <c r="F70" s="42" t="s">
        <v>0</v>
      </c>
      <c r="G70" s="42" t="s">
        <v>249</v>
      </c>
      <c r="H70" s="49" t="s">
        <v>250</v>
      </c>
      <c r="I70" s="37"/>
    </row>
    <row r="71" spans="1:9" x14ac:dyDescent="0.25">
      <c r="A71" s="43">
        <v>50</v>
      </c>
      <c r="B71" s="44">
        <v>604</v>
      </c>
      <c r="C71" s="44">
        <v>45</v>
      </c>
      <c r="D71" s="44">
        <v>10</v>
      </c>
      <c r="E71" s="42" t="s">
        <v>158</v>
      </c>
      <c r="F71" s="42" t="s">
        <v>0</v>
      </c>
      <c r="G71" s="42" t="s">
        <v>251</v>
      </c>
      <c r="H71" s="49" t="s">
        <v>252</v>
      </c>
      <c r="I71" s="37"/>
    </row>
    <row r="72" spans="1:9" x14ac:dyDescent="0.25">
      <c r="A72" s="43">
        <v>50</v>
      </c>
      <c r="B72" s="44">
        <v>604</v>
      </c>
      <c r="C72" s="44">
        <v>50</v>
      </c>
      <c r="D72" s="44">
        <v>1</v>
      </c>
      <c r="E72" s="42" t="s">
        <v>158</v>
      </c>
      <c r="F72" s="42" t="s">
        <v>0</v>
      </c>
      <c r="G72" s="42" t="s">
        <v>253</v>
      </c>
      <c r="H72" s="49" t="s">
        <v>165</v>
      </c>
      <c r="I72" s="37"/>
    </row>
    <row r="73" spans="1:9" ht="24" x14ac:dyDescent="0.25">
      <c r="A73" s="43">
        <v>50</v>
      </c>
      <c r="B73" s="44">
        <v>606</v>
      </c>
      <c r="C73" s="44">
        <v>17</v>
      </c>
      <c r="D73" s="44">
        <v>0</v>
      </c>
      <c r="E73" s="42" t="s">
        <v>158</v>
      </c>
      <c r="F73" s="42" t="s">
        <v>254</v>
      </c>
      <c r="G73" s="42" t="s">
        <v>255</v>
      </c>
      <c r="H73" s="49" t="s">
        <v>255</v>
      </c>
      <c r="I73" s="37"/>
    </row>
    <row r="74" spans="1:9" x14ac:dyDescent="0.25">
      <c r="A74" s="43">
        <v>50</v>
      </c>
      <c r="B74" s="44">
        <v>609</v>
      </c>
      <c r="C74" s="44">
        <v>16</v>
      </c>
      <c r="D74" s="44">
        <v>0</v>
      </c>
      <c r="E74" s="42" t="s">
        <v>158</v>
      </c>
      <c r="F74" s="42" t="s">
        <v>256</v>
      </c>
      <c r="G74" s="42" t="s">
        <v>257</v>
      </c>
      <c r="H74" s="49" t="s">
        <v>257</v>
      </c>
      <c r="I74" s="37"/>
    </row>
    <row r="75" spans="1:9" ht="24" x14ac:dyDescent="0.25">
      <c r="A75" s="43">
        <v>50</v>
      </c>
      <c r="B75" s="44">
        <v>623</v>
      </c>
      <c r="C75" s="44">
        <v>1</v>
      </c>
      <c r="D75" s="44">
        <v>0</v>
      </c>
      <c r="E75" s="42" t="s">
        <v>158</v>
      </c>
      <c r="F75" s="42" t="s">
        <v>258</v>
      </c>
      <c r="G75" s="42" t="s">
        <v>171</v>
      </c>
      <c r="H75" s="49" t="s">
        <v>171</v>
      </c>
      <c r="I75" s="37"/>
    </row>
    <row r="76" spans="1:9" ht="24" x14ac:dyDescent="0.25">
      <c r="A76" s="43">
        <v>80</v>
      </c>
      <c r="B76" s="44">
        <v>906</v>
      </c>
      <c r="C76" s="44">
        <v>56</v>
      </c>
      <c r="D76" s="44">
        <v>0</v>
      </c>
      <c r="E76" s="42" t="s">
        <v>30</v>
      </c>
      <c r="F76" s="42" t="s">
        <v>260</v>
      </c>
      <c r="G76" s="42" t="s">
        <v>176</v>
      </c>
      <c r="H76" s="49" t="s">
        <v>176</v>
      </c>
      <c r="I76" s="37"/>
    </row>
    <row r="77" spans="1:9" ht="24" x14ac:dyDescent="0.25">
      <c r="A77" s="43">
        <v>80</v>
      </c>
      <c r="B77" s="44">
        <v>906</v>
      </c>
      <c r="C77" s="44">
        <v>56</v>
      </c>
      <c r="D77" s="44">
        <v>1</v>
      </c>
      <c r="E77" s="42" t="s">
        <v>30</v>
      </c>
      <c r="F77" s="42" t="s">
        <v>260</v>
      </c>
      <c r="G77" s="42" t="s">
        <v>176</v>
      </c>
      <c r="H77" s="49" t="s">
        <v>261</v>
      </c>
      <c r="I77" s="37"/>
    </row>
    <row r="78" spans="1:9" ht="24" x14ac:dyDescent="0.25">
      <c r="A78" s="43">
        <v>80</v>
      </c>
      <c r="B78" s="44">
        <v>906</v>
      </c>
      <c r="C78" s="44">
        <v>56</v>
      </c>
      <c r="D78" s="44">
        <v>2</v>
      </c>
      <c r="E78" s="42" t="s">
        <v>30</v>
      </c>
      <c r="F78" s="42" t="s">
        <v>260</v>
      </c>
      <c r="G78" s="42" t="s">
        <v>176</v>
      </c>
      <c r="H78" s="49" t="s">
        <v>262</v>
      </c>
      <c r="I78" s="37"/>
    </row>
    <row r="79" spans="1:9" ht="24" x14ac:dyDescent="0.25">
      <c r="A79" s="43">
        <v>80</v>
      </c>
      <c r="B79" s="44">
        <v>906</v>
      </c>
      <c r="C79" s="44">
        <v>56</v>
      </c>
      <c r="D79" s="44">
        <v>3</v>
      </c>
      <c r="E79" s="42" t="s">
        <v>30</v>
      </c>
      <c r="F79" s="42" t="s">
        <v>260</v>
      </c>
      <c r="G79" s="42" t="s">
        <v>176</v>
      </c>
      <c r="H79" s="49" t="s">
        <v>263</v>
      </c>
      <c r="I79" s="37"/>
    </row>
    <row r="80" spans="1:9" ht="24" x14ac:dyDescent="0.25">
      <c r="A80" s="43">
        <v>80</v>
      </c>
      <c r="B80" s="44">
        <v>906</v>
      </c>
      <c r="C80" s="44">
        <v>56</v>
      </c>
      <c r="D80" s="44">
        <v>4</v>
      </c>
      <c r="E80" s="42" t="s">
        <v>30</v>
      </c>
      <c r="F80" s="42" t="s">
        <v>260</v>
      </c>
      <c r="G80" s="42" t="s">
        <v>176</v>
      </c>
      <c r="H80" s="49" t="s">
        <v>264</v>
      </c>
      <c r="I80" s="37"/>
    </row>
    <row r="81" spans="1:9" ht="24" x14ac:dyDescent="0.25">
      <c r="A81" s="43">
        <v>80</v>
      </c>
      <c r="B81" s="44">
        <v>906</v>
      </c>
      <c r="C81" s="44">
        <v>56</v>
      </c>
      <c r="D81" s="44">
        <v>6</v>
      </c>
      <c r="E81" s="42" t="s">
        <v>30</v>
      </c>
      <c r="F81" s="42" t="s">
        <v>260</v>
      </c>
      <c r="G81" s="42" t="s">
        <v>176</v>
      </c>
      <c r="H81" s="49" t="s">
        <v>265</v>
      </c>
      <c r="I81" s="37"/>
    </row>
    <row r="82" spans="1:9" ht="24" x14ac:dyDescent="0.25">
      <c r="A82" s="43">
        <v>80</v>
      </c>
      <c r="B82" s="44">
        <v>906</v>
      </c>
      <c r="C82" s="44">
        <v>56</v>
      </c>
      <c r="D82" s="44">
        <v>8</v>
      </c>
      <c r="E82" s="42" t="s">
        <v>30</v>
      </c>
      <c r="F82" s="42" t="s">
        <v>260</v>
      </c>
      <c r="G82" s="42" t="s">
        <v>176</v>
      </c>
      <c r="H82" s="49" t="s">
        <v>266</v>
      </c>
      <c r="I82" s="37"/>
    </row>
    <row r="83" spans="1:9" ht="24" x14ac:dyDescent="0.25">
      <c r="A83" s="43">
        <v>80</v>
      </c>
      <c r="B83" s="44">
        <v>908</v>
      </c>
      <c r="C83" s="44">
        <v>58</v>
      </c>
      <c r="D83" s="44">
        <v>0</v>
      </c>
      <c r="E83" s="42" t="s">
        <v>30</v>
      </c>
      <c r="F83" s="42" t="s">
        <v>267</v>
      </c>
      <c r="G83" s="42" t="s">
        <v>268</v>
      </c>
      <c r="H83" s="49" t="s">
        <v>268</v>
      </c>
      <c r="I83" s="37"/>
    </row>
    <row r="84" spans="1:9" ht="24" x14ac:dyDescent="0.25">
      <c r="A84" s="43">
        <v>80</v>
      </c>
      <c r="B84" s="44">
        <v>909</v>
      </c>
      <c r="C84" s="44">
        <v>59</v>
      </c>
      <c r="D84" s="44">
        <v>0</v>
      </c>
      <c r="E84" s="42" t="s">
        <v>30</v>
      </c>
      <c r="F84" s="42" t="s">
        <v>269</v>
      </c>
      <c r="G84" s="42" t="s">
        <v>259</v>
      </c>
      <c r="H84" s="49" t="s">
        <v>259</v>
      </c>
      <c r="I84" s="37"/>
    </row>
    <row r="85" spans="1:9" x14ac:dyDescent="0.25">
      <c r="A85" s="40">
        <v>88</v>
      </c>
      <c r="B85" s="41">
        <v>101</v>
      </c>
      <c r="C85" s="41">
        <v>16</v>
      </c>
      <c r="D85" s="41">
        <v>0</v>
      </c>
      <c r="E85" s="42" t="s">
        <v>145</v>
      </c>
      <c r="F85" s="42" t="s">
        <v>270</v>
      </c>
      <c r="G85" s="42" t="s">
        <v>271</v>
      </c>
      <c r="H85" s="49" t="s">
        <v>271</v>
      </c>
      <c r="I85" s="37"/>
    </row>
    <row r="86" spans="1:9" x14ac:dyDescent="0.25">
      <c r="A86" s="43">
        <v>88</v>
      </c>
      <c r="B86" s="44">
        <v>116</v>
      </c>
      <c r="C86" s="44">
        <v>25</v>
      </c>
      <c r="D86" s="44">
        <v>0</v>
      </c>
      <c r="E86" s="42" t="s">
        <v>145</v>
      </c>
      <c r="F86" s="42" t="s">
        <v>272</v>
      </c>
      <c r="G86" s="42" t="s">
        <v>273</v>
      </c>
      <c r="H86" s="49" t="s">
        <v>273</v>
      </c>
      <c r="I86" s="37"/>
    </row>
    <row r="87" spans="1:9" x14ac:dyDescent="0.25">
      <c r="A87" s="43">
        <v>88</v>
      </c>
      <c r="B87" s="44">
        <v>311</v>
      </c>
      <c r="C87" s="44">
        <v>64</v>
      </c>
      <c r="D87" s="44">
        <v>1</v>
      </c>
      <c r="E87" s="42" t="s">
        <v>145</v>
      </c>
      <c r="F87" s="42" t="s">
        <v>274</v>
      </c>
      <c r="G87" s="42" t="s">
        <v>275</v>
      </c>
      <c r="H87" s="49" t="s">
        <v>328</v>
      </c>
      <c r="I87" s="37"/>
    </row>
    <row r="88" spans="1:9" x14ac:dyDescent="0.25">
      <c r="A88" s="43">
        <v>88</v>
      </c>
      <c r="B88" s="44">
        <v>311</v>
      </c>
      <c r="C88" s="44">
        <v>64</v>
      </c>
      <c r="D88" s="44">
        <v>2</v>
      </c>
      <c r="E88" s="42" t="s">
        <v>145</v>
      </c>
      <c r="F88" s="42" t="s">
        <v>274</v>
      </c>
      <c r="G88" s="42" t="s">
        <v>275</v>
      </c>
      <c r="H88" s="49" t="s">
        <v>276</v>
      </c>
      <c r="I88" s="37"/>
    </row>
    <row r="89" spans="1:9" ht="24.75" thickBot="1" x14ac:dyDescent="0.3">
      <c r="A89" s="50">
        <v>88</v>
      </c>
      <c r="B89" s="51">
        <v>850</v>
      </c>
      <c r="C89" s="51">
        <v>1</v>
      </c>
      <c r="D89" s="51">
        <v>1</v>
      </c>
      <c r="E89" s="52" t="s">
        <v>145</v>
      </c>
      <c r="F89" s="52" t="s">
        <v>277</v>
      </c>
      <c r="G89" s="52" t="s">
        <v>171</v>
      </c>
      <c r="H89" s="53" t="s">
        <v>170</v>
      </c>
      <c r="I89" s="37"/>
    </row>
    <row r="90" spans="1:9" x14ac:dyDescent="0.25">
      <c r="A90" s="39"/>
      <c r="B90" s="39"/>
      <c r="C90" s="39"/>
      <c r="D90" s="39"/>
      <c r="E90" s="39"/>
      <c r="F90" s="39"/>
      <c r="G90" s="39"/>
      <c r="H90" s="39"/>
      <c r="I90" s="39"/>
    </row>
    <row r="91" spans="1:9" x14ac:dyDescent="0.25">
      <c r="A91" s="39"/>
      <c r="B91" s="39"/>
      <c r="C91" s="39"/>
      <c r="D91" s="39"/>
      <c r="E91" s="39"/>
      <c r="F91" s="39"/>
      <c r="G91" s="39"/>
      <c r="H91" s="39"/>
      <c r="I91" s="39"/>
    </row>
    <row r="92" spans="1:9" x14ac:dyDescent="0.25">
      <c r="A92" s="39"/>
      <c r="B92" s="39"/>
      <c r="C92" s="39"/>
      <c r="D92" s="39"/>
      <c r="E92" s="39"/>
      <c r="F92" s="39"/>
      <c r="G92" s="39"/>
      <c r="H92" s="39"/>
      <c r="I92" s="39"/>
    </row>
    <row r="93" spans="1:9" x14ac:dyDescent="0.25">
      <c r="A93" s="39"/>
      <c r="B93" s="39"/>
      <c r="C93" s="39"/>
      <c r="D93" s="39"/>
      <c r="E93" s="39"/>
      <c r="F93" s="39"/>
      <c r="G93" s="39"/>
      <c r="H93" s="39"/>
      <c r="I93" s="39"/>
    </row>
    <row r="94" spans="1:9" x14ac:dyDescent="0.25">
      <c r="A94" s="39"/>
      <c r="B94" s="39"/>
      <c r="C94" s="39"/>
      <c r="D94" s="39"/>
      <c r="E94" s="39"/>
      <c r="F94" s="39"/>
      <c r="G94" s="39"/>
      <c r="H94" s="39"/>
      <c r="I94" s="39"/>
    </row>
    <row r="95" spans="1:9" x14ac:dyDescent="0.25">
      <c r="A95" s="39"/>
      <c r="B95" s="39"/>
      <c r="C95" s="39"/>
      <c r="D95" s="39"/>
      <c r="E95" s="39"/>
      <c r="F95" s="39"/>
      <c r="G95" s="39"/>
      <c r="H95" s="39"/>
      <c r="I95" s="39"/>
    </row>
    <row r="96" spans="1:9" x14ac:dyDescent="0.25">
      <c r="A96" s="39"/>
      <c r="B96" s="39"/>
      <c r="C96" s="39"/>
      <c r="D96" s="39"/>
      <c r="E96" s="39"/>
      <c r="F96" s="39"/>
      <c r="G96" s="39"/>
      <c r="H96" s="39"/>
      <c r="I96" s="39"/>
    </row>
    <row r="97" spans="1:9" x14ac:dyDescent="0.25">
      <c r="A97" s="39"/>
      <c r="B97" s="39"/>
      <c r="C97" s="39"/>
      <c r="D97" s="39"/>
      <c r="E97" s="39"/>
      <c r="F97" s="39"/>
      <c r="G97" s="39"/>
      <c r="H97" s="39"/>
      <c r="I97" s="39"/>
    </row>
    <row r="98" spans="1:9" x14ac:dyDescent="0.25">
      <c r="A98" s="39"/>
      <c r="B98" s="39"/>
      <c r="C98" s="39"/>
      <c r="D98" s="39"/>
      <c r="E98" s="39"/>
      <c r="F98" s="39"/>
      <c r="G98" s="39"/>
      <c r="H98" s="39"/>
      <c r="I98" s="39"/>
    </row>
    <row r="99" spans="1:9" x14ac:dyDescent="0.25">
      <c r="A99" s="39"/>
      <c r="B99" s="39"/>
      <c r="C99" s="39"/>
      <c r="D99" s="39"/>
      <c r="E99" s="39"/>
      <c r="F99" s="39"/>
      <c r="G99" s="39"/>
      <c r="H99" s="39"/>
      <c r="I99" s="39"/>
    </row>
    <row r="100" spans="1:9" x14ac:dyDescent="0.25">
      <c r="A100" s="39"/>
      <c r="B100" s="39"/>
      <c r="C100" s="39"/>
      <c r="D100" s="39"/>
      <c r="E100" s="39"/>
      <c r="F100" s="39"/>
      <c r="G100" s="39"/>
      <c r="H100" s="39"/>
      <c r="I100" s="39"/>
    </row>
    <row r="101" spans="1:9" x14ac:dyDescent="0.25">
      <c r="A101" s="39"/>
      <c r="B101" s="39"/>
      <c r="C101" s="39"/>
      <c r="D101" s="39"/>
      <c r="E101" s="39"/>
      <c r="F101" s="39"/>
      <c r="G101" s="39"/>
      <c r="H101" s="39"/>
      <c r="I101" s="39"/>
    </row>
    <row r="102" spans="1:9" x14ac:dyDescent="0.25">
      <c r="A102" s="39"/>
      <c r="B102" s="39"/>
      <c r="C102" s="39"/>
      <c r="D102" s="39"/>
      <c r="E102" s="39"/>
      <c r="F102" s="39"/>
      <c r="G102" s="39"/>
      <c r="H102" s="39"/>
      <c r="I102" s="39"/>
    </row>
    <row r="103" spans="1:9" x14ac:dyDescent="0.25">
      <c r="A103" s="39"/>
      <c r="B103" s="39"/>
      <c r="C103" s="39"/>
      <c r="D103" s="39"/>
      <c r="E103" s="39"/>
      <c r="F103" s="39"/>
      <c r="G103" s="39"/>
      <c r="H103" s="39"/>
      <c r="I103" s="39"/>
    </row>
    <row r="104" spans="1:9" x14ac:dyDescent="0.25">
      <c r="A104" s="39"/>
      <c r="B104" s="39"/>
      <c r="C104" s="39"/>
      <c r="D104" s="39"/>
      <c r="E104" s="39"/>
      <c r="F104" s="39"/>
      <c r="G104" s="39"/>
      <c r="H104" s="39"/>
      <c r="I104" s="39"/>
    </row>
    <row r="105" spans="1:9" x14ac:dyDescent="0.25">
      <c r="A105" s="39"/>
      <c r="B105" s="39"/>
      <c r="C105" s="39"/>
      <c r="D105" s="39"/>
      <c r="E105" s="39"/>
      <c r="F105" s="39"/>
      <c r="G105" s="39"/>
      <c r="H105" s="39"/>
      <c r="I105" s="39"/>
    </row>
    <row r="106" spans="1:9" x14ac:dyDescent="0.25">
      <c r="A106" s="39"/>
      <c r="B106" s="39"/>
      <c r="C106" s="39"/>
      <c r="D106" s="39"/>
      <c r="E106" s="39"/>
      <c r="F106" s="39"/>
      <c r="G106" s="39"/>
      <c r="H106" s="39"/>
      <c r="I106" s="39"/>
    </row>
    <row r="107" spans="1:9" x14ac:dyDescent="0.25">
      <c r="A107" s="39"/>
      <c r="B107" s="39"/>
      <c r="C107" s="39"/>
      <c r="D107" s="39"/>
      <c r="E107" s="39"/>
      <c r="F107" s="39"/>
      <c r="G107" s="39"/>
      <c r="H107" s="39"/>
      <c r="I107" s="39"/>
    </row>
    <row r="108" spans="1:9" x14ac:dyDescent="0.25">
      <c r="A108" s="39"/>
      <c r="B108" s="39"/>
      <c r="C108" s="39"/>
      <c r="D108" s="39"/>
      <c r="E108" s="39"/>
      <c r="F108" s="39"/>
      <c r="G108" s="39"/>
      <c r="H108" s="39"/>
      <c r="I108" s="39"/>
    </row>
    <row r="109" spans="1:9" x14ac:dyDescent="0.25">
      <c r="A109" s="39"/>
      <c r="B109" s="39"/>
      <c r="C109" s="39"/>
      <c r="D109" s="39"/>
      <c r="E109" s="39"/>
      <c r="F109" s="39"/>
      <c r="G109" s="39"/>
      <c r="H109" s="39"/>
      <c r="I109" s="39"/>
    </row>
    <row r="110" spans="1:9" x14ac:dyDescent="0.25">
      <c r="A110" s="39"/>
      <c r="B110" s="39"/>
      <c r="C110" s="39"/>
      <c r="D110" s="39"/>
      <c r="E110" s="39"/>
      <c r="F110" s="39"/>
      <c r="G110" s="39"/>
      <c r="H110" s="39"/>
      <c r="I110" s="39"/>
    </row>
    <row r="111" spans="1:9" x14ac:dyDescent="0.25">
      <c r="A111" s="39"/>
      <c r="B111" s="39"/>
      <c r="C111" s="39"/>
      <c r="D111" s="39"/>
      <c r="E111" s="39"/>
      <c r="F111" s="39"/>
      <c r="G111" s="39"/>
      <c r="H111" s="39"/>
      <c r="I111" s="39"/>
    </row>
    <row r="112" spans="1:9" x14ac:dyDescent="0.25">
      <c r="A112" s="39"/>
      <c r="B112" s="39"/>
      <c r="C112" s="39"/>
      <c r="D112" s="39"/>
      <c r="E112" s="39"/>
      <c r="F112" s="39"/>
      <c r="G112" s="39"/>
      <c r="H112" s="39"/>
      <c r="I112" s="39"/>
    </row>
    <row r="113" spans="1:9" x14ac:dyDescent="0.25">
      <c r="A113" s="39"/>
      <c r="B113" s="39"/>
      <c r="C113" s="39"/>
      <c r="D113" s="39"/>
      <c r="E113" s="39"/>
      <c r="F113" s="39"/>
      <c r="G113" s="39"/>
      <c r="H113" s="39"/>
      <c r="I113" s="39"/>
    </row>
    <row r="114" spans="1:9" x14ac:dyDescent="0.25">
      <c r="A114" s="39"/>
      <c r="B114" s="39"/>
      <c r="C114" s="39"/>
      <c r="D114" s="39"/>
      <c r="E114" s="39"/>
      <c r="F114" s="39"/>
      <c r="G114" s="39"/>
      <c r="H114" s="39"/>
      <c r="I114" s="39"/>
    </row>
    <row r="115" spans="1:9" x14ac:dyDescent="0.25">
      <c r="A115" s="39"/>
      <c r="B115" s="39"/>
      <c r="C115" s="39"/>
      <c r="D115" s="39"/>
      <c r="E115" s="39"/>
      <c r="F115" s="39"/>
      <c r="G115" s="39"/>
      <c r="H115" s="39"/>
      <c r="I115" s="39"/>
    </row>
    <row r="116" spans="1:9" x14ac:dyDescent="0.25">
      <c r="A116" s="39"/>
      <c r="B116" s="39"/>
      <c r="C116" s="39"/>
      <c r="D116" s="39"/>
      <c r="E116" s="39"/>
      <c r="F116" s="39"/>
      <c r="G116" s="39"/>
      <c r="H116" s="39"/>
      <c r="I116" s="39"/>
    </row>
    <row r="117" spans="1:9" x14ac:dyDescent="0.25">
      <c r="A117" s="39"/>
      <c r="B117" s="39"/>
      <c r="C117" s="39"/>
      <c r="D117" s="39"/>
      <c r="E117" s="39"/>
      <c r="F117" s="39"/>
      <c r="G117" s="39"/>
      <c r="H117" s="39"/>
      <c r="I117" s="39"/>
    </row>
    <row r="118" spans="1:9" x14ac:dyDescent="0.25">
      <c r="A118" s="39"/>
      <c r="B118" s="39"/>
      <c r="C118" s="39"/>
      <c r="D118" s="39"/>
      <c r="E118" s="39"/>
      <c r="F118" s="39"/>
      <c r="G118" s="39"/>
      <c r="H118" s="39"/>
      <c r="I118" s="39"/>
    </row>
    <row r="119" spans="1:9" x14ac:dyDescent="0.25">
      <c r="A119" s="39"/>
      <c r="B119" s="39"/>
      <c r="C119" s="39"/>
      <c r="D119" s="39"/>
      <c r="E119" s="39"/>
      <c r="F119" s="39"/>
      <c r="G119" s="39"/>
      <c r="H119" s="39"/>
      <c r="I119" s="39"/>
    </row>
    <row r="120" spans="1:9" x14ac:dyDescent="0.25">
      <c r="A120" s="39"/>
      <c r="B120" s="39"/>
      <c r="C120" s="39"/>
      <c r="D120" s="39"/>
      <c r="E120" s="39"/>
      <c r="F120" s="39"/>
      <c r="G120" s="39"/>
      <c r="H120" s="39"/>
      <c r="I120" s="39"/>
    </row>
    <row r="121" spans="1:9" x14ac:dyDescent="0.25">
      <c r="A121" s="39"/>
      <c r="B121" s="39"/>
      <c r="C121" s="39"/>
      <c r="D121" s="39"/>
      <c r="E121" s="39"/>
      <c r="F121" s="39"/>
      <c r="G121" s="39"/>
      <c r="H121" s="39"/>
      <c r="I121" s="39"/>
    </row>
    <row r="122" spans="1:9" x14ac:dyDescent="0.25">
      <c r="A122" s="39"/>
      <c r="B122" s="39"/>
      <c r="C122" s="39"/>
      <c r="D122" s="39"/>
      <c r="E122" s="39"/>
      <c r="F122" s="39"/>
      <c r="G122" s="39"/>
      <c r="H122" s="39"/>
      <c r="I122" s="39"/>
    </row>
    <row r="123" spans="1:9" x14ac:dyDescent="0.25">
      <c r="A123" s="39"/>
      <c r="B123" s="39"/>
      <c r="C123" s="39"/>
      <c r="D123" s="39"/>
      <c r="E123" s="39"/>
      <c r="F123" s="39"/>
      <c r="G123" s="39"/>
      <c r="H123" s="39"/>
      <c r="I123" s="39"/>
    </row>
    <row r="124" spans="1:9" x14ac:dyDescent="0.25">
      <c r="A124" s="39"/>
      <c r="B124" s="39"/>
      <c r="C124" s="39"/>
      <c r="D124" s="39"/>
      <c r="E124" s="39"/>
      <c r="F124" s="39"/>
      <c r="G124" s="39"/>
      <c r="H124" s="39"/>
      <c r="I124" s="39"/>
    </row>
    <row r="125" spans="1:9" x14ac:dyDescent="0.25">
      <c r="A125" s="39"/>
      <c r="B125" s="39"/>
      <c r="C125" s="39"/>
      <c r="D125" s="39"/>
      <c r="E125" s="39"/>
      <c r="F125" s="39"/>
      <c r="G125" s="39"/>
      <c r="H125" s="39"/>
      <c r="I125" s="39"/>
    </row>
    <row r="126" spans="1:9" x14ac:dyDescent="0.25">
      <c r="A126" s="39"/>
      <c r="B126" s="39"/>
      <c r="C126" s="39"/>
      <c r="D126" s="39"/>
      <c r="E126" s="39"/>
      <c r="F126" s="39"/>
      <c r="G126" s="39"/>
      <c r="H126" s="39"/>
      <c r="I126" s="39"/>
    </row>
    <row r="127" spans="1:9" x14ac:dyDescent="0.25">
      <c r="A127" s="39"/>
      <c r="B127" s="39"/>
      <c r="C127" s="39"/>
      <c r="D127" s="39"/>
      <c r="E127" s="39"/>
      <c r="F127" s="39"/>
      <c r="G127" s="39"/>
      <c r="H127" s="39"/>
      <c r="I127" s="39"/>
    </row>
    <row r="128" spans="1:9" x14ac:dyDescent="0.25">
      <c r="A128" s="39"/>
      <c r="B128" s="39"/>
      <c r="C128" s="39"/>
      <c r="D128" s="39"/>
      <c r="E128" s="39"/>
      <c r="F128" s="39"/>
      <c r="G128" s="39"/>
      <c r="H128" s="39"/>
      <c r="I128" s="39"/>
    </row>
    <row r="129" spans="1:9" x14ac:dyDescent="0.25">
      <c r="A129" s="39"/>
      <c r="B129" s="39"/>
      <c r="C129" s="39"/>
      <c r="D129" s="39"/>
      <c r="E129" s="39"/>
      <c r="F129" s="39"/>
      <c r="G129" s="39"/>
      <c r="H129" s="39"/>
      <c r="I129" s="39"/>
    </row>
    <row r="130" spans="1:9" x14ac:dyDescent="0.25">
      <c r="A130" s="39"/>
      <c r="B130" s="39"/>
      <c r="C130" s="39"/>
      <c r="D130" s="39"/>
      <c r="E130" s="39"/>
      <c r="F130" s="39"/>
      <c r="G130" s="39"/>
      <c r="H130" s="39"/>
      <c r="I130" s="39"/>
    </row>
    <row r="131" spans="1:9" x14ac:dyDescent="0.25">
      <c r="A131" s="39"/>
      <c r="B131" s="39"/>
      <c r="C131" s="39"/>
      <c r="D131" s="39"/>
      <c r="E131" s="39"/>
      <c r="F131" s="39"/>
      <c r="G131" s="39"/>
      <c r="H131" s="39"/>
      <c r="I131" s="39"/>
    </row>
    <row r="132" spans="1:9" x14ac:dyDescent="0.25">
      <c r="A132" s="39"/>
      <c r="B132" s="39"/>
      <c r="C132" s="39"/>
      <c r="D132" s="39"/>
      <c r="E132" s="39"/>
      <c r="F132" s="39"/>
      <c r="G132" s="39"/>
      <c r="H132" s="39"/>
      <c r="I132" s="39"/>
    </row>
    <row r="133" spans="1:9" x14ac:dyDescent="0.25">
      <c r="A133" s="39"/>
      <c r="B133" s="39"/>
      <c r="C133" s="39"/>
      <c r="D133" s="39"/>
      <c r="E133" s="39"/>
      <c r="F133" s="39"/>
      <c r="G133" s="39"/>
      <c r="H133" s="39"/>
      <c r="I133" s="39"/>
    </row>
    <row r="134" spans="1:9" x14ac:dyDescent="0.25">
      <c r="A134" s="39"/>
      <c r="B134" s="39"/>
      <c r="C134" s="39"/>
      <c r="D134" s="39"/>
      <c r="E134" s="39"/>
      <c r="F134" s="39"/>
      <c r="G134" s="39"/>
      <c r="H134" s="39"/>
      <c r="I134" s="39"/>
    </row>
    <row r="135" spans="1:9" x14ac:dyDescent="0.25">
      <c r="A135" s="39"/>
      <c r="B135" s="39"/>
      <c r="C135" s="39"/>
      <c r="D135" s="39"/>
      <c r="E135" s="39"/>
      <c r="F135" s="39"/>
      <c r="G135" s="39"/>
      <c r="H135" s="39"/>
      <c r="I135" s="39"/>
    </row>
    <row r="136" spans="1:9" x14ac:dyDescent="0.25">
      <c r="A136" s="39"/>
      <c r="B136" s="39"/>
      <c r="C136" s="39"/>
      <c r="D136" s="39"/>
      <c r="E136" s="39"/>
      <c r="F136" s="39"/>
      <c r="G136" s="39"/>
      <c r="H136" s="39"/>
      <c r="I136" s="39"/>
    </row>
    <row r="137" spans="1:9" x14ac:dyDescent="0.25">
      <c r="A137" s="39"/>
      <c r="B137" s="39"/>
      <c r="C137" s="39"/>
      <c r="D137" s="39"/>
      <c r="E137" s="39"/>
      <c r="F137" s="39"/>
      <c r="G137" s="39"/>
      <c r="H137" s="39"/>
      <c r="I137" s="39"/>
    </row>
    <row r="138" spans="1:9" x14ac:dyDescent="0.25">
      <c r="A138" s="39"/>
      <c r="B138" s="39"/>
      <c r="C138" s="39"/>
      <c r="D138" s="39"/>
      <c r="E138" s="39"/>
      <c r="F138" s="39"/>
      <c r="G138" s="39"/>
      <c r="H138" s="39"/>
      <c r="I138" s="39"/>
    </row>
    <row r="139" spans="1:9" x14ac:dyDescent="0.25">
      <c r="A139" s="39"/>
      <c r="B139" s="39"/>
      <c r="C139" s="39"/>
      <c r="D139" s="39"/>
      <c r="E139" s="39"/>
      <c r="F139" s="39"/>
      <c r="G139" s="39"/>
      <c r="H139" s="39"/>
      <c r="I139" s="39"/>
    </row>
    <row r="140" spans="1:9" x14ac:dyDescent="0.25">
      <c r="A140" s="39"/>
      <c r="B140" s="39"/>
      <c r="C140" s="39"/>
      <c r="D140" s="39"/>
      <c r="E140" s="39"/>
      <c r="F140" s="39"/>
      <c r="G140" s="39"/>
      <c r="H140" s="39"/>
      <c r="I140" s="39"/>
    </row>
    <row r="141" spans="1:9" x14ac:dyDescent="0.25">
      <c r="A141" s="39"/>
      <c r="B141" s="39"/>
      <c r="C141" s="39"/>
      <c r="D141" s="39"/>
      <c r="E141" s="39"/>
      <c r="F141" s="39"/>
      <c r="G141" s="39"/>
      <c r="H141" s="39"/>
      <c r="I141" s="39"/>
    </row>
    <row r="142" spans="1:9" x14ac:dyDescent="0.25">
      <c r="A142" s="39"/>
      <c r="B142" s="39"/>
      <c r="C142" s="39"/>
      <c r="D142" s="39"/>
      <c r="E142" s="39"/>
      <c r="F142" s="39"/>
      <c r="G142" s="39"/>
      <c r="H142" s="39"/>
      <c r="I142" s="39"/>
    </row>
    <row r="143" spans="1:9" x14ac:dyDescent="0.25">
      <c r="A143" s="39"/>
      <c r="B143" s="39"/>
      <c r="C143" s="39"/>
      <c r="D143" s="39"/>
      <c r="E143" s="39"/>
      <c r="F143" s="39"/>
      <c r="G143" s="39"/>
      <c r="H143" s="39"/>
      <c r="I143" s="39"/>
    </row>
    <row r="144" spans="1:9" x14ac:dyDescent="0.25">
      <c r="A144" s="39"/>
      <c r="B144" s="39"/>
      <c r="C144" s="39"/>
      <c r="D144" s="39"/>
      <c r="E144" s="39"/>
      <c r="F144" s="39"/>
      <c r="G144" s="39"/>
      <c r="H144" s="39"/>
      <c r="I144" s="39"/>
    </row>
    <row r="145" spans="1:9" x14ac:dyDescent="0.25">
      <c r="A145" s="39"/>
      <c r="B145" s="39"/>
      <c r="C145" s="39"/>
      <c r="D145" s="39"/>
      <c r="E145" s="39"/>
      <c r="F145" s="39"/>
      <c r="G145" s="39"/>
      <c r="H145" s="39"/>
      <c r="I145" s="39"/>
    </row>
    <row r="146" spans="1:9" x14ac:dyDescent="0.25">
      <c r="A146" s="39"/>
      <c r="B146" s="39"/>
      <c r="C146" s="39"/>
      <c r="D146" s="39"/>
      <c r="E146" s="39"/>
      <c r="F146" s="39"/>
      <c r="G146" s="39"/>
      <c r="H146" s="39"/>
      <c r="I146" s="39"/>
    </row>
    <row r="147" spans="1:9" x14ac:dyDescent="0.25">
      <c r="A147" s="39"/>
      <c r="B147" s="39"/>
      <c r="C147" s="39"/>
      <c r="D147" s="39"/>
      <c r="E147" s="39"/>
      <c r="F147" s="39"/>
      <c r="G147" s="39"/>
      <c r="H147" s="39"/>
      <c r="I147" s="39"/>
    </row>
    <row r="148" spans="1:9" x14ac:dyDescent="0.25">
      <c r="A148" s="39"/>
      <c r="B148" s="39"/>
      <c r="C148" s="39"/>
      <c r="D148" s="39"/>
      <c r="E148" s="39"/>
      <c r="F148" s="39"/>
      <c r="G148" s="39"/>
      <c r="H148" s="39"/>
      <c r="I148" s="39"/>
    </row>
    <row r="149" spans="1:9" x14ac:dyDescent="0.25">
      <c r="A149" s="39"/>
      <c r="B149" s="39"/>
      <c r="C149" s="39"/>
      <c r="D149" s="39"/>
      <c r="E149" s="39"/>
      <c r="F149" s="39"/>
      <c r="G149" s="39"/>
      <c r="H149" s="39"/>
      <c r="I149" s="39"/>
    </row>
    <row r="150" spans="1:9" x14ac:dyDescent="0.25">
      <c r="A150" s="39"/>
      <c r="B150" s="39"/>
      <c r="C150" s="39"/>
      <c r="D150" s="39"/>
      <c r="E150" s="39"/>
      <c r="F150" s="39"/>
      <c r="G150" s="39"/>
      <c r="H150" s="39"/>
      <c r="I150" s="39"/>
    </row>
    <row r="151" spans="1:9" x14ac:dyDescent="0.25">
      <c r="A151" s="39"/>
      <c r="B151" s="39"/>
      <c r="C151" s="39"/>
      <c r="D151" s="39"/>
      <c r="E151" s="39"/>
      <c r="F151" s="39"/>
      <c r="G151" s="39"/>
      <c r="H151" s="39"/>
      <c r="I151" s="39"/>
    </row>
    <row r="152" spans="1:9" x14ac:dyDescent="0.25">
      <c r="A152" s="39"/>
      <c r="B152" s="39"/>
      <c r="C152" s="39"/>
      <c r="D152" s="39"/>
      <c r="E152" s="39"/>
      <c r="F152" s="39"/>
      <c r="G152" s="39"/>
      <c r="H152" s="39"/>
      <c r="I152" s="39"/>
    </row>
    <row r="153" spans="1:9" x14ac:dyDescent="0.25">
      <c r="A153" s="39"/>
      <c r="B153" s="39"/>
      <c r="C153" s="39"/>
      <c r="D153" s="39"/>
      <c r="E153" s="39"/>
      <c r="F153" s="39"/>
      <c r="G153" s="39"/>
      <c r="H153" s="39"/>
      <c r="I153" s="39"/>
    </row>
    <row r="154" spans="1:9" x14ac:dyDescent="0.25">
      <c r="A154" s="39"/>
      <c r="B154" s="39"/>
      <c r="C154" s="39"/>
      <c r="D154" s="39"/>
      <c r="E154" s="39"/>
      <c r="F154" s="39"/>
      <c r="G154" s="39"/>
      <c r="H154" s="39"/>
      <c r="I154" s="39"/>
    </row>
    <row r="155" spans="1:9" x14ac:dyDescent="0.25">
      <c r="A155" s="39"/>
      <c r="B155" s="39"/>
      <c r="C155" s="39"/>
      <c r="D155" s="39"/>
      <c r="E155" s="39"/>
      <c r="F155" s="39"/>
      <c r="G155" s="39"/>
      <c r="H155" s="39"/>
      <c r="I155" s="39"/>
    </row>
    <row r="156" spans="1:9" x14ac:dyDescent="0.25">
      <c r="A156" s="39"/>
      <c r="B156" s="39"/>
      <c r="C156" s="39"/>
      <c r="D156" s="39"/>
      <c r="E156" s="39"/>
      <c r="F156" s="39"/>
      <c r="G156" s="39"/>
      <c r="H156" s="39"/>
      <c r="I156" s="39"/>
    </row>
    <row r="157" spans="1:9" x14ac:dyDescent="0.25">
      <c r="A157" s="39"/>
      <c r="B157" s="39"/>
      <c r="C157" s="39"/>
      <c r="D157" s="39"/>
      <c r="E157" s="39"/>
      <c r="F157" s="39"/>
      <c r="G157" s="39"/>
      <c r="H157" s="39"/>
      <c r="I157" s="39"/>
    </row>
    <row r="158" spans="1:9" x14ac:dyDescent="0.25">
      <c r="A158" s="39"/>
      <c r="B158" s="39"/>
      <c r="C158" s="39"/>
      <c r="D158" s="39"/>
      <c r="E158" s="39"/>
      <c r="F158" s="39"/>
      <c r="G158" s="39"/>
      <c r="H158" s="39"/>
      <c r="I158" s="39"/>
    </row>
    <row r="159" spans="1:9" x14ac:dyDescent="0.25">
      <c r="A159" s="39"/>
      <c r="B159" s="39"/>
      <c r="C159" s="39"/>
      <c r="D159" s="39"/>
      <c r="E159" s="39"/>
      <c r="F159" s="39"/>
      <c r="G159" s="39"/>
      <c r="H159" s="39"/>
      <c r="I159" s="39"/>
    </row>
    <row r="160" spans="1:9" x14ac:dyDescent="0.25">
      <c r="A160" s="39"/>
      <c r="B160" s="39"/>
      <c r="C160" s="39"/>
      <c r="D160" s="39"/>
      <c r="E160" s="39"/>
      <c r="F160" s="39"/>
      <c r="G160" s="39"/>
      <c r="H160" s="39"/>
      <c r="I160" s="39"/>
    </row>
    <row r="161" spans="1:9" x14ac:dyDescent="0.25">
      <c r="A161" s="39"/>
      <c r="B161" s="39"/>
      <c r="C161" s="39"/>
      <c r="D161" s="39"/>
      <c r="E161" s="39"/>
      <c r="F161" s="39"/>
      <c r="G161" s="39"/>
      <c r="H161" s="39"/>
      <c r="I161" s="39"/>
    </row>
    <row r="162" spans="1:9" x14ac:dyDescent="0.25">
      <c r="A162" s="39"/>
      <c r="B162" s="39"/>
      <c r="C162" s="39"/>
      <c r="D162" s="39"/>
      <c r="E162" s="39"/>
      <c r="F162" s="39"/>
      <c r="G162" s="39"/>
      <c r="H162" s="39"/>
      <c r="I162" s="39"/>
    </row>
    <row r="163" spans="1:9" x14ac:dyDescent="0.25">
      <c r="A163" s="39"/>
      <c r="B163" s="39"/>
      <c r="C163" s="39"/>
      <c r="D163" s="39"/>
      <c r="E163" s="39"/>
      <c r="F163" s="39"/>
      <c r="G163" s="39"/>
      <c r="H163" s="39"/>
      <c r="I163" s="39"/>
    </row>
    <row r="164" spans="1:9" x14ac:dyDescent="0.25">
      <c r="A164" s="39"/>
      <c r="B164" s="39"/>
      <c r="C164" s="39"/>
      <c r="D164" s="39"/>
      <c r="E164" s="39"/>
      <c r="F164" s="39"/>
      <c r="G164" s="39"/>
      <c r="H164" s="39"/>
      <c r="I164" s="39"/>
    </row>
    <row r="165" spans="1:9" x14ac:dyDescent="0.25">
      <c r="A165" s="39"/>
      <c r="B165" s="39"/>
      <c r="C165" s="39"/>
      <c r="D165" s="39"/>
      <c r="E165" s="39"/>
      <c r="F165" s="39"/>
      <c r="G165" s="39"/>
      <c r="H165" s="39"/>
      <c r="I165" s="39"/>
    </row>
    <row r="166" spans="1:9" x14ac:dyDescent="0.25">
      <c r="A166" s="39"/>
      <c r="B166" s="39"/>
      <c r="C166" s="39"/>
      <c r="D166" s="39"/>
      <c r="E166" s="39"/>
      <c r="F166" s="39"/>
      <c r="G166" s="39"/>
      <c r="H166" s="39"/>
      <c r="I166" s="39"/>
    </row>
    <row r="167" spans="1:9" x14ac:dyDescent="0.25">
      <c r="A167" s="39"/>
      <c r="B167" s="39"/>
      <c r="C167" s="39"/>
      <c r="D167" s="39"/>
      <c r="E167" s="39"/>
      <c r="F167" s="39"/>
      <c r="G167" s="39"/>
      <c r="H167" s="39"/>
      <c r="I167" s="39"/>
    </row>
    <row r="168" spans="1:9" x14ac:dyDescent="0.25">
      <c r="A168" s="39"/>
      <c r="B168" s="39"/>
      <c r="C168" s="39"/>
      <c r="D168" s="39"/>
      <c r="E168" s="39"/>
      <c r="F168" s="39"/>
      <c r="G168" s="39"/>
      <c r="H168" s="39"/>
      <c r="I168" s="39"/>
    </row>
    <row r="169" spans="1:9" x14ac:dyDescent="0.25">
      <c r="A169" s="39"/>
      <c r="B169" s="39"/>
      <c r="C169" s="39"/>
      <c r="D169" s="39"/>
      <c r="E169" s="39"/>
      <c r="F169" s="39"/>
      <c r="G169" s="39"/>
      <c r="H169" s="39"/>
      <c r="I169" s="39"/>
    </row>
    <row r="170" spans="1:9" x14ac:dyDescent="0.25">
      <c r="A170" s="39"/>
      <c r="B170" s="39"/>
      <c r="C170" s="39"/>
      <c r="D170" s="39"/>
      <c r="E170" s="39"/>
      <c r="F170" s="39"/>
      <c r="G170" s="39"/>
      <c r="H170" s="39"/>
      <c r="I170" s="39"/>
    </row>
    <row r="171" spans="1:9" x14ac:dyDescent="0.25">
      <c r="A171" s="39"/>
      <c r="B171" s="39"/>
      <c r="C171" s="39"/>
      <c r="D171" s="39"/>
      <c r="E171" s="39"/>
      <c r="F171" s="39"/>
      <c r="G171" s="39"/>
      <c r="H171" s="39"/>
      <c r="I171" s="39"/>
    </row>
    <row r="172" spans="1:9" x14ac:dyDescent="0.25">
      <c r="A172" s="39"/>
      <c r="B172" s="39"/>
      <c r="C172" s="39"/>
      <c r="D172" s="39"/>
      <c r="E172" s="39"/>
      <c r="F172" s="39"/>
      <c r="G172" s="39"/>
      <c r="H172" s="39"/>
      <c r="I172" s="39"/>
    </row>
    <row r="173" spans="1:9" x14ac:dyDescent="0.25">
      <c r="A173" s="39"/>
      <c r="B173" s="39"/>
      <c r="C173" s="39"/>
      <c r="D173" s="39"/>
      <c r="E173" s="39"/>
      <c r="F173" s="39"/>
      <c r="G173" s="39"/>
      <c r="H173" s="39"/>
      <c r="I173" s="39"/>
    </row>
    <row r="174" spans="1:9" x14ac:dyDescent="0.25">
      <c r="A174" s="39"/>
      <c r="B174" s="39"/>
      <c r="C174" s="39"/>
      <c r="D174" s="39"/>
      <c r="E174" s="39"/>
      <c r="F174" s="39"/>
      <c r="G174" s="39"/>
      <c r="H174" s="39"/>
      <c r="I174" s="39"/>
    </row>
    <row r="175" spans="1:9" x14ac:dyDescent="0.25">
      <c r="A175" s="39"/>
      <c r="B175" s="39"/>
      <c r="C175" s="39"/>
      <c r="D175" s="39"/>
      <c r="E175" s="39"/>
      <c r="F175" s="39"/>
      <c r="G175" s="39"/>
      <c r="H175" s="39"/>
      <c r="I175" s="39"/>
    </row>
    <row r="176" spans="1:9" x14ac:dyDescent="0.25">
      <c r="A176" s="39"/>
      <c r="B176" s="39"/>
      <c r="C176" s="39"/>
      <c r="D176" s="39"/>
      <c r="E176" s="39"/>
      <c r="F176" s="39"/>
      <c r="G176" s="39"/>
      <c r="H176" s="39"/>
      <c r="I176" s="39"/>
    </row>
    <row r="177" spans="1:9" x14ac:dyDescent="0.25">
      <c r="A177" s="39"/>
      <c r="B177" s="39"/>
      <c r="C177" s="39"/>
      <c r="D177" s="39"/>
      <c r="E177" s="39"/>
      <c r="F177" s="39"/>
      <c r="G177" s="39"/>
      <c r="H177" s="39"/>
      <c r="I177" s="39"/>
    </row>
    <row r="178" spans="1:9" x14ac:dyDescent="0.25">
      <c r="A178" s="39"/>
      <c r="B178" s="39"/>
      <c r="C178" s="39"/>
      <c r="D178" s="39"/>
      <c r="E178" s="39"/>
      <c r="F178" s="39"/>
      <c r="G178" s="39"/>
      <c r="H178" s="39"/>
      <c r="I178" s="39"/>
    </row>
    <row r="179" spans="1:9" x14ac:dyDescent="0.25">
      <c r="A179" s="39"/>
      <c r="B179" s="39"/>
      <c r="C179" s="39"/>
      <c r="D179" s="39"/>
      <c r="E179" s="39"/>
      <c r="F179" s="39"/>
      <c r="G179" s="39"/>
      <c r="H179" s="39"/>
      <c r="I179" s="39"/>
    </row>
    <row r="180" spans="1:9" x14ac:dyDescent="0.25">
      <c r="A180" s="39"/>
      <c r="B180" s="39"/>
      <c r="C180" s="39"/>
      <c r="D180" s="39"/>
      <c r="E180" s="39"/>
      <c r="F180" s="39"/>
      <c r="G180" s="39"/>
      <c r="H180" s="39"/>
      <c r="I180" s="39"/>
    </row>
    <row r="181" spans="1:9" x14ac:dyDescent="0.25">
      <c r="A181" s="39"/>
      <c r="B181" s="39"/>
      <c r="C181" s="39"/>
      <c r="D181" s="39"/>
      <c r="E181" s="39"/>
      <c r="F181" s="39"/>
      <c r="G181" s="39"/>
      <c r="H181" s="39"/>
      <c r="I181" s="39"/>
    </row>
    <row r="182" spans="1:9" x14ac:dyDescent="0.25">
      <c r="A182" s="39"/>
      <c r="B182" s="39"/>
      <c r="C182" s="39"/>
      <c r="D182" s="39"/>
      <c r="E182" s="39"/>
      <c r="F182" s="39"/>
      <c r="G182" s="39"/>
      <c r="H182" s="39"/>
      <c r="I182" s="39"/>
    </row>
    <row r="183" spans="1:9" x14ac:dyDescent="0.25">
      <c r="A183" s="39"/>
      <c r="B183" s="39"/>
      <c r="C183" s="39"/>
      <c r="D183" s="39"/>
      <c r="E183" s="39"/>
      <c r="F183" s="39"/>
      <c r="G183" s="39"/>
      <c r="H183" s="39"/>
      <c r="I183" s="39"/>
    </row>
    <row r="184" spans="1:9" x14ac:dyDescent="0.25">
      <c r="A184" s="39"/>
      <c r="B184" s="39"/>
      <c r="C184" s="39"/>
      <c r="D184" s="39"/>
      <c r="E184" s="39"/>
      <c r="F184" s="39"/>
      <c r="G184" s="39"/>
      <c r="H184" s="39"/>
      <c r="I184" s="39"/>
    </row>
    <row r="185" spans="1:9" x14ac:dyDescent="0.25">
      <c r="A185" s="39"/>
      <c r="B185" s="39"/>
      <c r="C185" s="39"/>
      <c r="D185" s="39"/>
      <c r="E185" s="39"/>
      <c r="F185" s="39"/>
      <c r="G185" s="39"/>
      <c r="H185" s="39"/>
      <c r="I185" s="39"/>
    </row>
    <row r="186" spans="1:9" x14ac:dyDescent="0.25">
      <c r="A186" s="39"/>
      <c r="B186" s="39"/>
      <c r="C186" s="39"/>
      <c r="D186" s="39"/>
      <c r="E186" s="39"/>
      <c r="F186" s="39"/>
      <c r="G186" s="39"/>
      <c r="H186" s="39"/>
      <c r="I186" s="39"/>
    </row>
    <row r="187" spans="1:9" x14ac:dyDescent="0.25">
      <c r="A187" s="39"/>
      <c r="B187" s="39"/>
      <c r="C187" s="39"/>
      <c r="D187" s="39"/>
      <c r="E187" s="39"/>
      <c r="F187" s="39"/>
      <c r="G187" s="39"/>
      <c r="H187" s="39"/>
      <c r="I187" s="39"/>
    </row>
    <row r="188" spans="1:9" x14ac:dyDescent="0.25">
      <c r="A188" s="39"/>
      <c r="B188" s="39"/>
      <c r="C188" s="39"/>
      <c r="D188" s="39"/>
      <c r="E188" s="39"/>
      <c r="F188" s="39"/>
      <c r="G188" s="39"/>
      <c r="H188" s="39"/>
      <c r="I188" s="39"/>
    </row>
    <row r="189" spans="1:9" x14ac:dyDescent="0.25">
      <c r="A189" s="39"/>
      <c r="B189" s="39"/>
      <c r="C189" s="39"/>
      <c r="D189" s="39"/>
      <c r="E189" s="39"/>
      <c r="F189" s="39"/>
      <c r="G189" s="39"/>
      <c r="H189" s="39"/>
      <c r="I189" s="39"/>
    </row>
    <row r="190" spans="1:9" x14ac:dyDescent="0.25">
      <c r="A190" s="39"/>
      <c r="B190" s="39"/>
      <c r="C190" s="39"/>
      <c r="D190" s="39"/>
      <c r="E190" s="39"/>
      <c r="F190" s="39"/>
      <c r="G190" s="39"/>
      <c r="H190" s="39"/>
      <c r="I190" s="39"/>
    </row>
    <row r="191" spans="1:9" x14ac:dyDescent="0.25">
      <c r="A191" s="39"/>
      <c r="B191" s="39"/>
      <c r="C191" s="39"/>
      <c r="D191" s="39"/>
      <c r="E191" s="39"/>
      <c r="F191" s="39"/>
      <c r="G191" s="39"/>
      <c r="H191" s="39"/>
      <c r="I191" s="39"/>
    </row>
    <row r="192" spans="1:9" x14ac:dyDescent="0.25">
      <c r="A192" s="39"/>
      <c r="B192" s="39"/>
      <c r="C192" s="39"/>
      <c r="D192" s="39"/>
      <c r="E192" s="39"/>
      <c r="F192" s="39"/>
      <c r="G192" s="39"/>
      <c r="H192" s="39"/>
      <c r="I192" s="39"/>
    </row>
    <row r="193" spans="1:9" x14ac:dyDescent="0.25">
      <c r="A193" s="39"/>
      <c r="B193" s="39"/>
      <c r="C193" s="39"/>
      <c r="D193" s="39"/>
      <c r="E193" s="39"/>
      <c r="F193" s="39"/>
      <c r="G193" s="39"/>
      <c r="H193" s="39"/>
      <c r="I193" s="39"/>
    </row>
    <row r="194" spans="1:9" x14ac:dyDescent="0.25">
      <c r="A194" s="39"/>
      <c r="B194" s="39"/>
      <c r="C194" s="39"/>
      <c r="D194" s="39"/>
      <c r="E194" s="39"/>
      <c r="F194" s="39"/>
      <c r="G194" s="39"/>
      <c r="H194" s="39"/>
      <c r="I194" s="39"/>
    </row>
    <row r="195" spans="1:9" x14ac:dyDescent="0.25">
      <c r="A195" s="39"/>
      <c r="B195" s="39"/>
      <c r="C195" s="39"/>
      <c r="D195" s="39"/>
      <c r="E195" s="39"/>
      <c r="F195" s="39"/>
      <c r="G195" s="39"/>
      <c r="H195" s="39"/>
      <c r="I195" s="39"/>
    </row>
    <row r="196" spans="1:9" x14ac:dyDescent="0.25">
      <c r="A196" s="39"/>
      <c r="B196" s="39"/>
      <c r="C196" s="39"/>
      <c r="D196" s="39"/>
      <c r="E196" s="39"/>
      <c r="F196" s="39"/>
      <c r="G196" s="39"/>
      <c r="H196" s="39"/>
      <c r="I196" s="39"/>
    </row>
    <row r="197" spans="1:9" x14ac:dyDescent="0.25">
      <c r="A197" s="39"/>
      <c r="B197" s="39"/>
      <c r="C197" s="39"/>
      <c r="D197" s="39"/>
      <c r="E197" s="39"/>
      <c r="F197" s="39"/>
      <c r="G197" s="39"/>
      <c r="H197" s="39"/>
      <c r="I197" s="39"/>
    </row>
    <row r="198" spans="1:9" x14ac:dyDescent="0.25">
      <c r="A198" s="39"/>
      <c r="B198" s="39"/>
      <c r="C198" s="39"/>
      <c r="D198" s="39"/>
      <c r="E198" s="39"/>
      <c r="F198" s="39"/>
      <c r="G198" s="39"/>
      <c r="H198" s="39"/>
      <c r="I198" s="39"/>
    </row>
    <row r="199" spans="1:9" x14ac:dyDescent="0.25">
      <c r="A199" s="39"/>
      <c r="B199" s="39"/>
      <c r="C199" s="39"/>
      <c r="D199" s="39"/>
      <c r="E199" s="39"/>
      <c r="F199" s="39"/>
      <c r="G199" s="39"/>
      <c r="H199" s="39"/>
      <c r="I199" s="39"/>
    </row>
    <row r="200" spans="1:9" x14ac:dyDescent="0.25">
      <c r="A200" s="39"/>
      <c r="B200" s="39"/>
      <c r="C200" s="39"/>
      <c r="D200" s="39"/>
      <c r="E200" s="39"/>
      <c r="F200" s="39"/>
      <c r="G200" s="39"/>
      <c r="H200" s="39"/>
      <c r="I200" s="39"/>
    </row>
    <row r="201" spans="1:9" x14ac:dyDescent="0.25">
      <c r="A201" s="39"/>
      <c r="B201" s="39"/>
      <c r="C201" s="39"/>
      <c r="D201" s="39"/>
      <c r="E201" s="39"/>
      <c r="F201" s="39"/>
      <c r="G201" s="39"/>
      <c r="H201" s="39"/>
      <c r="I201" s="39"/>
    </row>
    <row r="202" spans="1:9" x14ac:dyDescent="0.25">
      <c r="A202" s="39"/>
      <c r="B202" s="39"/>
      <c r="C202" s="39"/>
      <c r="D202" s="39"/>
      <c r="E202" s="39"/>
      <c r="F202" s="39"/>
      <c r="G202" s="39"/>
      <c r="H202" s="39"/>
      <c r="I202" s="39"/>
    </row>
    <row r="203" spans="1:9" x14ac:dyDescent="0.25">
      <c r="A203" s="39"/>
      <c r="B203" s="39"/>
      <c r="C203" s="39"/>
      <c r="D203" s="39"/>
      <c r="E203" s="39"/>
      <c r="F203" s="39"/>
      <c r="G203" s="39"/>
      <c r="H203" s="39"/>
      <c r="I203" s="39"/>
    </row>
    <row r="204" spans="1:9" x14ac:dyDescent="0.25">
      <c r="A204" s="39"/>
      <c r="B204" s="39"/>
      <c r="C204" s="39"/>
      <c r="D204" s="39"/>
      <c r="E204" s="39"/>
      <c r="F204" s="39"/>
      <c r="G204" s="39"/>
      <c r="H204" s="39"/>
      <c r="I204" s="39"/>
    </row>
    <row r="205" spans="1:9" x14ac:dyDescent="0.25">
      <c r="A205" s="39"/>
      <c r="B205" s="39"/>
      <c r="C205" s="39"/>
      <c r="D205" s="39"/>
      <c r="E205" s="39"/>
      <c r="F205" s="39"/>
      <c r="G205" s="39"/>
      <c r="H205" s="39"/>
      <c r="I205" s="39"/>
    </row>
    <row r="206" spans="1:9" x14ac:dyDescent="0.25">
      <c r="A206" s="39"/>
      <c r="B206" s="39"/>
      <c r="C206" s="39"/>
      <c r="D206" s="39"/>
      <c r="E206" s="39"/>
      <c r="F206" s="39"/>
      <c r="G206" s="39"/>
      <c r="H206" s="39"/>
      <c r="I206" s="39"/>
    </row>
    <row r="207" spans="1:9" x14ac:dyDescent="0.25">
      <c r="A207" s="39"/>
      <c r="B207" s="39"/>
      <c r="C207" s="39"/>
      <c r="D207" s="39"/>
      <c r="E207" s="39"/>
      <c r="F207" s="39"/>
      <c r="G207" s="39"/>
      <c r="H207" s="39"/>
      <c r="I207" s="39"/>
    </row>
    <row r="208" spans="1:9" x14ac:dyDescent="0.25">
      <c r="A208" s="39"/>
      <c r="B208" s="39"/>
      <c r="C208" s="39"/>
      <c r="D208" s="39"/>
      <c r="E208" s="39"/>
      <c r="F208" s="39"/>
      <c r="G208" s="39"/>
      <c r="H208" s="39"/>
      <c r="I208" s="39"/>
    </row>
    <row r="209" spans="1:9" x14ac:dyDescent="0.25">
      <c r="A209" s="39"/>
      <c r="B209" s="39"/>
      <c r="C209" s="39"/>
      <c r="D209" s="39"/>
      <c r="E209" s="39"/>
      <c r="F209" s="39"/>
      <c r="G209" s="39"/>
      <c r="H209" s="39"/>
      <c r="I209" s="39"/>
    </row>
    <row r="210" spans="1:9" x14ac:dyDescent="0.25">
      <c r="A210" s="39"/>
      <c r="B210" s="39"/>
      <c r="C210" s="39"/>
      <c r="D210" s="39"/>
      <c r="E210" s="39"/>
      <c r="F210" s="39"/>
      <c r="G210" s="39"/>
      <c r="H210" s="39"/>
      <c r="I210" s="39"/>
    </row>
    <row r="211" spans="1:9" x14ac:dyDescent="0.25">
      <c r="A211" s="39"/>
      <c r="B211" s="39"/>
      <c r="C211" s="39"/>
      <c r="D211" s="39"/>
      <c r="E211" s="39"/>
      <c r="F211" s="39"/>
      <c r="G211" s="39"/>
      <c r="H211" s="39"/>
      <c r="I211" s="39"/>
    </row>
    <row r="212" spans="1:9" x14ac:dyDescent="0.25">
      <c r="A212" s="39"/>
      <c r="B212" s="39"/>
      <c r="C212" s="39"/>
      <c r="D212" s="39"/>
      <c r="E212" s="39"/>
      <c r="F212" s="39"/>
      <c r="G212" s="39"/>
      <c r="H212" s="39"/>
      <c r="I212" s="39"/>
    </row>
    <row r="213" spans="1:9" x14ac:dyDescent="0.25">
      <c r="A213" s="39"/>
      <c r="B213" s="39"/>
      <c r="C213" s="39"/>
      <c r="D213" s="39"/>
      <c r="E213" s="39"/>
      <c r="F213" s="39"/>
      <c r="G213" s="39"/>
      <c r="H213" s="39"/>
      <c r="I213" s="39"/>
    </row>
    <row r="214" spans="1:9" x14ac:dyDescent="0.25">
      <c r="A214" s="39"/>
      <c r="B214" s="39"/>
      <c r="C214" s="39"/>
      <c r="D214" s="39"/>
      <c r="E214" s="39"/>
      <c r="F214" s="39"/>
      <c r="G214" s="39"/>
      <c r="H214" s="39"/>
      <c r="I214" s="39"/>
    </row>
    <row r="215" spans="1:9" x14ac:dyDescent="0.25">
      <c r="A215" s="39"/>
      <c r="B215" s="39"/>
      <c r="C215" s="39"/>
      <c r="D215" s="39"/>
      <c r="E215" s="39"/>
      <c r="F215" s="39"/>
      <c r="G215" s="39"/>
      <c r="H215" s="39"/>
      <c r="I215" s="39"/>
    </row>
    <row r="216" spans="1:9" x14ac:dyDescent="0.25">
      <c r="A216" s="39"/>
      <c r="B216" s="39"/>
      <c r="C216" s="39"/>
      <c r="D216" s="39"/>
      <c r="E216" s="39"/>
      <c r="F216" s="39"/>
      <c r="G216" s="39"/>
      <c r="H216" s="39"/>
      <c r="I216" s="39"/>
    </row>
    <row r="217" spans="1:9" x14ac:dyDescent="0.25">
      <c r="A217" s="39"/>
      <c r="B217" s="39"/>
      <c r="C217" s="39"/>
      <c r="D217" s="39"/>
      <c r="E217" s="39"/>
      <c r="F217" s="39"/>
      <c r="G217" s="39"/>
      <c r="H217" s="39"/>
      <c r="I217" s="39"/>
    </row>
    <row r="218" spans="1:9" x14ac:dyDescent="0.25">
      <c r="A218" s="39"/>
      <c r="B218" s="39"/>
      <c r="C218" s="39"/>
      <c r="D218" s="39"/>
      <c r="E218" s="39"/>
      <c r="F218" s="39"/>
      <c r="G218" s="39"/>
      <c r="H218" s="39"/>
      <c r="I218" s="39"/>
    </row>
    <row r="219" spans="1:9" x14ac:dyDescent="0.25">
      <c r="A219" s="39"/>
      <c r="B219" s="39"/>
      <c r="C219" s="39"/>
      <c r="D219" s="39"/>
      <c r="E219" s="39"/>
      <c r="F219" s="39"/>
      <c r="G219" s="39"/>
      <c r="H219" s="39"/>
      <c r="I219" s="39"/>
    </row>
    <row r="220" spans="1:9" x14ac:dyDescent="0.25">
      <c r="A220" s="39"/>
      <c r="B220" s="39"/>
      <c r="C220" s="39"/>
      <c r="D220" s="39"/>
      <c r="E220" s="39"/>
      <c r="F220" s="39"/>
      <c r="G220" s="39"/>
      <c r="H220" s="39"/>
      <c r="I220" s="39"/>
    </row>
    <row r="221" spans="1:9" x14ac:dyDescent="0.25">
      <c r="A221" s="39"/>
      <c r="B221" s="39"/>
      <c r="C221" s="39"/>
      <c r="D221" s="39"/>
      <c r="E221" s="39"/>
      <c r="F221" s="39"/>
      <c r="G221" s="39"/>
      <c r="H221" s="39"/>
      <c r="I221" s="39"/>
    </row>
    <row r="222" spans="1:9" x14ac:dyDescent="0.25">
      <c r="A222" s="39"/>
      <c r="B222" s="39"/>
      <c r="C222" s="39"/>
      <c r="D222" s="39"/>
      <c r="E222" s="39"/>
      <c r="F222" s="39"/>
      <c r="G222" s="39"/>
      <c r="H222" s="39"/>
      <c r="I222" s="39"/>
    </row>
    <row r="223" spans="1:9" x14ac:dyDescent="0.25">
      <c r="A223" s="39"/>
      <c r="B223" s="39"/>
      <c r="C223" s="39"/>
      <c r="D223" s="39"/>
      <c r="E223" s="39"/>
      <c r="F223" s="39"/>
      <c r="G223" s="39"/>
      <c r="H223" s="39"/>
      <c r="I223" s="39"/>
    </row>
    <row r="224" spans="1:9" x14ac:dyDescent="0.25">
      <c r="A224" s="39"/>
      <c r="B224" s="39"/>
      <c r="C224" s="39"/>
      <c r="D224" s="39"/>
      <c r="E224" s="39"/>
      <c r="F224" s="39"/>
      <c r="G224" s="39"/>
      <c r="H224" s="39"/>
      <c r="I224" s="39"/>
    </row>
    <row r="225" spans="1:9" x14ac:dyDescent="0.25">
      <c r="A225" s="39"/>
      <c r="B225" s="39"/>
      <c r="C225" s="39"/>
      <c r="D225" s="39"/>
      <c r="E225" s="39"/>
      <c r="F225" s="39"/>
      <c r="G225" s="39"/>
      <c r="H225" s="39"/>
      <c r="I225" s="39"/>
    </row>
    <row r="226" spans="1:9" x14ac:dyDescent="0.25">
      <c r="A226" s="39"/>
      <c r="B226" s="39"/>
      <c r="C226" s="39"/>
      <c r="D226" s="39"/>
      <c r="E226" s="39"/>
      <c r="F226" s="39"/>
      <c r="G226" s="39"/>
      <c r="H226" s="39"/>
      <c r="I226" s="39"/>
    </row>
    <row r="227" spans="1:9" x14ac:dyDescent="0.25">
      <c r="A227" s="39"/>
      <c r="B227" s="39"/>
      <c r="C227" s="39"/>
      <c r="D227" s="39"/>
      <c r="E227" s="39"/>
      <c r="F227" s="39"/>
      <c r="G227" s="39"/>
      <c r="H227" s="39"/>
      <c r="I227" s="39"/>
    </row>
    <row r="228" spans="1:9" x14ac:dyDescent="0.25">
      <c r="A228" s="39"/>
      <c r="B228" s="39"/>
      <c r="C228" s="39"/>
      <c r="D228" s="39"/>
      <c r="E228" s="39"/>
      <c r="F228" s="39"/>
      <c r="G228" s="39"/>
      <c r="H228" s="39"/>
      <c r="I228" s="39"/>
    </row>
    <row r="229" spans="1:9" x14ac:dyDescent="0.25">
      <c r="A229" s="39"/>
      <c r="B229" s="39"/>
      <c r="C229" s="39"/>
      <c r="D229" s="39"/>
      <c r="E229" s="39"/>
      <c r="F229" s="39"/>
      <c r="G229" s="39"/>
      <c r="H229" s="39"/>
      <c r="I229" s="39"/>
    </row>
    <row r="230" spans="1:9" x14ac:dyDescent="0.25">
      <c r="A230" s="39"/>
      <c r="B230" s="39"/>
      <c r="C230" s="39"/>
      <c r="D230" s="39"/>
      <c r="E230" s="39"/>
      <c r="F230" s="39"/>
      <c r="G230" s="39"/>
      <c r="H230" s="39"/>
      <c r="I230" s="39"/>
    </row>
    <row r="231" spans="1:9" x14ac:dyDescent="0.25">
      <c r="A231" s="39"/>
      <c r="B231" s="39"/>
      <c r="C231" s="39"/>
      <c r="D231" s="39"/>
      <c r="E231" s="39"/>
      <c r="F231" s="39"/>
      <c r="G231" s="39"/>
      <c r="H231" s="39"/>
      <c r="I231" s="39"/>
    </row>
    <row r="232" spans="1:9" x14ac:dyDescent="0.25">
      <c r="A232" s="39"/>
      <c r="B232" s="39"/>
      <c r="C232" s="39"/>
      <c r="D232" s="39"/>
      <c r="E232" s="39"/>
      <c r="F232" s="39"/>
      <c r="G232" s="39"/>
      <c r="H232" s="39"/>
      <c r="I232" s="39"/>
    </row>
    <row r="233" spans="1:9" x14ac:dyDescent="0.25">
      <c r="A233" s="39"/>
      <c r="B233" s="39"/>
      <c r="C233" s="39"/>
      <c r="D233" s="39"/>
      <c r="E233" s="39"/>
      <c r="F233" s="39"/>
      <c r="G233" s="39"/>
      <c r="H233" s="39"/>
      <c r="I233" s="39"/>
    </row>
    <row r="234" spans="1:9" x14ac:dyDescent="0.25">
      <c r="A234" s="39"/>
      <c r="B234" s="39"/>
      <c r="C234" s="39"/>
      <c r="D234" s="39"/>
      <c r="E234" s="39"/>
      <c r="F234" s="39"/>
      <c r="G234" s="39"/>
      <c r="H234" s="39"/>
      <c r="I234" s="39"/>
    </row>
    <row r="235" spans="1:9" x14ac:dyDescent="0.25">
      <c r="A235" s="39"/>
      <c r="B235" s="39"/>
      <c r="C235" s="39"/>
      <c r="D235" s="39"/>
      <c r="E235" s="39"/>
      <c r="F235" s="39"/>
      <c r="G235" s="39"/>
      <c r="H235" s="39"/>
      <c r="I235" s="39"/>
    </row>
    <row r="236" spans="1:9" x14ac:dyDescent="0.25">
      <c r="A236" s="39"/>
      <c r="B236" s="39"/>
      <c r="C236" s="39"/>
      <c r="D236" s="39"/>
      <c r="E236" s="39"/>
      <c r="F236" s="39"/>
      <c r="G236" s="39"/>
      <c r="H236" s="39"/>
      <c r="I236" s="39"/>
    </row>
    <row r="237" spans="1:9" x14ac:dyDescent="0.25">
      <c r="A237" s="39"/>
      <c r="B237" s="39"/>
      <c r="C237" s="39"/>
      <c r="D237" s="39"/>
      <c r="E237" s="39"/>
      <c r="F237" s="39"/>
      <c r="G237" s="39"/>
      <c r="H237" s="39"/>
      <c r="I237" s="39"/>
    </row>
    <row r="238" spans="1:9" x14ac:dyDescent="0.25">
      <c r="A238" s="39"/>
      <c r="B238" s="39"/>
      <c r="C238" s="39"/>
      <c r="D238" s="39"/>
      <c r="E238" s="39"/>
      <c r="F238" s="39"/>
      <c r="G238" s="39"/>
      <c r="H238" s="39"/>
      <c r="I238" s="39"/>
    </row>
    <row r="239" spans="1:9" x14ac:dyDescent="0.25">
      <c r="A239" s="39"/>
      <c r="B239" s="39"/>
      <c r="C239" s="39"/>
      <c r="D239" s="39"/>
      <c r="E239" s="39"/>
      <c r="F239" s="39"/>
      <c r="G239" s="39"/>
      <c r="H239" s="39"/>
      <c r="I239" s="39"/>
    </row>
    <row r="240" spans="1:9" x14ac:dyDescent="0.25">
      <c r="A240" s="39"/>
      <c r="B240" s="39"/>
      <c r="C240" s="39"/>
      <c r="D240" s="39"/>
      <c r="E240" s="39"/>
      <c r="F240" s="39"/>
      <c r="G240" s="39"/>
      <c r="H240" s="39"/>
      <c r="I240" s="39"/>
    </row>
    <row r="241" spans="1:9" x14ac:dyDescent="0.25">
      <c r="A241" s="39"/>
      <c r="B241" s="39"/>
      <c r="C241" s="39"/>
      <c r="D241" s="39"/>
      <c r="E241" s="39"/>
      <c r="F241" s="39"/>
      <c r="G241" s="39"/>
      <c r="H241" s="39"/>
      <c r="I241" s="39"/>
    </row>
    <row r="242" spans="1:9" x14ac:dyDescent="0.25">
      <c r="A242" s="39"/>
      <c r="B242" s="39"/>
      <c r="C242" s="39"/>
      <c r="D242" s="39"/>
      <c r="E242" s="39"/>
      <c r="F242" s="39"/>
      <c r="G242" s="39"/>
      <c r="H242" s="39"/>
      <c r="I242" s="39"/>
    </row>
    <row r="243" spans="1:9" x14ac:dyDescent="0.25">
      <c r="A243" s="39"/>
      <c r="B243" s="39"/>
      <c r="C243" s="39"/>
      <c r="D243" s="39"/>
      <c r="E243" s="39"/>
      <c r="F243" s="39"/>
      <c r="G243" s="39"/>
      <c r="H243" s="39"/>
      <c r="I243" s="39"/>
    </row>
    <row r="244" spans="1:9" x14ac:dyDescent="0.25">
      <c r="A244" s="39"/>
      <c r="B244" s="39"/>
      <c r="C244" s="39"/>
      <c r="D244" s="39"/>
      <c r="E244" s="39"/>
      <c r="F244" s="39"/>
      <c r="G244" s="39"/>
      <c r="H244" s="39"/>
      <c r="I244" s="39"/>
    </row>
    <row r="245" spans="1:9" x14ac:dyDescent="0.25">
      <c r="A245" s="39"/>
      <c r="B245" s="39"/>
      <c r="C245" s="39"/>
      <c r="D245" s="39"/>
      <c r="E245" s="39"/>
      <c r="F245" s="39"/>
      <c r="G245" s="39"/>
      <c r="H245" s="39"/>
      <c r="I245" s="39"/>
    </row>
    <row r="246" spans="1:9" x14ac:dyDescent="0.25">
      <c r="A246" s="39"/>
      <c r="B246" s="39"/>
      <c r="C246" s="39"/>
      <c r="D246" s="39"/>
      <c r="E246" s="39"/>
      <c r="F246" s="39"/>
      <c r="G246" s="39"/>
      <c r="H246" s="39"/>
      <c r="I246" s="39"/>
    </row>
    <row r="247" spans="1:9" x14ac:dyDescent="0.25">
      <c r="A247" s="39"/>
      <c r="B247" s="39"/>
      <c r="C247" s="39"/>
      <c r="D247" s="39"/>
      <c r="E247" s="39"/>
      <c r="F247" s="39"/>
      <c r="G247" s="39"/>
      <c r="H247" s="39"/>
      <c r="I247" s="39"/>
    </row>
    <row r="248" spans="1:9" x14ac:dyDescent="0.25">
      <c r="A248" s="39"/>
      <c r="B248" s="39"/>
      <c r="C248" s="39"/>
      <c r="D248" s="39"/>
      <c r="E248" s="39"/>
      <c r="F248" s="39"/>
      <c r="G248" s="39"/>
      <c r="H248" s="39"/>
      <c r="I248" s="39"/>
    </row>
    <row r="249" spans="1:9" x14ac:dyDescent="0.25">
      <c r="A249" s="39"/>
      <c r="B249" s="39"/>
      <c r="C249" s="39"/>
      <c r="D249" s="39"/>
      <c r="E249" s="39"/>
      <c r="F249" s="39"/>
      <c r="G249" s="39"/>
      <c r="H249" s="39"/>
      <c r="I249" s="39"/>
    </row>
    <row r="250" spans="1:9" x14ac:dyDescent="0.25">
      <c r="A250" s="39"/>
      <c r="B250" s="39"/>
      <c r="C250" s="39"/>
      <c r="D250" s="39"/>
      <c r="E250" s="39"/>
      <c r="F250" s="39"/>
      <c r="G250" s="39"/>
      <c r="H250" s="39"/>
      <c r="I250" s="39"/>
    </row>
    <row r="251" spans="1:9" x14ac:dyDescent="0.25">
      <c r="A251" s="39"/>
      <c r="B251" s="39"/>
      <c r="C251" s="39"/>
      <c r="D251" s="39"/>
      <c r="E251" s="39"/>
      <c r="F251" s="39"/>
      <c r="G251" s="39"/>
      <c r="H251" s="39"/>
      <c r="I251" s="39"/>
    </row>
    <row r="252" spans="1:9" x14ac:dyDescent="0.25">
      <c r="A252" s="39"/>
      <c r="B252" s="39"/>
      <c r="C252" s="39"/>
      <c r="D252" s="39"/>
      <c r="E252" s="39"/>
      <c r="F252" s="39"/>
      <c r="G252" s="39"/>
      <c r="H252" s="39"/>
      <c r="I252" s="39"/>
    </row>
    <row r="253" spans="1:9" x14ac:dyDescent="0.25">
      <c r="A253" s="39"/>
      <c r="B253" s="39"/>
      <c r="C253" s="39"/>
      <c r="D253" s="39"/>
      <c r="E253" s="39"/>
      <c r="F253" s="39"/>
      <c r="G253" s="39"/>
      <c r="H253" s="39"/>
      <c r="I253" s="39"/>
    </row>
    <row r="254" spans="1:9" x14ac:dyDescent="0.25">
      <c r="A254" s="39"/>
      <c r="B254" s="39"/>
      <c r="C254" s="39"/>
      <c r="D254" s="39"/>
      <c r="E254" s="39"/>
      <c r="F254" s="39"/>
      <c r="G254" s="39"/>
      <c r="H254" s="39"/>
      <c r="I254" s="39"/>
    </row>
    <row r="255" spans="1:9" x14ac:dyDescent="0.25">
      <c r="A255" s="39"/>
      <c r="B255" s="39"/>
      <c r="C255" s="39"/>
      <c r="D255" s="39"/>
      <c r="E255" s="39"/>
      <c r="F255" s="39"/>
      <c r="G255" s="39"/>
      <c r="H255" s="39"/>
      <c r="I255" s="39"/>
    </row>
    <row r="256" spans="1:9" x14ac:dyDescent="0.25">
      <c r="A256" s="39"/>
      <c r="B256" s="39"/>
      <c r="C256" s="39"/>
      <c r="D256" s="39"/>
      <c r="E256" s="39"/>
      <c r="F256" s="39"/>
      <c r="G256" s="39"/>
      <c r="H256" s="39"/>
      <c r="I256" s="39"/>
    </row>
    <row r="257" spans="1:9" x14ac:dyDescent="0.25">
      <c r="A257" s="39"/>
      <c r="B257" s="39"/>
      <c r="C257" s="39"/>
      <c r="D257" s="39"/>
      <c r="E257" s="39"/>
      <c r="F257" s="39"/>
      <c r="G257" s="39"/>
      <c r="H257" s="39"/>
      <c r="I257" s="39"/>
    </row>
    <row r="258" spans="1:9" x14ac:dyDescent="0.25">
      <c r="A258" s="39"/>
      <c r="B258" s="39"/>
      <c r="C258" s="39"/>
      <c r="D258" s="39"/>
      <c r="E258" s="39"/>
      <c r="F258" s="39"/>
      <c r="G258" s="39"/>
      <c r="H258" s="39"/>
      <c r="I258" s="39"/>
    </row>
    <row r="259" spans="1:9" x14ac:dyDescent="0.25">
      <c r="A259" s="39"/>
      <c r="B259" s="39"/>
      <c r="C259" s="39"/>
      <c r="D259" s="39"/>
      <c r="E259" s="39"/>
      <c r="F259" s="39"/>
      <c r="G259" s="39"/>
      <c r="H259" s="39"/>
      <c r="I259" s="39"/>
    </row>
    <row r="260" spans="1:9" x14ac:dyDescent="0.25">
      <c r="A260" s="39"/>
      <c r="B260" s="39"/>
      <c r="C260" s="39"/>
      <c r="D260" s="39"/>
      <c r="E260" s="39"/>
      <c r="F260" s="39"/>
      <c r="G260" s="39"/>
      <c r="H260" s="39"/>
      <c r="I260" s="39"/>
    </row>
    <row r="261" spans="1:9" x14ac:dyDescent="0.25">
      <c r="A261" s="39"/>
      <c r="B261" s="39"/>
      <c r="C261" s="39"/>
      <c r="D261" s="39"/>
      <c r="E261" s="39"/>
      <c r="F261" s="39"/>
      <c r="G261" s="39"/>
      <c r="H261" s="39"/>
      <c r="I261" s="39"/>
    </row>
    <row r="262" spans="1:9" x14ac:dyDescent="0.25">
      <c r="A262" s="39"/>
      <c r="B262" s="39"/>
      <c r="C262" s="39"/>
      <c r="D262" s="39"/>
      <c r="E262" s="39"/>
      <c r="F262" s="39"/>
      <c r="G262" s="39"/>
      <c r="H262" s="39"/>
      <c r="I262" s="39"/>
    </row>
    <row r="263" spans="1:9" x14ac:dyDescent="0.25">
      <c r="A263" s="39"/>
      <c r="B263" s="39"/>
      <c r="C263" s="39"/>
      <c r="D263" s="39"/>
      <c r="E263" s="39"/>
      <c r="F263" s="39"/>
      <c r="G263" s="39"/>
      <c r="H263" s="39"/>
      <c r="I263" s="39"/>
    </row>
    <row r="264" spans="1:9" x14ac:dyDescent="0.25">
      <c r="A264" s="39"/>
      <c r="B264" s="39"/>
      <c r="C264" s="39"/>
      <c r="D264" s="39"/>
      <c r="E264" s="39"/>
      <c r="F264" s="39"/>
      <c r="G264" s="39"/>
      <c r="H264" s="39"/>
      <c r="I264" s="39"/>
    </row>
    <row r="265" spans="1:9" x14ac:dyDescent="0.25">
      <c r="A265" s="39"/>
      <c r="B265" s="39"/>
      <c r="C265" s="39"/>
      <c r="D265" s="39"/>
      <c r="E265" s="39"/>
      <c r="F265" s="39"/>
      <c r="G265" s="39"/>
      <c r="H265" s="39"/>
      <c r="I265" s="39"/>
    </row>
    <row r="266" spans="1:9" x14ac:dyDescent="0.25">
      <c r="A266" s="39"/>
      <c r="B266" s="39"/>
      <c r="C266" s="39"/>
      <c r="D266" s="39"/>
      <c r="E266" s="39"/>
      <c r="F266" s="39"/>
      <c r="G266" s="39"/>
      <c r="H266" s="39"/>
      <c r="I266" s="39"/>
    </row>
    <row r="267" spans="1:9" x14ac:dyDescent="0.25">
      <c r="A267" s="39"/>
      <c r="B267" s="39"/>
      <c r="C267" s="39"/>
      <c r="D267" s="39"/>
      <c r="E267" s="39"/>
      <c r="F267" s="39"/>
      <c r="G267" s="39"/>
      <c r="H267" s="39"/>
      <c r="I267" s="39"/>
    </row>
    <row r="268" spans="1:9" x14ac:dyDescent="0.25">
      <c r="A268" s="39"/>
      <c r="B268" s="39"/>
      <c r="C268" s="39"/>
      <c r="D268" s="39"/>
      <c r="E268" s="39"/>
      <c r="F268" s="39"/>
      <c r="G268" s="39"/>
      <c r="H268" s="39"/>
      <c r="I268" s="39"/>
    </row>
    <row r="269" spans="1:9" x14ac:dyDescent="0.25">
      <c r="A269" s="39"/>
      <c r="B269" s="39"/>
      <c r="C269" s="39"/>
      <c r="D269" s="39"/>
      <c r="E269" s="39"/>
      <c r="F269" s="39"/>
      <c r="G269" s="39"/>
      <c r="H269" s="39"/>
      <c r="I269" s="39"/>
    </row>
    <row r="270" spans="1:9" x14ac:dyDescent="0.25">
      <c r="A270" s="39"/>
      <c r="B270" s="39"/>
      <c r="C270" s="39"/>
      <c r="D270" s="39"/>
      <c r="E270" s="39"/>
      <c r="F270" s="39"/>
      <c r="G270" s="39"/>
      <c r="H270" s="39"/>
      <c r="I270" s="39"/>
    </row>
    <row r="271" spans="1:9" x14ac:dyDescent="0.25">
      <c r="A271" s="39"/>
      <c r="B271" s="39"/>
      <c r="C271" s="39"/>
      <c r="D271" s="39"/>
      <c r="E271" s="39"/>
      <c r="F271" s="39"/>
      <c r="G271" s="39"/>
      <c r="H271" s="39"/>
      <c r="I271" s="39"/>
    </row>
  </sheetData>
  <sortState xmlns:xlrd2="http://schemas.microsoft.com/office/spreadsheetml/2017/richdata2" ref="A10:H94">
    <sortCondition ref="A10:A94"/>
    <sortCondition ref="B10:B94"/>
    <sortCondition ref="C10:C94"/>
    <sortCondition ref="D10:D94"/>
  </sortState>
  <mergeCells count="8">
    <mergeCell ref="C9:D9"/>
    <mergeCell ref="E9:H9"/>
    <mergeCell ref="A3:H3"/>
    <mergeCell ref="A4:H4"/>
    <mergeCell ref="A5:H5"/>
    <mergeCell ref="A6:H6"/>
    <mergeCell ref="A7:H7"/>
    <mergeCell ref="A8:H8"/>
  </mergeCells>
  <conditionalFormatting sqref="I74:I89">
    <cfRule type="duplicateValues" dxfId="1" priority="1"/>
  </conditionalFormatting>
  <conditionalFormatting sqref="I272:I1048576 I1:I73">
    <cfRule type="duplicateValues" dxfId="0" priority="2"/>
  </conditionalFormatting>
  <pageMargins left="0.70866141732283472" right="0.70866141732283472" top="0.74803149606299213" bottom="0.74803149606299213" header="0.31496062992125984" footer="0.31496062992125984"/>
  <pageSetup paperSize="9" scale="41"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Anexa art 16 obras</vt:lpstr>
      <vt:lpstr>Anexa art 16 bs serv</vt:lpstr>
      <vt:lpstr>Referencias</vt:lpstr>
      <vt:lpstr>'Anexa art 16 bs serv'!Área_de_impresión</vt:lpstr>
      <vt:lpstr>'Anexa art 16 obras'!Área_de_impresión</vt:lpstr>
      <vt:lpstr>Referencias!Área_de_impresión</vt:lpstr>
      <vt:lpstr>'Anexa art 16 bs serv'!Títulos_a_imprimir</vt:lpstr>
      <vt:lpstr>'Anexa art 16 obras'!Títulos_a_imprimir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Heyaca</dc:creator>
  <cp:lastModifiedBy>Vidarte, Santiago Mart�n</cp:lastModifiedBy>
  <cp:lastPrinted>2024-09-12T16:48:26Z</cp:lastPrinted>
  <dcterms:created xsi:type="dcterms:W3CDTF">2024-09-07T13:12:33Z</dcterms:created>
  <dcterms:modified xsi:type="dcterms:W3CDTF">2024-09-18T16:01:13Z</dcterms:modified>
</cp:coreProperties>
</file>