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desa\PROY2024\ley\pdf\planillas_anexas\capitulo1\"/>
    </mc:Choice>
  </mc:AlternateContent>
  <bookViews>
    <workbookView xWindow="2055" yWindow="2055" windowWidth="11340" windowHeight="6345" tabRatio="643"/>
  </bookViews>
  <sheets>
    <sheet name="2024" sheetId="8" r:id="rId1"/>
  </sheets>
  <definedNames>
    <definedName name="Print_Area" localSheetId="0">'2024'!$A$2:$AD$57</definedName>
    <definedName name="Print_Titles" localSheetId="0">'2024'!$A:$A</definedName>
    <definedName name="_xlnm.Print_Titles" localSheetId="0">'2024'!$A:$A</definedName>
  </definedNames>
  <calcPr calcId="152511"/>
</workbook>
</file>

<file path=xl/calcChain.xml><?xml version="1.0" encoding="utf-8"?>
<calcChain xmlns="http://schemas.openxmlformats.org/spreadsheetml/2006/main">
  <c r="B9" i="8" l="1"/>
  <c r="B4" i="8"/>
  <c r="C9" i="8"/>
  <c r="C4" i="8"/>
  <c r="D9" i="8"/>
  <c r="D4" i="8"/>
  <c r="E9" i="8"/>
  <c r="E4" i="8"/>
  <c r="F9" i="8"/>
  <c r="F4" i="8"/>
  <c r="G9" i="8"/>
  <c r="G4" i="8"/>
  <c r="H9" i="8"/>
  <c r="H4" i="8"/>
  <c r="I9" i="8"/>
  <c r="I4" i="8"/>
  <c r="J9" i="8"/>
  <c r="J4" i="8"/>
  <c r="K9" i="8"/>
  <c r="K4" i="8"/>
  <c r="L9" i="8"/>
  <c r="L4" i="8"/>
  <c r="M9" i="8"/>
  <c r="M4" i="8"/>
  <c r="N9" i="8"/>
  <c r="N4" i="8"/>
  <c r="O9" i="8"/>
  <c r="O4" i="8"/>
  <c r="P9" i="8"/>
  <c r="P4" i="8"/>
  <c r="Q9" i="8"/>
  <c r="Q4" i="8"/>
  <c r="R9" i="8"/>
  <c r="R4" i="8"/>
  <c r="S9" i="8"/>
  <c r="S4" i="8"/>
  <c r="T9" i="8"/>
  <c r="T4" i="8"/>
  <c r="U9" i="8"/>
  <c r="U4" i="8"/>
  <c r="V9" i="8"/>
  <c r="V4" i="8"/>
  <c r="W9" i="8"/>
  <c r="W4" i="8"/>
  <c r="X9" i="8"/>
  <c r="X4" i="8"/>
  <c r="Y9" i="8"/>
  <c r="Y4" i="8"/>
  <c r="Z9" i="8"/>
  <c r="Z4" i="8"/>
  <c r="AA9" i="8"/>
  <c r="AA4" i="8"/>
  <c r="AB9" i="8"/>
  <c r="AB4" i="8"/>
  <c r="AC9" i="8"/>
  <c r="AC4" i="8"/>
  <c r="AD9" i="8"/>
  <c r="AD4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B24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B28" i="8"/>
  <c r="B26" i="8"/>
  <c r="C28" i="8"/>
  <c r="C26" i="8"/>
  <c r="D28" i="8"/>
  <c r="D26" i="8"/>
  <c r="E28" i="8"/>
  <c r="E26" i="8"/>
  <c r="F28" i="8"/>
  <c r="F26" i="8"/>
  <c r="G28" i="8"/>
  <c r="G26" i="8"/>
  <c r="H28" i="8"/>
  <c r="H26" i="8"/>
  <c r="I28" i="8"/>
  <c r="I26" i="8"/>
  <c r="J28" i="8"/>
  <c r="J26" i="8"/>
  <c r="K28" i="8"/>
  <c r="K26" i="8"/>
  <c r="L28" i="8"/>
  <c r="L26" i="8"/>
  <c r="M28" i="8"/>
  <c r="M26" i="8"/>
  <c r="N28" i="8"/>
  <c r="N26" i="8"/>
  <c r="O28" i="8"/>
  <c r="O26" i="8"/>
  <c r="P28" i="8"/>
  <c r="P26" i="8"/>
  <c r="Q28" i="8"/>
  <c r="Q26" i="8"/>
  <c r="R28" i="8"/>
  <c r="R26" i="8"/>
  <c r="S28" i="8"/>
  <c r="S26" i="8"/>
  <c r="T28" i="8"/>
  <c r="T26" i="8"/>
  <c r="U28" i="8"/>
  <c r="U26" i="8"/>
  <c r="V28" i="8"/>
  <c r="V26" i="8"/>
  <c r="W28" i="8"/>
  <c r="W26" i="8"/>
  <c r="X28" i="8"/>
  <c r="X26" i="8"/>
  <c r="Y28" i="8"/>
  <c r="Y26" i="8"/>
  <c r="Z28" i="8"/>
  <c r="Z26" i="8"/>
  <c r="AA28" i="8"/>
  <c r="AA26" i="8"/>
  <c r="AB28" i="8"/>
  <c r="AB26" i="8"/>
  <c r="AC28" i="8"/>
  <c r="AC26" i="8"/>
  <c r="AD28" i="8"/>
  <c r="AD26" i="8"/>
  <c r="B32" i="8"/>
  <c r="C32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Z32" i="8"/>
  <c r="AA32" i="8"/>
  <c r="AB32" i="8"/>
  <c r="AC32" i="8"/>
  <c r="AD32" i="8"/>
  <c r="B36" i="8"/>
  <c r="C36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T36" i="8"/>
  <c r="U36" i="8"/>
  <c r="V36" i="8"/>
  <c r="W36" i="8"/>
  <c r="X36" i="8"/>
  <c r="Y36" i="8"/>
  <c r="Z36" i="8"/>
  <c r="AA36" i="8"/>
  <c r="AB36" i="8"/>
  <c r="AC36" i="8"/>
  <c r="AD36" i="8"/>
  <c r="B37" i="8"/>
  <c r="C37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V37" i="8"/>
  <c r="W37" i="8"/>
  <c r="X37" i="8"/>
  <c r="Y37" i="8"/>
  <c r="Z37" i="8"/>
  <c r="AA37" i="8"/>
  <c r="AB37" i="8"/>
  <c r="AC37" i="8"/>
  <c r="AD37" i="8"/>
  <c r="B39" i="8"/>
  <c r="C39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V39" i="8"/>
  <c r="W39" i="8"/>
  <c r="X39" i="8"/>
  <c r="Y39" i="8"/>
  <c r="Z39" i="8"/>
  <c r="AA39" i="8"/>
  <c r="AB39" i="8"/>
  <c r="AC39" i="8"/>
  <c r="AD39" i="8"/>
  <c r="B45" i="8"/>
  <c r="B43" i="8"/>
  <c r="B53" i="8"/>
  <c r="B51" i="8"/>
  <c r="B41" i="8"/>
  <c r="C45" i="8"/>
  <c r="C43" i="8"/>
  <c r="C53" i="8"/>
  <c r="C51" i="8"/>
  <c r="C41" i="8"/>
  <c r="D45" i="8"/>
  <c r="D43" i="8"/>
  <c r="D53" i="8"/>
  <c r="D51" i="8"/>
  <c r="D41" i="8"/>
  <c r="E45" i="8"/>
  <c r="E43" i="8"/>
  <c r="E53" i="8"/>
  <c r="E51" i="8"/>
  <c r="E41" i="8"/>
  <c r="F45" i="8"/>
  <c r="F43" i="8"/>
  <c r="F53" i="8"/>
  <c r="F51" i="8"/>
  <c r="F41" i="8"/>
  <c r="G45" i="8"/>
  <c r="G43" i="8"/>
  <c r="G53" i="8"/>
  <c r="G51" i="8"/>
  <c r="G41" i="8"/>
  <c r="H45" i="8"/>
  <c r="H43" i="8"/>
  <c r="H53" i="8"/>
  <c r="H51" i="8"/>
  <c r="H41" i="8"/>
  <c r="I45" i="8"/>
  <c r="I43" i="8"/>
  <c r="I53" i="8"/>
  <c r="I51" i="8"/>
  <c r="I41" i="8"/>
  <c r="J45" i="8"/>
  <c r="J43" i="8"/>
  <c r="J53" i="8"/>
  <c r="J51" i="8"/>
  <c r="J41" i="8"/>
  <c r="K45" i="8"/>
  <c r="K43" i="8"/>
  <c r="K53" i="8"/>
  <c r="K51" i="8"/>
  <c r="K41" i="8"/>
  <c r="L45" i="8"/>
  <c r="L43" i="8"/>
  <c r="L53" i="8"/>
  <c r="L51" i="8"/>
  <c r="L41" i="8"/>
  <c r="M45" i="8"/>
  <c r="M43" i="8"/>
  <c r="M53" i="8"/>
  <c r="M51" i="8"/>
  <c r="M41" i="8"/>
  <c r="N45" i="8"/>
  <c r="N43" i="8"/>
  <c r="N53" i="8"/>
  <c r="N51" i="8"/>
  <c r="N41" i="8"/>
  <c r="O45" i="8"/>
  <c r="O43" i="8"/>
  <c r="O53" i="8"/>
  <c r="O51" i="8"/>
  <c r="O41" i="8"/>
  <c r="P45" i="8"/>
  <c r="P43" i="8"/>
  <c r="P53" i="8"/>
  <c r="P51" i="8"/>
  <c r="P41" i="8"/>
  <c r="Q45" i="8"/>
  <c r="Q43" i="8"/>
  <c r="Q53" i="8"/>
  <c r="Q51" i="8"/>
  <c r="Q41" i="8"/>
  <c r="R45" i="8"/>
  <c r="R43" i="8"/>
  <c r="R53" i="8"/>
  <c r="R51" i="8"/>
  <c r="R41" i="8"/>
  <c r="S45" i="8"/>
  <c r="S43" i="8"/>
  <c r="S53" i="8"/>
  <c r="S51" i="8"/>
  <c r="S41" i="8"/>
  <c r="T45" i="8"/>
  <c r="T43" i="8"/>
  <c r="T53" i="8"/>
  <c r="T51" i="8"/>
  <c r="T41" i="8"/>
  <c r="U45" i="8"/>
  <c r="U43" i="8"/>
  <c r="U53" i="8"/>
  <c r="U51" i="8"/>
  <c r="U41" i="8"/>
  <c r="V45" i="8"/>
  <c r="V43" i="8"/>
  <c r="V53" i="8"/>
  <c r="V51" i="8"/>
  <c r="V41" i="8"/>
  <c r="W45" i="8"/>
  <c r="W43" i="8"/>
  <c r="W53" i="8"/>
  <c r="W51" i="8"/>
  <c r="W41" i="8"/>
  <c r="X45" i="8"/>
  <c r="X43" i="8"/>
  <c r="X53" i="8"/>
  <c r="X51" i="8"/>
  <c r="X41" i="8"/>
  <c r="Y45" i="8"/>
  <c r="Y43" i="8"/>
  <c r="Y53" i="8"/>
  <c r="Y51" i="8"/>
  <c r="Y41" i="8"/>
  <c r="Z45" i="8"/>
  <c r="Z43" i="8"/>
  <c r="Z53" i="8"/>
  <c r="Z51" i="8"/>
  <c r="Z41" i="8"/>
  <c r="AA45" i="8"/>
  <c r="AA43" i="8"/>
  <c r="AA53" i="8"/>
  <c r="AA51" i="8"/>
  <c r="AA41" i="8"/>
  <c r="AB45" i="8"/>
  <c r="AB43" i="8"/>
  <c r="AB53" i="8"/>
  <c r="AB51" i="8"/>
  <c r="AB41" i="8"/>
  <c r="AC45" i="8"/>
  <c r="AC43" i="8"/>
  <c r="AC53" i="8"/>
  <c r="AC51" i="8"/>
  <c r="AC41" i="8"/>
  <c r="AD45" i="8"/>
  <c r="AD43" i="8"/>
  <c r="AD53" i="8"/>
  <c r="AD51" i="8"/>
  <c r="AD41" i="8"/>
</calcChain>
</file>

<file path=xl/sharedStrings.xml><?xml version="1.0" encoding="utf-8"?>
<sst xmlns="http://schemas.openxmlformats.org/spreadsheetml/2006/main" count="75" uniqueCount="74">
  <si>
    <t>CONCEPTO</t>
  </si>
  <si>
    <t>I - INGRESOS CORRIENTES</t>
  </si>
  <si>
    <t xml:space="preserve">     Transferencias Corrientes</t>
  </si>
  <si>
    <t>II - GASTOS CORRIENTES</t>
  </si>
  <si>
    <t xml:space="preserve">     Bienes y Servicios</t>
  </si>
  <si>
    <t xml:space="preserve">     Impuestos Indirectos</t>
  </si>
  <si>
    <t xml:space="preserve">     Previsiones</t>
  </si>
  <si>
    <t xml:space="preserve">     Impuestos Directos</t>
  </si>
  <si>
    <t xml:space="preserve">     Otros</t>
  </si>
  <si>
    <t>IV - INGRESOS DE CAPITAL</t>
  </si>
  <si>
    <t xml:space="preserve">     Otros Ingresos de Capital</t>
  </si>
  <si>
    <t>V - GASTOS DE CAPITAL</t>
  </si>
  <si>
    <t xml:space="preserve">     Incremento del Patrimonio </t>
  </si>
  <si>
    <t>INFRAEST. REGIONAL</t>
  </si>
  <si>
    <t>CONSUMO RESIDENCIAL DE GAS</t>
  </si>
  <si>
    <t>DE INFRAEST. HÍDRICA</t>
  </si>
  <si>
    <t>DE CAPITAL SOCIAL</t>
  </si>
  <si>
    <t>PROM. CIENT. Y TECN.</t>
  </si>
  <si>
    <t>PARA EL TRANSP. ELECT. FED</t>
  </si>
  <si>
    <t xml:space="preserve">DESARROLLO PROVINCIAL  </t>
  </si>
  <si>
    <t xml:space="preserve">     Ventas de Bienes y Servicios </t>
  </si>
  <si>
    <t>REFINANC. HIPOTEC.</t>
  </si>
  <si>
    <t xml:space="preserve">     Disminución del Patrimonio</t>
  </si>
  <si>
    <t xml:space="preserve">     Rentas de la Propiedad</t>
  </si>
  <si>
    <t>VI - INGRESOS TOTALES (I+IV)</t>
  </si>
  <si>
    <t>VIII - RESULTADO FINANCIERO (VI-VII)</t>
  </si>
  <si>
    <t>IX - FINANCIAMIENTO (X-XI)</t>
  </si>
  <si>
    <t>X - FUENTES FINANCIERAS</t>
  </si>
  <si>
    <t>XI - APLICACIONES FINANCIERAS</t>
  </si>
  <si>
    <t xml:space="preserve">     Remuneraciones</t>
  </si>
  <si>
    <t>VII- GASTOS TOTALES (II+V)</t>
  </si>
  <si>
    <t>RECUP.  DE LA ACTIVIDAD OVINA</t>
  </si>
  <si>
    <t xml:space="preserve">     Transferencias de Capital</t>
  </si>
  <si>
    <t xml:space="preserve">     Venta y/o Desincorporación de Activos</t>
  </si>
  <si>
    <t xml:space="preserve">     Inversión Real</t>
  </si>
  <si>
    <t xml:space="preserve">       .Incremento de Otros Pasivos</t>
  </si>
  <si>
    <t xml:space="preserve">     Endeudamiento e Incremento de Otros Pasivos</t>
  </si>
  <si>
    <t xml:space="preserve">       .Disminución de Otros Pasivos</t>
  </si>
  <si>
    <t xml:space="preserve">       .Transferencias de la Adm. Nacional</t>
  </si>
  <si>
    <t xml:space="preserve">     Amort.de Deuda y Disminución de Otros Pasivos</t>
  </si>
  <si>
    <t xml:space="preserve">     Intereses en Moneda Nacional</t>
  </si>
  <si>
    <t xml:space="preserve">     Intereses en Moneda Extranjera</t>
  </si>
  <si>
    <t>III - RESULTADO ECONÓMICO (I-II)</t>
  </si>
  <si>
    <t xml:space="preserve">       .Endeudamiento en Moneda Nacional</t>
  </si>
  <si>
    <t xml:space="preserve">       .Endeudamiento en Moneda Extranjera</t>
  </si>
  <si>
    <t xml:space="preserve">       .Amortización en Moneda Nacional</t>
  </si>
  <si>
    <t xml:space="preserve">       .Amortización en Moneda Extranjera</t>
  </si>
  <si>
    <t xml:space="preserve">          Otras Transferencias</t>
  </si>
  <si>
    <t xml:space="preserve">          Del Tesoro Nacional</t>
  </si>
  <si>
    <t>PARA LA VIVIENDA SOCIAL</t>
  </si>
  <si>
    <t>FONDCE</t>
  </si>
  <si>
    <t>FONDEP</t>
  </si>
  <si>
    <t>FONDO DE SEGURIDAD AEROPORT.</t>
  </si>
  <si>
    <t xml:space="preserve">FONDAGRO </t>
  </si>
  <si>
    <t>COBERTURA UNIVERSAL DE SALUD</t>
  </si>
  <si>
    <t>FONDO DE  ENERGIAS RENOVABLES</t>
  </si>
  <si>
    <t>FODIS</t>
  </si>
  <si>
    <t>FOGAR</t>
  </si>
  <si>
    <t xml:space="preserve">     Aumento de la Inversión Financiera</t>
  </si>
  <si>
    <t xml:space="preserve">     Disminución de la Inversión Financiera</t>
  </si>
  <si>
    <t>FOBOSQUES</t>
  </si>
  <si>
    <t>SISTEMA INFRAEST. TRANSPORTE</t>
  </si>
  <si>
    <t>FFIDUC. PROCREAR</t>
  </si>
  <si>
    <t>FF SERVICIO UNIVERSAL (ARGENTINA DIGITAL)</t>
  </si>
  <si>
    <t>ASISTENCIA DIRECTA A VICTIMAS DE TRATA</t>
  </si>
  <si>
    <t>INTEGRACION SOCIOURBANA</t>
  </si>
  <si>
    <t>CONSUMIDORES GLP                        (LEY 26.020)</t>
  </si>
  <si>
    <t xml:space="preserve">       .Otros</t>
  </si>
  <si>
    <t>FONDO NACIONAL DEL MANEJO DEL
FUEGO</t>
  </si>
  <si>
    <t>FONDO NACIONAL DE EMERGENCIAS</t>
  </si>
  <si>
    <t xml:space="preserve">     Ingresos Impositivos</t>
  </si>
  <si>
    <t xml:space="preserve">     Ingresos no Impositivos</t>
  </si>
  <si>
    <t>FONPEC</t>
  </si>
  <si>
    <t>RED DE AUTOPISTAS Y RUTAS SEGURAS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</si>
</sst>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p_t_a_-;\-* #,##0.00\ _p_t_a_-;_-* &quot;-&quot;??\ _p_t_a_-;_-@_-"/>
    <numFmt numFmtId="165" formatCode="#,##0.000;\-#,##0.000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left"/>
    </xf>
    <xf numFmtId="0" fontId="0" fillId="0" borderId="0" xfId="0" applyFill="1"/>
    <xf numFmtId="37" fontId="0" fillId="0" borderId="1" xfId="0" applyNumberFormat="1" applyFill="1" applyBorder="1" applyProtection="1"/>
    <xf numFmtId="39" fontId="2" fillId="0" borderId="1" xfId="0" applyNumberFormat="1" applyFont="1" applyFill="1" applyBorder="1" applyProtection="1"/>
    <xf numFmtId="37" fontId="2" fillId="0" borderId="1" xfId="0" applyNumberFormat="1" applyFont="1" applyFill="1" applyBorder="1" applyProtection="1"/>
    <xf numFmtId="37" fontId="2" fillId="0" borderId="1" xfId="0" applyNumberFormat="1" applyFont="1" applyFill="1" applyBorder="1" applyAlignment="1">
      <alignment horizontal="center" vertical="center" wrapText="1"/>
    </xf>
    <xf numFmtId="9" fontId="0" fillId="0" borderId="1" xfId="2" applyFont="1" applyFill="1" applyBorder="1" applyProtection="1"/>
    <xf numFmtId="165" fontId="0" fillId="0" borderId="1" xfId="0" applyNumberFormat="1" applyFill="1" applyBorder="1" applyProtection="1"/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1" applyFont="1" applyFill="1" applyBorder="1" applyAlignment="1">
      <alignment horizontal="center" vertical="center" wrapText="1"/>
    </xf>
    <xf numFmtId="37" fontId="0" fillId="0" borderId="3" xfId="0" applyNumberFormat="1" applyFill="1" applyBorder="1" applyProtection="1"/>
    <xf numFmtId="0" fontId="2" fillId="0" borderId="2" xfId="0" applyFont="1" applyFill="1" applyBorder="1" applyAlignment="1" applyProtection="1">
      <alignment horizontal="center" vertical="center" wrapText="1"/>
    </xf>
    <xf numFmtId="37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left"/>
    </xf>
    <xf numFmtId="0" fontId="0" fillId="0" borderId="1" xfId="0" applyFill="1" applyBorder="1"/>
    <xf numFmtId="0" fontId="2" fillId="0" borderId="1" xfId="0" applyFont="1" applyFill="1" applyBorder="1" applyAlignment="1" applyProtection="1">
      <alignment horizontal="left"/>
    </xf>
    <xf numFmtId="0" fontId="0" fillId="0" borderId="3" xfId="0" applyFill="1" applyBorder="1" applyAlignment="1" applyProtection="1">
      <alignment horizontal="left"/>
    </xf>
    <xf numFmtId="37" fontId="0" fillId="0" borderId="1" xfId="0" applyNumberFormat="1" applyFill="1" applyBorder="1"/>
    <xf numFmtId="9" fontId="0" fillId="0" borderId="1" xfId="2" applyFont="1" applyFill="1" applyBorder="1"/>
    <xf numFmtId="0" fontId="1" fillId="0" borderId="1" xfId="0" applyFont="1" applyBorder="1" applyAlignment="1" applyProtection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AD57"/>
  <sheetViews>
    <sheetView showGridLines="0" tabSelected="1" zoomScaleNormal="100" workbookViewId="0">
      <pane xSplit="1" ySplit="2" topLeftCell="B4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baseColWidth="10" defaultColWidth="11.42578125" defaultRowHeight="12.75" x14ac:dyDescent="0.2"/>
  <cols>
    <col min="1" max="1" width="44.5703125" style="3" bestFit="1" customWidth="1"/>
    <col min="2" max="3" width="14.7109375" style="3" bestFit="1" customWidth="1"/>
    <col min="4" max="4" width="14.28515625" style="3" bestFit="1" customWidth="1"/>
    <col min="5" max="7" width="13.7109375" style="3" customWidth="1"/>
    <col min="8" max="8" width="14.7109375" style="3" customWidth="1"/>
    <col min="9" max="9" width="14.28515625" style="3" bestFit="1" customWidth="1"/>
    <col min="10" max="10" width="13.7109375" style="3" customWidth="1"/>
    <col min="11" max="11" width="14.7109375" style="3" bestFit="1" customWidth="1"/>
    <col min="12" max="12" width="14.5703125" style="3" bestFit="1" customWidth="1"/>
    <col min="13" max="13" width="15.42578125" style="3" customWidth="1"/>
    <col min="14" max="14" width="13.7109375" style="3" customWidth="1"/>
    <col min="15" max="15" width="16.140625" style="3" customWidth="1"/>
    <col min="16" max="16" width="13.7109375" style="3" customWidth="1"/>
    <col min="17" max="17" width="15.28515625" style="3" bestFit="1" customWidth="1"/>
    <col min="18" max="22" width="13.7109375" style="3" customWidth="1"/>
    <col min="23" max="23" width="15.28515625" style="3" bestFit="1" customWidth="1"/>
    <col min="24" max="24" width="15.42578125" style="3" customWidth="1"/>
    <col min="25" max="26" width="13.7109375" style="3" customWidth="1"/>
    <col min="27" max="27" width="14.7109375" style="3" customWidth="1"/>
    <col min="28" max="29" width="15.42578125" style="3" customWidth="1"/>
    <col min="30" max="30" width="14.5703125" style="3" customWidth="1"/>
    <col min="31" max="16384" width="11.42578125" style="3"/>
  </cols>
  <sheetData>
    <row r="2" spans="1:30" ht="53.25" customHeight="1" x14ac:dyDescent="0.2">
      <c r="A2" s="14" t="s">
        <v>0</v>
      </c>
      <c r="B2" s="10" t="s">
        <v>19</v>
      </c>
      <c r="C2" s="10" t="s">
        <v>49</v>
      </c>
      <c r="D2" s="10" t="s">
        <v>13</v>
      </c>
      <c r="E2" s="10" t="s">
        <v>16</v>
      </c>
      <c r="F2" s="10" t="s">
        <v>17</v>
      </c>
      <c r="G2" s="10" t="s">
        <v>18</v>
      </c>
      <c r="H2" s="10" t="s">
        <v>61</v>
      </c>
      <c r="I2" s="10" t="s">
        <v>15</v>
      </c>
      <c r="J2" s="10" t="s">
        <v>50</v>
      </c>
      <c r="K2" s="10" t="s">
        <v>51</v>
      </c>
      <c r="L2" s="10" t="s">
        <v>31</v>
      </c>
      <c r="M2" s="10" t="s">
        <v>14</v>
      </c>
      <c r="N2" s="10" t="s">
        <v>21</v>
      </c>
      <c r="O2" s="10" t="s">
        <v>66</v>
      </c>
      <c r="P2" s="10" t="s">
        <v>52</v>
      </c>
      <c r="Q2" s="10" t="s">
        <v>62</v>
      </c>
      <c r="R2" s="10" t="s">
        <v>53</v>
      </c>
      <c r="S2" s="10" t="s">
        <v>54</v>
      </c>
      <c r="T2" s="10" t="s">
        <v>55</v>
      </c>
      <c r="U2" s="10" t="s">
        <v>63</v>
      </c>
      <c r="V2" s="10" t="s">
        <v>56</v>
      </c>
      <c r="W2" s="10" t="s">
        <v>57</v>
      </c>
      <c r="X2" s="10" t="s">
        <v>73</v>
      </c>
      <c r="Y2" s="10" t="s">
        <v>64</v>
      </c>
      <c r="Z2" s="10" t="s">
        <v>60</v>
      </c>
      <c r="AA2" s="10" t="s">
        <v>65</v>
      </c>
      <c r="AB2" s="10" t="s">
        <v>72</v>
      </c>
      <c r="AC2" s="10" t="s">
        <v>68</v>
      </c>
      <c r="AD2" s="10" t="s">
        <v>69</v>
      </c>
    </row>
    <row r="3" spans="1:30" ht="6" customHeight="1" x14ac:dyDescent="0.2">
      <c r="A3" s="15"/>
      <c r="B3" s="1"/>
      <c r="C3" s="1"/>
      <c r="D3" s="1"/>
      <c r="E3" s="1"/>
      <c r="F3" s="1"/>
      <c r="G3" s="1"/>
      <c r="H3" s="7"/>
      <c r="I3" s="1"/>
      <c r="J3" s="11"/>
      <c r="K3" s="11"/>
      <c r="L3" s="1"/>
      <c r="M3" s="8"/>
      <c r="N3" s="12"/>
      <c r="O3" s="1"/>
      <c r="P3" s="1"/>
      <c r="Q3" s="1"/>
      <c r="R3" s="1"/>
      <c r="S3" s="1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</row>
    <row r="4" spans="1:30" x14ac:dyDescent="0.2">
      <c r="A4" s="16" t="s">
        <v>1</v>
      </c>
      <c r="B4" s="4">
        <f t="shared" ref="B4:AA4" si="0">SUM(B5:B9)</f>
        <v>96600000</v>
      </c>
      <c r="C4" s="4">
        <f t="shared" si="0"/>
        <v>6652174</v>
      </c>
      <c r="D4" s="4">
        <f t="shared" si="0"/>
        <v>57579943</v>
      </c>
      <c r="E4" s="4">
        <f t="shared" si="0"/>
        <v>582607</v>
      </c>
      <c r="F4" s="4">
        <f t="shared" si="0"/>
        <v>1592176</v>
      </c>
      <c r="G4" s="4">
        <f t="shared" si="0"/>
        <v>46413000</v>
      </c>
      <c r="H4" s="4">
        <f t="shared" si="0"/>
        <v>934092673</v>
      </c>
      <c r="I4" s="4">
        <f t="shared" si="0"/>
        <v>44100081</v>
      </c>
      <c r="J4" s="4">
        <f t="shared" si="0"/>
        <v>8503173</v>
      </c>
      <c r="K4" s="4">
        <f t="shared" si="0"/>
        <v>147151084</v>
      </c>
      <c r="L4" s="4">
        <f t="shared" si="0"/>
        <v>850000</v>
      </c>
      <c r="M4" s="4">
        <f t="shared" si="0"/>
        <v>165243344</v>
      </c>
      <c r="N4" s="4">
        <f t="shared" si="0"/>
        <v>4766880</v>
      </c>
      <c r="O4" s="4">
        <f t="shared" si="0"/>
        <v>106587837</v>
      </c>
      <c r="P4" s="4">
        <f t="shared" si="0"/>
        <v>15560659</v>
      </c>
      <c r="Q4" s="4">
        <f t="shared" si="0"/>
        <v>10000000</v>
      </c>
      <c r="R4" s="4">
        <f t="shared" si="0"/>
        <v>1322914</v>
      </c>
      <c r="S4" s="4">
        <f t="shared" si="0"/>
        <v>19800</v>
      </c>
      <c r="T4" s="4">
        <f t="shared" si="0"/>
        <v>39000000</v>
      </c>
      <c r="U4" s="4">
        <f t="shared" si="0"/>
        <v>39813000</v>
      </c>
      <c r="V4" s="4">
        <f t="shared" si="0"/>
        <v>3727000</v>
      </c>
      <c r="W4" s="4">
        <f t="shared" si="0"/>
        <v>264373021</v>
      </c>
      <c r="X4" s="4">
        <f t="shared" si="0"/>
        <v>42101476</v>
      </c>
      <c r="Y4" s="4">
        <f t="shared" si="0"/>
        <v>56000</v>
      </c>
      <c r="Z4" s="4">
        <f t="shared" si="0"/>
        <v>16504806</v>
      </c>
      <c r="AA4" s="4">
        <f t="shared" si="0"/>
        <v>383435376</v>
      </c>
      <c r="AB4" s="4">
        <f t="shared" ref="AB4:AC4" si="1">SUM(AB5:AB9)</f>
        <v>2851131</v>
      </c>
      <c r="AC4" s="4">
        <f t="shared" si="1"/>
        <v>14819000</v>
      </c>
      <c r="AD4" s="4">
        <f t="shared" ref="AD4" si="2">SUM(AD5:AD9)</f>
        <v>100</v>
      </c>
    </row>
    <row r="5" spans="1:30" x14ac:dyDescent="0.2">
      <c r="A5" s="16" t="s">
        <v>70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274175710</v>
      </c>
      <c r="I5" s="4">
        <v>37960081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366935376</v>
      </c>
      <c r="AB5" s="4">
        <v>0</v>
      </c>
      <c r="AC5" s="4">
        <v>0</v>
      </c>
      <c r="AD5" s="4">
        <v>0</v>
      </c>
    </row>
    <row r="6" spans="1:30" x14ac:dyDescent="0.2">
      <c r="A6" s="16" t="s">
        <v>71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34783000</v>
      </c>
      <c r="H6" s="4">
        <v>26879977</v>
      </c>
      <c r="I6" s="4">
        <v>0</v>
      </c>
      <c r="J6" s="4">
        <v>4503</v>
      </c>
      <c r="K6" s="4">
        <v>0</v>
      </c>
      <c r="L6" s="4">
        <v>0</v>
      </c>
      <c r="M6" s="4">
        <v>165243344</v>
      </c>
      <c r="N6" s="4">
        <v>0</v>
      </c>
      <c r="O6" s="4">
        <v>0</v>
      </c>
      <c r="P6" s="4">
        <v>12926545</v>
      </c>
      <c r="Q6" s="4">
        <v>0</v>
      </c>
      <c r="R6" s="4">
        <v>0</v>
      </c>
      <c r="S6" s="4">
        <v>0</v>
      </c>
      <c r="T6" s="4">
        <v>0</v>
      </c>
      <c r="U6" s="4">
        <v>16813000</v>
      </c>
      <c r="V6" s="4">
        <v>0</v>
      </c>
      <c r="W6" s="4">
        <v>42000</v>
      </c>
      <c r="X6" s="4">
        <v>0</v>
      </c>
      <c r="Y6" s="4">
        <v>50000</v>
      </c>
      <c r="Z6" s="4">
        <v>0</v>
      </c>
      <c r="AA6" s="4">
        <v>0</v>
      </c>
      <c r="AB6" s="4">
        <v>1597701</v>
      </c>
      <c r="AC6" s="4">
        <v>5419000</v>
      </c>
      <c r="AD6" s="4">
        <v>0</v>
      </c>
    </row>
    <row r="7" spans="1:30" x14ac:dyDescent="0.2">
      <c r="A7" s="16" t="s">
        <v>20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</row>
    <row r="8" spans="1:30" x14ac:dyDescent="0.2">
      <c r="A8" s="16" t="s">
        <v>23</v>
      </c>
      <c r="B8" s="4">
        <v>96600000</v>
      </c>
      <c r="C8" s="4">
        <v>6652174</v>
      </c>
      <c r="D8" s="4">
        <v>56460054</v>
      </c>
      <c r="E8" s="4">
        <v>163428</v>
      </c>
      <c r="F8" s="4">
        <v>0</v>
      </c>
      <c r="G8" s="4">
        <v>11630000</v>
      </c>
      <c r="H8" s="4">
        <v>32600000</v>
      </c>
      <c r="I8" s="4">
        <v>6140000</v>
      </c>
      <c r="J8" s="4">
        <v>5330000</v>
      </c>
      <c r="K8" s="4">
        <v>83400000</v>
      </c>
      <c r="L8" s="4">
        <v>0</v>
      </c>
      <c r="M8" s="4">
        <v>0</v>
      </c>
      <c r="N8" s="4">
        <v>4766880</v>
      </c>
      <c r="O8" s="4">
        <v>5820000</v>
      </c>
      <c r="P8" s="4">
        <v>2634114</v>
      </c>
      <c r="Q8" s="4">
        <v>10000000</v>
      </c>
      <c r="R8" s="4">
        <v>322914</v>
      </c>
      <c r="S8" s="4">
        <v>19800</v>
      </c>
      <c r="T8" s="4">
        <v>39000000</v>
      </c>
      <c r="U8" s="4">
        <v>23000000</v>
      </c>
      <c r="V8" s="4">
        <v>3727000</v>
      </c>
      <c r="W8" s="4">
        <v>251519021</v>
      </c>
      <c r="X8" s="4">
        <v>42101476</v>
      </c>
      <c r="Y8" s="4">
        <v>6000</v>
      </c>
      <c r="Z8" s="4">
        <v>0</v>
      </c>
      <c r="AA8" s="4">
        <v>6600000</v>
      </c>
      <c r="AB8" s="4">
        <v>800000</v>
      </c>
      <c r="AC8" s="4">
        <v>0</v>
      </c>
      <c r="AD8" s="4">
        <v>0</v>
      </c>
    </row>
    <row r="9" spans="1:30" x14ac:dyDescent="0.2">
      <c r="A9" s="16" t="s">
        <v>2</v>
      </c>
      <c r="B9" s="4">
        <f>SUM(B10:B11)</f>
        <v>0</v>
      </c>
      <c r="C9" s="4">
        <f t="shared" ref="C9:O9" si="3">SUM(C10:C11)</f>
        <v>0</v>
      </c>
      <c r="D9" s="4">
        <f t="shared" si="3"/>
        <v>1119889</v>
      </c>
      <c r="E9" s="4">
        <f t="shared" si="3"/>
        <v>419179</v>
      </c>
      <c r="F9" s="4">
        <f t="shared" si="3"/>
        <v>1592176</v>
      </c>
      <c r="G9" s="4">
        <f t="shared" si="3"/>
        <v>0</v>
      </c>
      <c r="H9" s="4">
        <f t="shared" si="3"/>
        <v>600436986</v>
      </c>
      <c r="I9" s="4">
        <f t="shared" si="3"/>
        <v>0</v>
      </c>
      <c r="J9" s="4">
        <f t="shared" si="3"/>
        <v>3168670</v>
      </c>
      <c r="K9" s="4">
        <f t="shared" si="3"/>
        <v>63751084</v>
      </c>
      <c r="L9" s="4">
        <f t="shared" si="3"/>
        <v>850000</v>
      </c>
      <c r="M9" s="4">
        <f t="shared" si="3"/>
        <v>0</v>
      </c>
      <c r="N9" s="4">
        <f t="shared" si="3"/>
        <v>0</v>
      </c>
      <c r="O9" s="4">
        <f t="shared" si="3"/>
        <v>100767837</v>
      </c>
      <c r="P9" s="4">
        <f>SUM(P10:P11)</f>
        <v>0</v>
      </c>
      <c r="Q9" s="4">
        <f t="shared" ref="Q9:W9" si="4">SUM(Q10:Q11)</f>
        <v>0</v>
      </c>
      <c r="R9" s="4">
        <f t="shared" si="4"/>
        <v>1000000</v>
      </c>
      <c r="S9" s="4">
        <f t="shared" si="4"/>
        <v>0</v>
      </c>
      <c r="T9" s="4">
        <f t="shared" si="4"/>
        <v>0</v>
      </c>
      <c r="U9" s="4">
        <f>SUM(U10:U11)</f>
        <v>0</v>
      </c>
      <c r="V9" s="4">
        <f t="shared" si="4"/>
        <v>0</v>
      </c>
      <c r="W9" s="4">
        <f t="shared" si="4"/>
        <v>12812000</v>
      </c>
      <c r="X9" s="4">
        <f>SUM(X10:X11)</f>
        <v>0</v>
      </c>
      <c r="Y9" s="4">
        <f>SUM(Y10:Y11)</f>
        <v>0</v>
      </c>
      <c r="Z9" s="4">
        <f>SUM(Z10:Z11)</f>
        <v>16504806</v>
      </c>
      <c r="AA9" s="4">
        <f>SUM(AA10:AA11)</f>
        <v>9900000</v>
      </c>
      <c r="AB9" s="4">
        <f t="shared" ref="AB9:AC9" si="5">SUM(AB10:AB11)</f>
        <v>453430</v>
      </c>
      <c r="AC9" s="4">
        <f t="shared" si="5"/>
        <v>9400000</v>
      </c>
      <c r="AD9" s="4">
        <f t="shared" ref="AD9" si="6">SUM(AD10:AD11)</f>
        <v>100</v>
      </c>
    </row>
    <row r="10" spans="1:30" x14ac:dyDescent="0.2">
      <c r="A10" s="2" t="s">
        <v>48</v>
      </c>
      <c r="B10" s="4">
        <v>0</v>
      </c>
      <c r="C10" s="4">
        <v>0</v>
      </c>
      <c r="D10" s="4">
        <v>0</v>
      </c>
      <c r="E10" s="4">
        <v>419179</v>
      </c>
      <c r="F10" s="4">
        <v>1592176</v>
      </c>
      <c r="G10" s="4">
        <v>0</v>
      </c>
      <c r="H10" s="4">
        <v>600436986</v>
      </c>
      <c r="I10" s="4">
        <v>0</v>
      </c>
      <c r="J10" s="4">
        <v>3168670</v>
      </c>
      <c r="K10" s="4">
        <v>62651000</v>
      </c>
      <c r="L10" s="4">
        <v>850000</v>
      </c>
      <c r="M10" s="4">
        <v>0</v>
      </c>
      <c r="N10" s="4">
        <v>0</v>
      </c>
      <c r="O10" s="4">
        <v>59810589</v>
      </c>
      <c r="P10" s="4">
        <v>0</v>
      </c>
      <c r="Q10" s="4">
        <v>0</v>
      </c>
      <c r="R10" s="4">
        <v>1000000</v>
      </c>
      <c r="S10" s="4">
        <v>0</v>
      </c>
      <c r="T10" s="4">
        <v>0</v>
      </c>
      <c r="U10" s="4">
        <v>0</v>
      </c>
      <c r="V10" s="4">
        <v>0</v>
      </c>
      <c r="W10" s="4">
        <v>12812000</v>
      </c>
      <c r="X10" s="4">
        <v>0</v>
      </c>
      <c r="Y10" s="4">
        <v>0</v>
      </c>
      <c r="Z10" s="4">
        <v>16504806</v>
      </c>
      <c r="AA10" s="4">
        <v>9900000</v>
      </c>
      <c r="AB10" s="4">
        <v>453430</v>
      </c>
      <c r="AC10" s="4">
        <v>9400000</v>
      </c>
      <c r="AD10" s="4">
        <v>100</v>
      </c>
    </row>
    <row r="11" spans="1:30" x14ac:dyDescent="0.2">
      <c r="A11" s="2" t="s">
        <v>47</v>
      </c>
      <c r="B11" s="4">
        <v>0</v>
      </c>
      <c r="C11" s="4">
        <v>0</v>
      </c>
      <c r="D11" s="4">
        <v>1119889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1100084</v>
      </c>
      <c r="L11" s="4">
        <v>0</v>
      </c>
      <c r="M11" s="4">
        <v>0</v>
      </c>
      <c r="N11" s="4">
        <v>0</v>
      </c>
      <c r="O11" s="4">
        <v>40957248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</row>
    <row r="12" spans="1:30" ht="6" customHeight="1" x14ac:dyDescent="0.2">
      <c r="A12" s="17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</row>
    <row r="13" spans="1:30" x14ac:dyDescent="0.2">
      <c r="A13" s="16" t="s">
        <v>3</v>
      </c>
      <c r="B13" s="4">
        <f t="shared" ref="B13:AD13" si="7">SUM(B14:B22)</f>
        <v>107134</v>
      </c>
      <c r="C13" s="4">
        <f t="shared" si="7"/>
        <v>4677190</v>
      </c>
      <c r="D13" s="4">
        <f t="shared" si="7"/>
        <v>8049809</v>
      </c>
      <c r="E13" s="4">
        <f t="shared" si="7"/>
        <v>582607</v>
      </c>
      <c r="F13" s="4">
        <f t="shared" si="7"/>
        <v>1590576</v>
      </c>
      <c r="G13" s="4">
        <f t="shared" si="7"/>
        <v>1446000</v>
      </c>
      <c r="H13" s="4">
        <f t="shared" si="7"/>
        <v>755067021</v>
      </c>
      <c r="I13" s="4">
        <f t="shared" si="7"/>
        <v>2939945</v>
      </c>
      <c r="J13" s="4">
        <f t="shared" si="7"/>
        <v>3753475</v>
      </c>
      <c r="K13" s="4">
        <f t="shared" si="7"/>
        <v>124805073</v>
      </c>
      <c r="L13" s="4">
        <f t="shared" si="7"/>
        <v>442500</v>
      </c>
      <c r="M13" s="4">
        <f t="shared" si="7"/>
        <v>92076726</v>
      </c>
      <c r="N13" s="4">
        <f t="shared" si="7"/>
        <v>61500</v>
      </c>
      <c r="O13" s="4">
        <f t="shared" si="7"/>
        <v>100709832</v>
      </c>
      <c r="P13" s="4">
        <f t="shared" si="7"/>
        <v>1603454</v>
      </c>
      <c r="Q13" s="4">
        <f t="shared" si="7"/>
        <v>27021469</v>
      </c>
      <c r="R13" s="4">
        <f t="shared" si="7"/>
        <v>1116536</v>
      </c>
      <c r="S13" s="4">
        <f t="shared" si="7"/>
        <v>11900</v>
      </c>
      <c r="T13" s="4">
        <f t="shared" si="7"/>
        <v>1541000</v>
      </c>
      <c r="U13" s="4">
        <f t="shared" si="7"/>
        <v>915151</v>
      </c>
      <c r="V13" s="4">
        <f t="shared" si="7"/>
        <v>584300</v>
      </c>
      <c r="W13" s="4">
        <f t="shared" si="7"/>
        <v>8736900</v>
      </c>
      <c r="X13" s="4">
        <f t="shared" si="7"/>
        <v>2725442</v>
      </c>
      <c r="Y13" s="4">
        <f t="shared" si="7"/>
        <v>96000</v>
      </c>
      <c r="Z13" s="4">
        <f t="shared" si="7"/>
        <v>15004806</v>
      </c>
      <c r="AA13" s="4">
        <f t="shared" si="7"/>
        <v>2837164</v>
      </c>
      <c r="AB13" s="4">
        <f t="shared" ref="AB13:AC13" si="8">SUM(AB14:AB22)</f>
        <v>92962</v>
      </c>
      <c r="AC13" s="4">
        <f t="shared" si="8"/>
        <v>7900000</v>
      </c>
      <c r="AD13" s="4">
        <f t="shared" si="7"/>
        <v>100</v>
      </c>
    </row>
    <row r="14" spans="1:30" x14ac:dyDescent="0.2">
      <c r="A14" s="16" t="s">
        <v>29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</row>
    <row r="15" spans="1:30" x14ac:dyDescent="0.2">
      <c r="A15" s="16" t="s">
        <v>4</v>
      </c>
      <c r="B15" s="4">
        <v>59048</v>
      </c>
      <c r="C15" s="4">
        <v>1242468</v>
      </c>
      <c r="D15" s="4">
        <v>1084511</v>
      </c>
      <c r="E15" s="4">
        <v>564513</v>
      </c>
      <c r="F15" s="4">
        <v>0</v>
      </c>
      <c r="G15" s="4">
        <v>1360000</v>
      </c>
      <c r="H15" s="4">
        <v>631383</v>
      </c>
      <c r="I15" s="4">
        <v>49090</v>
      </c>
      <c r="J15" s="4">
        <v>36000</v>
      </c>
      <c r="K15" s="4">
        <v>127968</v>
      </c>
      <c r="L15" s="4">
        <v>42500</v>
      </c>
      <c r="M15" s="4">
        <v>12646</v>
      </c>
      <c r="N15" s="4">
        <v>1480</v>
      </c>
      <c r="O15" s="4">
        <v>5730</v>
      </c>
      <c r="P15" s="4">
        <v>78454</v>
      </c>
      <c r="Q15" s="4">
        <v>19157000</v>
      </c>
      <c r="R15" s="4">
        <v>45000</v>
      </c>
      <c r="S15" s="4">
        <v>10000</v>
      </c>
      <c r="T15" s="4">
        <v>73000</v>
      </c>
      <c r="U15" s="4">
        <v>280943</v>
      </c>
      <c r="V15" s="4">
        <v>27700</v>
      </c>
      <c r="W15" s="4">
        <v>254400</v>
      </c>
      <c r="X15" s="4">
        <v>641833</v>
      </c>
      <c r="Y15" s="4">
        <v>40000</v>
      </c>
      <c r="Z15" s="4">
        <v>0</v>
      </c>
      <c r="AA15" s="4">
        <v>2837164</v>
      </c>
      <c r="AB15" s="4">
        <v>89680</v>
      </c>
      <c r="AC15" s="4">
        <v>7336657</v>
      </c>
      <c r="AD15" s="4">
        <v>100</v>
      </c>
    </row>
    <row r="16" spans="1:30" x14ac:dyDescent="0.2">
      <c r="A16" s="16" t="s">
        <v>5</v>
      </c>
      <c r="B16" s="4">
        <v>0</v>
      </c>
      <c r="C16" s="4">
        <v>3434722</v>
      </c>
      <c r="D16" s="4">
        <v>0</v>
      </c>
      <c r="E16" s="4">
        <v>18094</v>
      </c>
      <c r="F16" s="4">
        <v>0</v>
      </c>
      <c r="G16" s="4">
        <v>86000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1203256</v>
      </c>
      <c r="N16" s="4">
        <v>60000</v>
      </c>
      <c r="O16" s="4">
        <v>1201622</v>
      </c>
      <c r="P16" s="4">
        <v>0</v>
      </c>
      <c r="Q16" s="4">
        <v>7257600</v>
      </c>
      <c r="R16" s="4">
        <v>0</v>
      </c>
      <c r="S16" s="4">
        <v>0</v>
      </c>
      <c r="T16" s="4">
        <v>1168000</v>
      </c>
      <c r="U16" s="4">
        <v>0</v>
      </c>
      <c r="V16" s="4">
        <v>196600</v>
      </c>
      <c r="W16" s="4">
        <v>0</v>
      </c>
      <c r="X16" s="4">
        <v>2083609</v>
      </c>
      <c r="Y16" s="4">
        <v>0</v>
      </c>
      <c r="Z16" s="4">
        <v>0</v>
      </c>
      <c r="AA16" s="4">
        <v>0</v>
      </c>
      <c r="AB16" s="4">
        <v>2082</v>
      </c>
      <c r="AC16" s="4">
        <v>0</v>
      </c>
      <c r="AD16" s="4">
        <v>0</v>
      </c>
    </row>
    <row r="17" spans="1:30" x14ac:dyDescent="0.2">
      <c r="A17" s="16" t="s">
        <v>6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</row>
    <row r="18" spans="1:30" x14ac:dyDescent="0.2">
      <c r="A18" s="16" t="s">
        <v>40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313925</v>
      </c>
      <c r="I18" s="4">
        <v>2365000</v>
      </c>
      <c r="J18" s="4">
        <v>0</v>
      </c>
      <c r="K18" s="4">
        <v>0</v>
      </c>
      <c r="L18" s="4">
        <v>0</v>
      </c>
      <c r="M18" s="4">
        <v>172615</v>
      </c>
      <c r="N18" s="4">
        <v>20</v>
      </c>
      <c r="O18" s="4">
        <v>0</v>
      </c>
      <c r="P18" s="4">
        <v>0</v>
      </c>
      <c r="Q18" s="4">
        <v>606869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</row>
    <row r="19" spans="1:30" x14ac:dyDescent="0.2">
      <c r="A19" s="16" t="s">
        <v>41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</row>
    <row r="20" spans="1:30" x14ac:dyDescent="0.2">
      <c r="A20" s="16" t="s">
        <v>2</v>
      </c>
      <c r="B20" s="4">
        <v>48086</v>
      </c>
      <c r="C20" s="4">
        <v>0</v>
      </c>
      <c r="D20" s="4">
        <v>4690660</v>
      </c>
      <c r="E20" s="4">
        <v>0</v>
      </c>
      <c r="F20" s="4">
        <v>1590576</v>
      </c>
      <c r="G20" s="4">
        <v>0</v>
      </c>
      <c r="H20" s="4">
        <v>754000000</v>
      </c>
      <c r="I20" s="4">
        <v>0</v>
      </c>
      <c r="J20" s="4">
        <v>2218841</v>
      </c>
      <c r="K20" s="4">
        <v>121265834</v>
      </c>
      <c r="L20" s="4">
        <v>400000</v>
      </c>
      <c r="M20" s="4">
        <v>90688209</v>
      </c>
      <c r="N20" s="4">
        <v>0</v>
      </c>
      <c r="O20" s="4">
        <v>99502480</v>
      </c>
      <c r="P20" s="4">
        <v>1525000</v>
      </c>
      <c r="Q20" s="4">
        <v>0</v>
      </c>
      <c r="R20" s="4">
        <v>1070000</v>
      </c>
      <c r="S20" s="4">
        <v>0</v>
      </c>
      <c r="T20" s="4">
        <v>0</v>
      </c>
      <c r="U20" s="4">
        <v>0</v>
      </c>
      <c r="V20" s="4">
        <v>360000</v>
      </c>
      <c r="W20" s="4">
        <v>4918500</v>
      </c>
      <c r="X20" s="4">
        <v>0</v>
      </c>
      <c r="Y20" s="4">
        <v>50000</v>
      </c>
      <c r="Z20" s="4">
        <v>15004806</v>
      </c>
      <c r="AA20" s="4">
        <v>0</v>
      </c>
      <c r="AB20" s="4">
        <v>0</v>
      </c>
      <c r="AC20" s="4">
        <v>563343</v>
      </c>
      <c r="AD20" s="4">
        <v>0</v>
      </c>
    </row>
    <row r="21" spans="1:30" x14ac:dyDescent="0.2">
      <c r="A21" s="16" t="s">
        <v>7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121713</v>
      </c>
      <c r="I21" s="4">
        <v>525855</v>
      </c>
      <c r="J21" s="4">
        <v>0</v>
      </c>
      <c r="K21" s="4">
        <v>3389495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1900</v>
      </c>
      <c r="T21" s="4">
        <v>0</v>
      </c>
      <c r="U21" s="4">
        <v>615140</v>
      </c>
      <c r="V21" s="4">
        <v>0</v>
      </c>
      <c r="W21" s="4">
        <v>3480000</v>
      </c>
      <c r="X21" s="4">
        <v>0</v>
      </c>
      <c r="Y21" s="4">
        <v>3000</v>
      </c>
      <c r="Z21" s="4">
        <v>0</v>
      </c>
      <c r="AA21" s="4">
        <v>0</v>
      </c>
      <c r="AB21" s="4">
        <v>1200</v>
      </c>
      <c r="AC21" s="4">
        <v>0</v>
      </c>
      <c r="AD21" s="4">
        <v>0</v>
      </c>
    </row>
    <row r="22" spans="1:30" x14ac:dyDescent="0.2">
      <c r="A22" s="16" t="s">
        <v>8</v>
      </c>
      <c r="B22" s="4">
        <v>0</v>
      </c>
      <c r="C22" s="4">
        <v>0</v>
      </c>
      <c r="D22" s="4">
        <v>2274638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1498634</v>
      </c>
      <c r="K22" s="4">
        <v>21776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1536</v>
      </c>
      <c r="S22" s="4">
        <v>0</v>
      </c>
      <c r="T22" s="4">
        <v>300000</v>
      </c>
      <c r="U22" s="4">
        <v>19068</v>
      </c>
      <c r="V22" s="4">
        <v>0</v>
      </c>
      <c r="W22" s="4">
        <v>84000</v>
      </c>
      <c r="X22" s="4">
        <v>0</v>
      </c>
      <c r="Y22" s="4">
        <v>3000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</row>
    <row r="23" spans="1:30" ht="6" customHeight="1" x14ac:dyDescent="0.2">
      <c r="A23" s="17"/>
      <c r="B23" s="4"/>
      <c r="C23" s="4"/>
      <c r="D23" s="9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</row>
    <row r="24" spans="1:30" x14ac:dyDescent="0.2">
      <c r="A24" s="18" t="s">
        <v>42</v>
      </c>
      <c r="B24" s="6">
        <f t="shared" ref="B24:AD24" si="9">+B4-B13</f>
        <v>96492866</v>
      </c>
      <c r="C24" s="6">
        <f t="shared" si="9"/>
        <v>1974984</v>
      </c>
      <c r="D24" s="6">
        <f t="shared" si="9"/>
        <v>49530134</v>
      </c>
      <c r="E24" s="6">
        <f t="shared" si="9"/>
        <v>0</v>
      </c>
      <c r="F24" s="6">
        <f t="shared" si="9"/>
        <v>1600</v>
      </c>
      <c r="G24" s="6">
        <f t="shared" si="9"/>
        <v>44967000</v>
      </c>
      <c r="H24" s="6">
        <f t="shared" si="9"/>
        <v>179025652</v>
      </c>
      <c r="I24" s="6">
        <f t="shared" si="9"/>
        <v>41160136</v>
      </c>
      <c r="J24" s="6">
        <f t="shared" si="9"/>
        <v>4749698</v>
      </c>
      <c r="K24" s="6">
        <f t="shared" si="9"/>
        <v>22346011</v>
      </c>
      <c r="L24" s="6">
        <f t="shared" si="9"/>
        <v>407500</v>
      </c>
      <c r="M24" s="6">
        <f t="shared" si="9"/>
        <v>73166618</v>
      </c>
      <c r="N24" s="6">
        <f t="shared" si="9"/>
        <v>4705380</v>
      </c>
      <c r="O24" s="6">
        <f t="shared" si="9"/>
        <v>5878005</v>
      </c>
      <c r="P24" s="6">
        <f t="shared" si="9"/>
        <v>13957205</v>
      </c>
      <c r="Q24" s="6">
        <f t="shared" si="9"/>
        <v>-17021469</v>
      </c>
      <c r="R24" s="6">
        <f t="shared" si="9"/>
        <v>206378</v>
      </c>
      <c r="S24" s="6">
        <f t="shared" si="9"/>
        <v>7900</v>
      </c>
      <c r="T24" s="6">
        <f t="shared" si="9"/>
        <v>37459000</v>
      </c>
      <c r="U24" s="6">
        <f t="shared" si="9"/>
        <v>38897849</v>
      </c>
      <c r="V24" s="6">
        <f t="shared" si="9"/>
        <v>3142700</v>
      </c>
      <c r="W24" s="6">
        <f t="shared" si="9"/>
        <v>255636121</v>
      </c>
      <c r="X24" s="6">
        <f t="shared" si="9"/>
        <v>39376034</v>
      </c>
      <c r="Y24" s="6">
        <f t="shared" si="9"/>
        <v>-40000</v>
      </c>
      <c r="Z24" s="6">
        <f t="shared" si="9"/>
        <v>1500000</v>
      </c>
      <c r="AA24" s="6">
        <f t="shared" si="9"/>
        <v>380598212</v>
      </c>
      <c r="AB24" s="6">
        <f t="shared" ref="AB24:AC24" si="10">+AB4-AB13</f>
        <v>2758169</v>
      </c>
      <c r="AC24" s="6">
        <f t="shared" si="10"/>
        <v>6919000</v>
      </c>
      <c r="AD24" s="6">
        <f t="shared" si="9"/>
        <v>0</v>
      </c>
    </row>
    <row r="25" spans="1:30" ht="6" customHeight="1" x14ac:dyDescent="0.2">
      <c r="A25" s="17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</row>
    <row r="26" spans="1:30" x14ac:dyDescent="0.2">
      <c r="A26" s="16" t="s">
        <v>9</v>
      </c>
      <c r="B26" s="4">
        <f t="shared" ref="B26:M26" si="11">+B27+B28</f>
        <v>0</v>
      </c>
      <c r="C26" s="4">
        <f t="shared" si="11"/>
        <v>214921234</v>
      </c>
      <c r="D26" s="4">
        <f t="shared" si="11"/>
        <v>16667751</v>
      </c>
      <c r="E26" s="4">
        <f t="shared" si="11"/>
        <v>27616</v>
      </c>
      <c r="F26" s="4">
        <f t="shared" si="11"/>
        <v>0</v>
      </c>
      <c r="G26" s="4">
        <f t="shared" si="11"/>
        <v>1946000</v>
      </c>
      <c r="H26" s="4">
        <f t="shared" si="11"/>
        <v>0</v>
      </c>
      <c r="I26" s="4">
        <f t="shared" si="11"/>
        <v>17974286</v>
      </c>
      <c r="J26" s="4">
        <f t="shared" si="11"/>
        <v>4200330</v>
      </c>
      <c r="K26" s="4">
        <f t="shared" si="11"/>
        <v>27051000</v>
      </c>
      <c r="L26" s="4">
        <f t="shared" si="11"/>
        <v>0</v>
      </c>
      <c r="M26" s="4">
        <f t="shared" si="11"/>
        <v>0</v>
      </c>
      <c r="N26" s="4">
        <f>+N27+N28</f>
        <v>0</v>
      </c>
      <c r="O26" s="4">
        <f>+O27+O28</f>
        <v>0</v>
      </c>
      <c r="P26" s="4">
        <f>+P27+P28</f>
        <v>0</v>
      </c>
      <c r="Q26" s="4">
        <f t="shared" ref="Q26:W26" si="12">+Q27+Q28</f>
        <v>361785674</v>
      </c>
      <c r="R26" s="4">
        <f t="shared" si="12"/>
        <v>0</v>
      </c>
      <c r="S26" s="4">
        <f t="shared" si="12"/>
        <v>0</v>
      </c>
      <c r="T26" s="4">
        <f t="shared" si="12"/>
        <v>0</v>
      </c>
      <c r="U26" s="4">
        <f>+U27+U28</f>
        <v>0</v>
      </c>
      <c r="V26" s="4">
        <f t="shared" si="12"/>
        <v>0</v>
      </c>
      <c r="W26" s="4">
        <f t="shared" si="12"/>
        <v>702855</v>
      </c>
      <c r="X26" s="4">
        <f>+X27+X28</f>
        <v>0</v>
      </c>
      <c r="Y26" s="4">
        <f>+Y27+Y28</f>
        <v>0</v>
      </c>
      <c r="Z26" s="4">
        <f>+Z27+Z28</f>
        <v>0</v>
      </c>
      <c r="AA26" s="4">
        <f>+AA27+AA28</f>
        <v>0</v>
      </c>
      <c r="AB26" s="4">
        <f t="shared" ref="AB26:AC26" si="13">+AB27+AB28</f>
        <v>114154</v>
      </c>
      <c r="AC26" s="4">
        <f t="shared" si="13"/>
        <v>0</v>
      </c>
      <c r="AD26" s="4">
        <f t="shared" ref="AD26" si="14">+AD27+AD28</f>
        <v>0</v>
      </c>
    </row>
    <row r="27" spans="1:30" x14ac:dyDescent="0.2">
      <c r="A27" s="16" t="s">
        <v>33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</row>
    <row r="28" spans="1:30" x14ac:dyDescent="0.2">
      <c r="A28" s="16" t="s">
        <v>10</v>
      </c>
      <c r="B28" s="4">
        <f t="shared" ref="B28:M28" si="15">+B29+B30</f>
        <v>0</v>
      </c>
      <c r="C28" s="4">
        <f t="shared" si="15"/>
        <v>214921234</v>
      </c>
      <c r="D28" s="4">
        <f t="shared" si="15"/>
        <v>16667751</v>
      </c>
      <c r="E28" s="4">
        <f t="shared" si="15"/>
        <v>27616</v>
      </c>
      <c r="F28" s="4">
        <f t="shared" si="15"/>
        <v>0</v>
      </c>
      <c r="G28" s="4">
        <f t="shared" si="15"/>
        <v>1946000</v>
      </c>
      <c r="H28" s="4">
        <f t="shared" si="15"/>
        <v>0</v>
      </c>
      <c r="I28" s="4">
        <f t="shared" si="15"/>
        <v>17974286</v>
      </c>
      <c r="J28" s="4">
        <f t="shared" si="15"/>
        <v>4200330</v>
      </c>
      <c r="K28" s="4">
        <f t="shared" si="15"/>
        <v>27051000</v>
      </c>
      <c r="L28" s="4">
        <f t="shared" si="15"/>
        <v>0</v>
      </c>
      <c r="M28" s="4">
        <f t="shared" si="15"/>
        <v>0</v>
      </c>
      <c r="N28" s="4">
        <f>+N29+N30</f>
        <v>0</v>
      </c>
      <c r="O28" s="4">
        <f>+O29+O30</f>
        <v>0</v>
      </c>
      <c r="P28" s="4">
        <f>+P29+P30</f>
        <v>0</v>
      </c>
      <c r="Q28" s="4">
        <f t="shared" ref="Q28:W28" si="16">+Q29+Q30</f>
        <v>361785674</v>
      </c>
      <c r="R28" s="4">
        <f t="shared" si="16"/>
        <v>0</v>
      </c>
      <c r="S28" s="4">
        <f t="shared" si="16"/>
        <v>0</v>
      </c>
      <c r="T28" s="4">
        <f t="shared" si="16"/>
        <v>0</v>
      </c>
      <c r="U28" s="4">
        <f>+U29+U30</f>
        <v>0</v>
      </c>
      <c r="V28" s="4">
        <f t="shared" si="16"/>
        <v>0</v>
      </c>
      <c r="W28" s="4">
        <f t="shared" si="16"/>
        <v>702855</v>
      </c>
      <c r="X28" s="4">
        <f>+X29+X30</f>
        <v>0</v>
      </c>
      <c r="Y28" s="4">
        <f>+Y29+Y30</f>
        <v>0</v>
      </c>
      <c r="Z28" s="4">
        <f>+Z29+Z30</f>
        <v>0</v>
      </c>
      <c r="AA28" s="4">
        <f>+AA29+AA30</f>
        <v>0</v>
      </c>
      <c r="AB28" s="4">
        <f t="shared" ref="AB28:AC28" si="17">+AB29+AB30</f>
        <v>114154</v>
      </c>
      <c r="AC28" s="4">
        <f t="shared" si="17"/>
        <v>0</v>
      </c>
      <c r="AD28" s="4">
        <f t="shared" ref="AD28" si="18">+AD29+AD30</f>
        <v>0</v>
      </c>
    </row>
    <row r="29" spans="1:30" x14ac:dyDescent="0.2">
      <c r="A29" s="16" t="s">
        <v>38</v>
      </c>
      <c r="B29" s="4">
        <v>0</v>
      </c>
      <c r="C29" s="4">
        <v>214921234</v>
      </c>
      <c r="D29" s="4">
        <v>16667751</v>
      </c>
      <c r="E29" s="4">
        <v>27616</v>
      </c>
      <c r="F29" s="4">
        <v>0</v>
      </c>
      <c r="G29" s="4">
        <v>1946000</v>
      </c>
      <c r="H29" s="4">
        <v>0</v>
      </c>
      <c r="I29" s="4">
        <v>17974286</v>
      </c>
      <c r="J29" s="4">
        <v>4200330</v>
      </c>
      <c r="K29" s="4">
        <v>27051000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361785674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702855</v>
      </c>
      <c r="X29" s="4">
        <v>0</v>
      </c>
      <c r="Y29" s="4">
        <v>0</v>
      </c>
      <c r="Z29" s="4">
        <v>0</v>
      </c>
      <c r="AA29" s="4">
        <v>0</v>
      </c>
      <c r="AB29" s="4">
        <v>114154</v>
      </c>
      <c r="AC29" s="4">
        <v>0</v>
      </c>
      <c r="AD29" s="4">
        <v>0</v>
      </c>
    </row>
    <row r="30" spans="1:30" x14ac:dyDescent="0.2">
      <c r="A30" s="22" t="s">
        <v>67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</row>
    <row r="31" spans="1:30" ht="6" customHeight="1" x14ac:dyDescent="0.2">
      <c r="A31" s="17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</row>
    <row r="32" spans="1:30" x14ac:dyDescent="0.2">
      <c r="A32" s="16" t="s">
        <v>11</v>
      </c>
      <c r="B32" s="4">
        <f t="shared" ref="B32:M32" si="19">+B33+B34</f>
        <v>27000</v>
      </c>
      <c r="C32" s="4">
        <f t="shared" si="19"/>
        <v>214921234</v>
      </c>
      <c r="D32" s="4">
        <f t="shared" si="19"/>
        <v>241954</v>
      </c>
      <c r="E32" s="4">
        <f t="shared" si="19"/>
        <v>0</v>
      </c>
      <c r="F32" s="4">
        <f t="shared" si="19"/>
        <v>0</v>
      </c>
      <c r="G32" s="4">
        <f t="shared" si="19"/>
        <v>38098751</v>
      </c>
      <c r="H32" s="4">
        <f>+H33+H34</f>
        <v>82393070</v>
      </c>
      <c r="I32" s="4">
        <f t="shared" si="19"/>
        <v>48510367</v>
      </c>
      <c r="J32" s="4">
        <f t="shared" si="19"/>
        <v>1000000</v>
      </c>
      <c r="K32" s="4">
        <f t="shared" si="19"/>
        <v>15435700</v>
      </c>
      <c r="L32" s="4">
        <f t="shared" si="19"/>
        <v>0</v>
      </c>
      <c r="M32" s="4">
        <f t="shared" si="19"/>
        <v>0</v>
      </c>
      <c r="N32" s="4">
        <f>+N33+N34</f>
        <v>0</v>
      </c>
      <c r="O32" s="4">
        <f>+O33+O34</f>
        <v>0</v>
      </c>
      <c r="P32" s="4">
        <f>+P33+P34</f>
        <v>10865296</v>
      </c>
      <c r="Q32" s="4">
        <f t="shared" ref="Q32:W32" si="20">+Q33+Q34</f>
        <v>240384417</v>
      </c>
      <c r="R32" s="4">
        <f t="shared" si="20"/>
        <v>0</v>
      </c>
      <c r="S32" s="4">
        <f t="shared" si="20"/>
        <v>0</v>
      </c>
      <c r="T32" s="4">
        <f t="shared" si="20"/>
        <v>0</v>
      </c>
      <c r="U32" s="4">
        <f>+U33+U34</f>
        <v>31545183</v>
      </c>
      <c r="V32" s="4">
        <f t="shared" si="20"/>
        <v>0</v>
      </c>
      <c r="W32" s="4">
        <f t="shared" si="20"/>
        <v>0</v>
      </c>
      <c r="X32" s="4">
        <f>+X33+X34</f>
        <v>6589436</v>
      </c>
      <c r="Y32" s="4">
        <f>+Y33+Y34</f>
        <v>0</v>
      </c>
      <c r="Z32" s="4">
        <f>+Z33+Z34</f>
        <v>0</v>
      </c>
      <c r="AA32" s="4">
        <f>+AA33+AA34</f>
        <v>210787937</v>
      </c>
      <c r="AB32" s="4">
        <f t="shared" ref="AB32:AC32" si="21">+AB33+AB34</f>
        <v>1226000</v>
      </c>
      <c r="AC32" s="4">
        <f t="shared" si="21"/>
        <v>5419000</v>
      </c>
      <c r="AD32" s="4">
        <f t="shared" ref="AD32" si="22">+AD33+AD34</f>
        <v>0</v>
      </c>
    </row>
    <row r="33" spans="1:30" x14ac:dyDescent="0.2">
      <c r="A33" s="16" t="s">
        <v>34</v>
      </c>
      <c r="B33" s="4">
        <v>27000</v>
      </c>
      <c r="C33" s="4">
        <v>0</v>
      </c>
      <c r="D33" s="4">
        <v>241954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</row>
    <row r="34" spans="1:30" x14ac:dyDescent="0.2">
      <c r="A34" s="16" t="s">
        <v>32</v>
      </c>
      <c r="B34" s="4">
        <v>0</v>
      </c>
      <c r="C34" s="4">
        <v>214921234</v>
      </c>
      <c r="D34" s="4">
        <v>0</v>
      </c>
      <c r="E34" s="4">
        <v>0</v>
      </c>
      <c r="F34" s="4">
        <v>0</v>
      </c>
      <c r="G34" s="4">
        <v>38098751</v>
      </c>
      <c r="H34" s="4">
        <v>82393070</v>
      </c>
      <c r="I34" s="4">
        <v>48510367</v>
      </c>
      <c r="J34" s="4">
        <v>1000000</v>
      </c>
      <c r="K34" s="4">
        <v>15435700</v>
      </c>
      <c r="L34" s="4">
        <v>0</v>
      </c>
      <c r="M34" s="4">
        <v>0</v>
      </c>
      <c r="N34" s="4">
        <v>0</v>
      </c>
      <c r="O34" s="4">
        <v>0</v>
      </c>
      <c r="P34" s="4">
        <v>10865296</v>
      </c>
      <c r="Q34" s="4">
        <v>240384417</v>
      </c>
      <c r="R34" s="4">
        <v>0</v>
      </c>
      <c r="S34" s="4">
        <v>0</v>
      </c>
      <c r="T34" s="4">
        <v>0</v>
      </c>
      <c r="U34" s="4">
        <v>31545183</v>
      </c>
      <c r="V34" s="4">
        <v>0</v>
      </c>
      <c r="W34" s="4">
        <v>0</v>
      </c>
      <c r="X34" s="4">
        <v>6589436</v>
      </c>
      <c r="Y34" s="4">
        <v>0</v>
      </c>
      <c r="Z34" s="4">
        <v>0</v>
      </c>
      <c r="AA34" s="4">
        <v>210787937</v>
      </c>
      <c r="AB34" s="4">
        <v>1226000</v>
      </c>
      <c r="AC34" s="4">
        <v>5419000</v>
      </c>
      <c r="AD34" s="4">
        <v>0</v>
      </c>
    </row>
    <row r="35" spans="1:30" ht="6" customHeight="1" x14ac:dyDescent="0.2">
      <c r="A35" s="16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</row>
    <row r="36" spans="1:30" x14ac:dyDescent="0.2">
      <c r="A36" s="16" t="s">
        <v>24</v>
      </c>
      <c r="B36" s="4">
        <f t="shared" ref="B36:AD36" si="23">+B4+B26</f>
        <v>96600000</v>
      </c>
      <c r="C36" s="4">
        <f t="shared" si="23"/>
        <v>221573408</v>
      </c>
      <c r="D36" s="4">
        <f t="shared" si="23"/>
        <v>74247694</v>
      </c>
      <c r="E36" s="4">
        <f t="shared" si="23"/>
        <v>610223</v>
      </c>
      <c r="F36" s="4">
        <f t="shared" si="23"/>
        <v>1592176</v>
      </c>
      <c r="G36" s="4">
        <f t="shared" si="23"/>
        <v>48359000</v>
      </c>
      <c r="H36" s="4">
        <f t="shared" si="23"/>
        <v>934092673</v>
      </c>
      <c r="I36" s="4">
        <f t="shared" si="23"/>
        <v>62074367</v>
      </c>
      <c r="J36" s="4">
        <f t="shared" si="23"/>
        <v>12703503</v>
      </c>
      <c r="K36" s="4">
        <f t="shared" si="23"/>
        <v>174202084</v>
      </c>
      <c r="L36" s="4">
        <f t="shared" si="23"/>
        <v>850000</v>
      </c>
      <c r="M36" s="4">
        <f t="shared" si="23"/>
        <v>165243344</v>
      </c>
      <c r="N36" s="4">
        <f t="shared" si="23"/>
        <v>4766880</v>
      </c>
      <c r="O36" s="4">
        <f t="shared" si="23"/>
        <v>106587837</v>
      </c>
      <c r="P36" s="4">
        <f t="shared" si="23"/>
        <v>15560659</v>
      </c>
      <c r="Q36" s="4">
        <f t="shared" si="23"/>
        <v>371785674</v>
      </c>
      <c r="R36" s="4">
        <f t="shared" si="23"/>
        <v>1322914</v>
      </c>
      <c r="S36" s="4">
        <f t="shared" si="23"/>
        <v>19800</v>
      </c>
      <c r="T36" s="4">
        <f t="shared" si="23"/>
        <v>39000000</v>
      </c>
      <c r="U36" s="4">
        <f t="shared" si="23"/>
        <v>39813000</v>
      </c>
      <c r="V36" s="4">
        <f t="shared" si="23"/>
        <v>3727000</v>
      </c>
      <c r="W36" s="4">
        <f t="shared" si="23"/>
        <v>265075876</v>
      </c>
      <c r="X36" s="4">
        <f t="shared" si="23"/>
        <v>42101476</v>
      </c>
      <c r="Y36" s="4">
        <f t="shared" si="23"/>
        <v>56000</v>
      </c>
      <c r="Z36" s="4">
        <f t="shared" si="23"/>
        <v>16504806</v>
      </c>
      <c r="AA36" s="4">
        <f t="shared" si="23"/>
        <v>383435376</v>
      </c>
      <c r="AB36" s="4">
        <f t="shared" ref="AB36:AC36" si="24">+AB4+AB26</f>
        <v>2965285</v>
      </c>
      <c r="AC36" s="4">
        <f t="shared" si="24"/>
        <v>14819000</v>
      </c>
      <c r="AD36" s="4">
        <f t="shared" si="23"/>
        <v>100</v>
      </c>
    </row>
    <row r="37" spans="1:30" x14ac:dyDescent="0.2">
      <c r="A37" s="16" t="s">
        <v>30</v>
      </c>
      <c r="B37" s="4">
        <f t="shared" ref="B37:AD37" si="25">+B13+B32</f>
        <v>134134</v>
      </c>
      <c r="C37" s="4">
        <f t="shared" si="25"/>
        <v>219598424</v>
      </c>
      <c r="D37" s="4">
        <f t="shared" si="25"/>
        <v>8291763</v>
      </c>
      <c r="E37" s="4">
        <f t="shared" si="25"/>
        <v>582607</v>
      </c>
      <c r="F37" s="4">
        <f t="shared" si="25"/>
        <v>1590576</v>
      </c>
      <c r="G37" s="4">
        <f t="shared" si="25"/>
        <v>39544751</v>
      </c>
      <c r="H37" s="4">
        <f t="shared" si="25"/>
        <v>837460091</v>
      </c>
      <c r="I37" s="4">
        <f t="shared" si="25"/>
        <v>51450312</v>
      </c>
      <c r="J37" s="4">
        <f t="shared" si="25"/>
        <v>4753475</v>
      </c>
      <c r="K37" s="4">
        <f t="shared" si="25"/>
        <v>140240773</v>
      </c>
      <c r="L37" s="4">
        <f t="shared" si="25"/>
        <v>442500</v>
      </c>
      <c r="M37" s="4">
        <f t="shared" si="25"/>
        <v>92076726</v>
      </c>
      <c r="N37" s="4">
        <f t="shared" si="25"/>
        <v>61500</v>
      </c>
      <c r="O37" s="4">
        <f t="shared" si="25"/>
        <v>100709832</v>
      </c>
      <c r="P37" s="4">
        <f t="shared" si="25"/>
        <v>12468750</v>
      </c>
      <c r="Q37" s="4">
        <f t="shared" si="25"/>
        <v>267405886</v>
      </c>
      <c r="R37" s="4">
        <f t="shared" si="25"/>
        <v>1116536</v>
      </c>
      <c r="S37" s="4">
        <f t="shared" si="25"/>
        <v>11900</v>
      </c>
      <c r="T37" s="4">
        <f t="shared" si="25"/>
        <v>1541000</v>
      </c>
      <c r="U37" s="4">
        <f t="shared" si="25"/>
        <v>32460334</v>
      </c>
      <c r="V37" s="4">
        <f t="shared" si="25"/>
        <v>584300</v>
      </c>
      <c r="W37" s="4">
        <f t="shared" si="25"/>
        <v>8736900</v>
      </c>
      <c r="X37" s="4">
        <f t="shared" si="25"/>
        <v>9314878</v>
      </c>
      <c r="Y37" s="4">
        <f t="shared" si="25"/>
        <v>96000</v>
      </c>
      <c r="Z37" s="4">
        <f t="shared" si="25"/>
        <v>15004806</v>
      </c>
      <c r="AA37" s="4">
        <f t="shared" si="25"/>
        <v>213625101</v>
      </c>
      <c r="AB37" s="4">
        <f t="shared" ref="AB37:AC37" si="26">+AB13+AB32</f>
        <v>1318962</v>
      </c>
      <c r="AC37" s="4">
        <f t="shared" si="26"/>
        <v>13319000</v>
      </c>
      <c r="AD37" s="4">
        <f t="shared" si="25"/>
        <v>100</v>
      </c>
    </row>
    <row r="38" spans="1:30" ht="6" customHeight="1" x14ac:dyDescent="0.2">
      <c r="A38" s="17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1:30" x14ac:dyDescent="0.2">
      <c r="A39" s="18" t="s">
        <v>25</v>
      </c>
      <c r="B39" s="6">
        <f t="shared" ref="B39:M39" si="27">+B24+B26-B32</f>
        <v>96465866</v>
      </c>
      <c r="C39" s="6">
        <f t="shared" si="27"/>
        <v>1974984</v>
      </c>
      <c r="D39" s="6">
        <f t="shared" si="27"/>
        <v>65955931</v>
      </c>
      <c r="E39" s="6">
        <f t="shared" si="27"/>
        <v>27616</v>
      </c>
      <c r="F39" s="6">
        <f t="shared" si="27"/>
        <v>1600</v>
      </c>
      <c r="G39" s="6">
        <f t="shared" si="27"/>
        <v>8814249</v>
      </c>
      <c r="H39" s="6">
        <f t="shared" si="27"/>
        <v>96632582</v>
      </c>
      <c r="I39" s="6">
        <f t="shared" si="27"/>
        <v>10624055</v>
      </c>
      <c r="J39" s="6">
        <f t="shared" si="27"/>
        <v>7950028</v>
      </c>
      <c r="K39" s="6">
        <f t="shared" si="27"/>
        <v>33961311</v>
      </c>
      <c r="L39" s="6">
        <f t="shared" si="27"/>
        <v>407500</v>
      </c>
      <c r="M39" s="6">
        <f t="shared" si="27"/>
        <v>73166618</v>
      </c>
      <c r="N39" s="6">
        <f>+N24+N26-N32</f>
        <v>4705380</v>
      </c>
      <c r="O39" s="6">
        <f>+O24+O26-O32</f>
        <v>5878005</v>
      </c>
      <c r="P39" s="6">
        <f>+P24+P26-P32</f>
        <v>3091909</v>
      </c>
      <c r="Q39" s="6">
        <f t="shared" ref="Q39:W39" si="28">+Q24+Q26-Q32</f>
        <v>104379788</v>
      </c>
      <c r="R39" s="6">
        <f t="shared" si="28"/>
        <v>206378</v>
      </c>
      <c r="S39" s="6">
        <f t="shared" si="28"/>
        <v>7900</v>
      </c>
      <c r="T39" s="6">
        <f t="shared" si="28"/>
        <v>37459000</v>
      </c>
      <c r="U39" s="6">
        <f>+U24+U26-U32</f>
        <v>7352666</v>
      </c>
      <c r="V39" s="6">
        <f t="shared" si="28"/>
        <v>3142700</v>
      </c>
      <c r="W39" s="6">
        <f t="shared" si="28"/>
        <v>256338976</v>
      </c>
      <c r="X39" s="6">
        <f>+X24+X26-X32</f>
        <v>32786598</v>
      </c>
      <c r="Y39" s="6">
        <f>+Y24+Y26-Y32</f>
        <v>-40000</v>
      </c>
      <c r="Z39" s="6">
        <f>+Z24+Z26-Z32</f>
        <v>1500000</v>
      </c>
      <c r="AA39" s="6">
        <f>+AA24+AA26-AA32</f>
        <v>169810275</v>
      </c>
      <c r="AB39" s="6">
        <f t="shared" ref="AB39:AC39" si="29">+AB24+AB26-AB32</f>
        <v>1646323</v>
      </c>
      <c r="AC39" s="6">
        <f t="shared" si="29"/>
        <v>1500000</v>
      </c>
      <c r="AD39" s="6">
        <f t="shared" ref="AD39" si="30">+AD24+AD26-AD32</f>
        <v>0</v>
      </c>
    </row>
    <row r="40" spans="1:30" ht="6" customHeight="1" x14ac:dyDescent="0.2">
      <c r="A40" s="17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x14ac:dyDescent="0.2">
      <c r="A41" s="16" t="s">
        <v>26</v>
      </c>
      <c r="B41" s="4">
        <f t="shared" ref="B41:O41" si="31">+B43-B51</f>
        <v>-96465866</v>
      </c>
      <c r="C41" s="4">
        <f t="shared" si="31"/>
        <v>-1974984</v>
      </c>
      <c r="D41" s="4">
        <f t="shared" si="31"/>
        <v>-65955931</v>
      </c>
      <c r="E41" s="4">
        <f t="shared" si="31"/>
        <v>-27616</v>
      </c>
      <c r="F41" s="4">
        <f t="shared" si="31"/>
        <v>-1600</v>
      </c>
      <c r="G41" s="4">
        <f t="shared" si="31"/>
        <v>-8814249</v>
      </c>
      <c r="H41" s="4">
        <f t="shared" si="31"/>
        <v>-96632582</v>
      </c>
      <c r="I41" s="4">
        <f t="shared" si="31"/>
        <v>-10624055</v>
      </c>
      <c r="J41" s="4">
        <f t="shared" si="31"/>
        <v>-7950028</v>
      </c>
      <c r="K41" s="4">
        <f t="shared" si="31"/>
        <v>-33961311</v>
      </c>
      <c r="L41" s="4">
        <f t="shared" si="31"/>
        <v>-407500</v>
      </c>
      <c r="M41" s="4">
        <f t="shared" si="31"/>
        <v>-73166618</v>
      </c>
      <c r="N41" s="4">
        <f t="shared" si="31"/>
        <v>-4705380</v>
      </c>
      <c r="O41" s="4">
        <f t="shared" si="31"/>
        <v>-5878005</v>
      </c>
      <c r="P41" s="4">
        <f>+P43-P51</f>
        <v>-3091909</v>
      </c>
      <c r="Q41" s="4">
        <f t="shared" ref="Q41:W41" si="32">+Q43-Q51</f>
        <v>-104379788</v>
      </c>
      <c r="R41" s="4">
        <f t="shared" si="32"/>
        <v>-206378</v>
      </c>
      <c r="S41" s="4">
        <f t="shared" si="32"/>
        <v>-7900</v>
      </c>
      <c r="T41" s="4">
        <f t="shared" si="32"/>
        <v>-37459000</v>
      </c>
      <c r="U41" s="4">
        <f>+U43-U51</f>
        <v>-7352666</v>
      </c>
      <c r="V41" s="4">
        <f t="shared" si="32"/>
        <v>-3142700</v>
      </c>
      <c r="W41" s="4">
        <f t="shared" si="32"/>
        <v>-256338976</v>
      </c>
      <c r="X41" s="4">
        <f>+X43-X51</f>
        <v>-32786598</v>
      </c>
      <c r="Y41" s="4">
        <f>+Y43-Y51</f>
        <v>40000</v>
      </c>
      <c r="Z41" s="4">
        <f>+Z43-Z51</f>
        <v>-1500000</v>
      </c>
      <c r="AA41" s="4">
        <f>+AA43-AA51</f>
        <v>-169810275</v>
      </c>
      <c r="AB41" s="4">
        <f t="shared" ref="AB41:AC41" si="33">+AB43-AB51</f>
        <v>-1646323</v>
      </c>
      <c r="AC41" s="4">
        <f t="shared" si="33"/>
        <v>-1500000</v>
      </c>
      <c r="AD41" s="4">
        <f t="shared" ref="AD41" si="34">+AD43-AD51</f>
        <v>0</v>
      </c>
    </row>
    <row r="42" spans="1:30" ht="6" customHeight="1" x14ac:dyDescent="0.2">
      <c r="A42" s="17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 x14ac:dyDescent="0.2">
      <c r="A43" s="16" t="s">
        <v>27</v>
      </c>
      <c r="B43" s="4">
        <f t="shared" ref="B43:O43" si="35">+B44+B45+B49</f>
        <v>493000611</v>
      </c>
      <c r="C43" s="4">
        <f t="shared" si="35"/>
        <v>3542387</v>
      </c>
      <c r="D43" s="4">
        <f t="shared" si="35"/>
        <v>8100380</v>
      </c>
      <c r="E43" s="4">
        <f t="shared" si="35"/>
        <v>122000</v>
      </c>
      <c r="F43" s="4">
        <f t="shared" si="35"/>
        <v>881290</v>
      </c>
      <c r="G43" s="4">
        <f t="shared" si="35"/>
        <v>0</v>
      </c>
      <c r="H43" s="4">
        <f t="shared" si="35"/>
        <v>0</v>
      </c>
      <c r="I43" s="4">
        <f t="shared" si="35"/>
        <v>0</v>
      </c>
      <c r="J43" s="4">
        <f t="shared" si="35"/>
        <v>874608</v>
      </c>
      <c r="K43" s="4">
        <f t="shared" si="35"/>
        <v>23497024</v>
      </c>
      <c r="L43" s="4">
        <f t="shared" si="35"/>
        <v>100000</v>
      </c>
      <c r="M43" s="4">
        <f t="shared" si="35"/>
        <v>0</v>
      </c>
      <c r="N43" s="4">
        <f t="shared" si="35"/>
        <v>6580</v>
      </c>
      <c r="O43" s="4">
        <f t="shared" si="35"/>
        <v>0</v>
      </c>
      <c r="P43" s="4">
        <f>+P44+P45+P49</f>
        <v>0</v>
      </c>
      <c r="Q43" s="4">
        <f t="shared" ref="Q43:W43" si="36">+Q44+Q45+Q49</f>
        <v>51000000</v>
      </c>
      <c r="R43" s="4">
        <f t="shared" si="36"/>
        <v>7853</v>
      </c>
      <c r="S43" s="4">
        <f t="shared" si="36"/>
        <v>0</v>
      </c>
      <c r="T43" s="4">
        <f t="shared" si="36"/>
        <v>4024067</v>
      </c>
      <c r="U43" s="4">
        <f>+U44+U45+U49</f>
        <v>0</v>
      </c>
      <c r="V43" s="4">
        <f t="shared" si="36"/>
        <v>584300</v>
      </c>
      <c r="W43" s="4">
        <f t="shared" si="36"/>
        <v>492896730</v>
      </c>
      <c r="X43" s="4">
        <f>+X44+X45+X49</f>
        <v>0</v>
      </c>
      <c r="Y43" s="4">
        <f>+Y44+Y45+Y49</f>
        <v>40000</v>
      </c>
      <c r="Z43" s="4">
        <f>+Z44+Z45+Z49</f>
        <v>0</v>
      </c>
      <c r="AA43" s="4">
        <f>+AA44+AA45+AA49</f>
        <v>0</v>
      </c>
      <c r="AB43" s="4">
        <f t="shared" ref="AB43:AC43" si="37">+AB44+AB45+AB49</f>
        <v>500000</v>
      </c>
      <c r="AC43" s="4">
        <f t="shared" si="37"/>
        <v>0</v>
      </c>
      <c r="AD43" s="4">
        <f t="shared" ref="AD43" si="38">+AD44+AD45+AD49</f>
        <v>0</v>
      </c>
    </row>
    <row r="44" spans="1:30" x14ac:dyDescent="0.2">
      <c r="A44" s="16" t="s">
        <v>59</v>
      </c>
      <c r="B44" s="4">
        <v>293000611</v>
      </c>
      <c r="C44" s="4">
        <v>3542387</v>
      </c>
      <c r="D44" s="4">
        <v>8100380</v>
      </c>
      <c r="E44" s="4">
        <v>122000</v>
      </c>
      <c r="F44" s="4">
        <v>881290</v>
      </c>
      <c r="G44" s="4">
        <v>0</v>
      </c>
      <c r="H44" s="4">
        <v>0</v>
      </c>
      <c r="I44" s="4">
        <v>0</v>
      </c>
      <c r="J44" s="4">
        <v>874608</v>
      </c>
      <c r="K44" s="4">
        <v>23497024</v>
      </c>
      <c r="L44" s="4">
        <v>100000</v>
      </c>
      <c r="M44" s="4">
        <v>0</v>
      </c>
      <c r="N44" s="4">
        <v>6580</v>
      </c>
      <c r="O44" s="4">
        <v>0</v>
      </c>
      <c r="P44" s="4">
        <v>0</v>
      </c>
      <c r="Q44" s="4">
        <v>51000000</v>
      </c>
      <c r="R44" s="4">
        <v>7853</v>
      </c>
      <c r="S44" s="4">
        <v>0</v>
      </c>
      <c r="T44" s="4">
        <v>2527000</v>
      </c>
      <c r="U44" s="4">
        <v>0</v>
      </c>
      <c r="V44" s="4">
        <v>584300</v>
      </c>
      <c r="W44" s="4">
        <v>492896730</v>
      </c>
      <c r="X44" s="4">
        <v>0</v>
      </c>
      <c r="Y44" s="4">
        <v>40000</v>
      </c>
      <c r="Z44" s="4">
        <v>0</v>
      </c>
      <c r="AA44" s="4">
        <v>0</v>
      </c>
      <c r="AB44" s="4">
        <v>500000</v>
      </c>
      <c r="AC44" s="4">
        <v>0</v>
      </c>
      <c r="AD44" s="4">
        <v>0</v>
      </c>
    </row>
    <row r="45" spans="1:30" x14ac:dyDescent="0.2">
      <c r="A45" s="16" t="s">
        <v>36</v>
      </c>
      <c r="B45" s="4">
        <f t="shared" ref="B45:O45" si="39">SUM(B46:B48)</f>
        <v>200000000</v>
      </c>
      <c r="C45" s="4">
        <f t="shared" si="39"/>
        <v>0</v>
      </c>
      <c r="D45" s="4">
        <f t="shared" si="39"/>
        <v>0</v>
      </c>
      <c r="E45" s="4">
        <f t="shared" si="39"/>
        <v>0</v>
      </c>
      <c r="F45" s="4">
        <f t="shared" si="39"/>
        <v>0</v>
      </c>
      <c r="G45" s="4">
        <f t="shared" si="39"/>
        <v>0</v>
      </c>
      <c r="H45" s="4">
        <f t="shared" si="39"/>
        <v>0</v>
      </c>
      <c r="I45" s="4">
        <f t="shared" si="39"/>
        <v>0</v>
      </c>
      <c r="J45" s="4">
        <f t="shared" si="39"/>
        <v>0</v>
      </c>
      <c r="K45" s="4">
        <f t="shared" si="39"/>
        <v>0</v>
      </c>
      <c r="L45" s="4">
        <f t="shared" si="39"/>
        <v>0</v>
      </c>
      <c r="M45" s="4">
        <f t="shared" si="39"/>
        <v>0</v>
      </c>
      <c r="N45" s="4">
        <f t="shared" si="39"/>
        <v>0</v>
      </c>
      <c r="O45" s="4">
        <f t="shared" si="39"/>
        <v>0</v>
      </c>
      <c r="P45" s="4">
        <f>SUM(P46:P48)</f>
        <v>0</v>
      </c>
      <c r="Q45" s="4">
        <f t="shared" ref="Q45:W45" si="40">SUM(Q46:Q48)</f>
        <v>0</v>
      </c>
      <c r="R45" s="4">
        <f t="shared" si="40"/>
        <v>0</v>
      </c>
      <c r="S45" s="4">
        <f t="shared" si="40"/>
        <v>0</v>
      </c>
      <c r="T45" s="4">
        <f t="shared" si="40"/>
        <v>0</v>
      </c>
      <c r="U45" s="4">
        <f>SUM(U46:U48)</f>
        <v>0</v>
      </c>
      <c r="V45" s="4">
        <f t="shared" si="40"/>
        <v>0</v>
      </c>
      <c r="W45" s="4">
        <f t="shared" si="40"/>
        <v>0</v>
      </c>
      <c r="X45" s="4">
        <f>SUM(X46:X48)</f>
        <v>0</v>
      </c>
      <c r="Y45" s="4">
        <f>SUM(Y46:Y48)</f>
        <v>0</v>
      </c>
      <c r="Z45" s="4">
        <f>SUM(Z46:Z48)</f>
        <v>0</v>
      </c>
      <c r="AA45" s="4">
        <f>SUM(AA46:AA48)</f>
        <v>0</v>
      </c>
      <c r="AB45" s="4">
        <f t="shared" ref="AB45:AC45" si="41">SUM(AB46:AB48)</f>
        <v>0</v>
      </c>
      <c r="AC45" s="4">
        <f t="shared" si="41"/>
        <v>0</v>
      </c>
      <c r="AD45" s="4">
        <f t="shared" ref="AD45" si="42">SUM(AD46:AD48)</f>
        <v>0</v>
      </c>
    </row>
    <row r="46" spans="1:30" x14ac:dyDescent="0.2">
      <c r="A46" s="16" t="s">
        <v>43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</row>
    <row r="47" spans="1:30" x14ac:dyDescent="0.2">
      <c r="A47" s="16" t="s">
        <v>44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</row>
    <row r="48" spans="1:30" x14ac:dyDescent="0.2">
      <c r="A48" s="16" t="s">
        <v>35</v>
      </c>
      <c r="B48" s="4">
        <v>200000000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</row>
    <row r="49" spans="1:30" x14ac:dyDescent="0.2">
      <c r="A49" s="16" t="s">
        <v>12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1497067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</row>
    <row r="50" spans="1:30" ht="6" customHeight="1" x14ac:dyDescent="0.2">
      <c r="A50" s="17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</row>
    <row r="51" spans="1:30" x14ac:dyDescent="0.2">
      <c r="A51" s="16" t="s">
        <v>28</v>
      </c>
      <c r="B51" s="4">
        <f t="shared" ref="B51:M51" si="43">+B52+B53+B57</f>
        <v>589466477</v>
      </c>
      <c r="C51" s="4">
        <f t="shared" si="43"/>
        <v>5517371</v>
      </c>
      <c r="D51" s="4">
        <f t="shared" si="43"/>
        <v>74056311</v>
      </c>
      <c r="E51" s="4">
        <f t="shared" si="43"/>
        <v>149616</v>
      </c>
      <c r="F51" s="4">
        <f t="shared" si="43"/>
        <v>882890</v>
      </c>
      <c r="G51" s="4">
        <f t="shared" si="43"/>
        <v>8814249</v>
      </c>
      <c r="H51" s="4">
        <f t="shared" si="43"/>
        <v>96632582</v>
      </c>
      <c r="I51" s="4">
        <f t="shared" si="43"/>
        <v>10624055</v>
      </c>
      <c r="J51" s="4">
        <f t="shared" si="43"/>
        <v>8824636</v>
      </c>
      <c r="K51" s="4">
        <f t="shared" si="43"/>
        <v>57458335</v>
      </c>
      <c r="L51" s="4">
        <f t="shared" si="43"/>
        <v>507500</v>
      </c>
      <c r="M51" s="4">
        <f t="shared" si="43"/>
        <v>73166618</v>
      </c>
      <c r="N51" s="4">
        <f>+N52+N53+N57</f>
        <v>4711960</v>
      </c>
      <c r="O51" s="4">
        <f>+O52+O53+O57</f>
        <v>5878005</v>
      </c>
      <c r="P51" s="4">
        <f>+P52+P53+P57</f>
        <v>3091909</v>
      </c>
      <c r="Q51" s="4">
        <f t="shared" ref="Q51:W51" si="44">+Q52+Q53+Q57</f>
        <v>155379788</v>
      </c>
      <c r="R51" s="4">
        <f t="shared" si="44"/>
        <v>214231</v>
      </c>
      <c r="S51" s="4">
        <f t="shared" si="44"/>
        <v>7900</v>
      </c>
      <c r="T51" s="4">
        <f t="shared" si="44"/>
        <v>41483067</v>
      </c>
      <c r="U51" s="4">
        <f>+U52+U53+U57</f>
        <v>7352666</v>
      </c>
      <c r="V51" s="4">
        <f t="shared" si="44"/>
        <v>3727000</v>
      </c>
      <c r="W51" s="4">
        <f t="shared" si="44"/>
        <v>749235706</v>
      </c>
      <c r="X51" s="4">
        <f>+X52+X53+X57</f>
        <v>32786598</v>
      </c>
      <c r="Y51" s="4">
        <f>+Y52+Y53+Y57</f>
        <v>0</v>
      </c>
      <c r="Z51" s="4">
        <f>+Z52+Z53+Z57</f>
        <v>1500000</v>
      </c>
      <c r="AA51" s="4">
        <f>+AA52+AA53+AA57</f>
        <v>169810275</v>
      </c>
      <c r="AB51" s="4">
        <f t="shared" ref="AB51:AC51" si="45">+AB52+AB53+AB57</f>
        <v>2146323</v>
      </c>
      <c r="AC51" s="4">
        <f t="shared" si="45"/>
        <v>1500000</v>
      </c>
      <c r="AD51" s="4">
        <f t="shared" ref="AD51" si="46">+AD52+AD53+AD57</f>
        <v>0</v>
      </c>
    </row>
    <row r="52" spans="1:30" x14ac:dyDescent="0.2">
      <c r="A52" s="16" t="s">
        <v>58</v>
      </c>
      <c r="B52" s="4">
        <v>490702676</v>
      </c>
      <c r="C52" s="4">
        <v>5517371</v>
      </c>
      <c r="D52" s="4">
        <v>74056311</v>
      </c>
      <c r="E52" s="4">
        <v>149616</v>
      </c>
      <c r="F52" s="4">
        <v>882890</v>
      </c>
      <c r="G52" s="4">
        <v>8814249</v>
      </c>
      <c r="H52" s="4">
        <v>96436702</v>
      </c>
      <c r="I52" s="4">
        <v>9386055</v>
      </c>
      <c r="J52" s="4">
        <v>8824636</v>
      </c>
      <c r="K52" s="4">
        <v>57183335</v>
      </c>
      <c r="L52" s="4">
        <v>507500</v>
      </c>
      <c r="M52" s="4">
        <v>73166618</v>
      </c>
      <c r="N52" s="4">
        <v>4711040</v>
      </c>
      <c r="O52" s="4">
        <v>5878005</v>
      </c>
      <c r="P52" s="4">
        <v>3091909</v>
      </c>
      <c r="Q52" s="4">
        <v>143950667</v>
      </c>
      <c r="R52" s="4">
        <v>214231</v>
      </c>
      <c r="S52" s="4">
        <v>7900</v>
      </c>
      <c r="T52" s="4">
        <v>40002067</v>
      </c>
      <c r="U52" s="4">
        <v>7352666</v>
      </c>
      <c r="V52" s="4">
        <v>3727000</v>
      </c>
      <c r="W52" s="4">
        <v>749235706</v>
      </c>
      <c r="X52" s="4">
        <v>20453723</v>
      </c>
      <c r="Y52" s="4">
        <v>0</v>
      </c>
      <c r="Z52" s="4">
        <v>1500000</v>
      </c>
      <c r="AA52" s="4">
        <v>169810275</v>
      </c>
      <c r="AB52" s="4">
        <v>2146323</v>
      </c>
      <c r="AC52" s="4">
        <v>1500000</v>
      </c>
      <c r="AD52" s="4">
        <v>0</v>
      </c>
    </row>
    <row r="53" spans="1:30" x14ac:dyDescent="0.2">
      <c r="A53" s="16" t="s">
        <v>39</v>
      </c>
      <c r="B53" s="4">
        <f t="shared" ref="B53:M53" si="47">SUM(B54:B56)</f>
        <v>98763801</v>
      </c>
      <c r="C53" s="4">
        <f t="shared" si="47"/>
        <v>0</v>
      </c>
      <c r="D53" s="4">
        <f t="shared" si="47"/>
        <v>0</v>
      </c>
      <c r="E53" s="4">
        <f t="shared" si="47"/>
        <v>0</v>
      </c>
      <c r="F53" s="4">
        <f t="shared" si="47"/>
        <v>0</v>
      </c>
      <c r="G53" s="4">
        <f t="shared" si="47"/>
        <v>0</v>
      </c>
      <c r="H53" s="4">
        <f t="shared" si="47"/>
        <v>195880</v>
      </c>
      <c r="I53" s="4">
        <f t="shared" si="47"/>
        <v>1238000</v>
      </c>
      <c r="J53" s="4">
        <f t="shared" si="47"/>
        <v>0</v>
      </c>
      <c r="K53" s="4">
        <f t="shared" si="47"/>
        <v>275000</v>
      </c>
      <c r="L53" s="4">
        <f t="shared" si="47"/>
        <v>0</v>
      </c>
      <c r="M53" s="4">
        <f t="shared" si="47"/>
        <v>0</v>
      </c>
      <c r="N53" s="4">
        <f>SUM(N54:N56)</f>
        <v>920</v>
      </c>
      <c r="O53" s="4">
        <f>SUM(O54:O56)</f>
        <v>0</v>
      </c>
      <c r="P53" s="4">
        <f>SUM(P54:P56)</f>
        <v>0</v>
      </c>
      <c r="Q53" s="4">
        <f t="shared" ref="Q53:W53" si="48">SUM(Q54:Q56)</f>
        <v>11429121</v>
      </c>
      <c r="R53" s="4">
        <f t="shared" si="48"/>
        <v>0</v>
      </c>
      <c r="S53" s="4">
        <f t="shared" si="48"/>
        <v>0</v>
      </c>
      <c r="T53" s="4">
        <f t="shared" si="48"/>
        <v>1481000</v>
      </c>
      <c r="U53" s="4">
        <f>SUM(U54:U56)</f>
        <v>0</v>
      </c>
      <c r="V53" s="4">
        <f t="shared" si="48"/>
        <v>0</v>
      </c>
      <c r="W53" s="4">
        <f t="shared" si="48"/>
        <v>0</v>
      </c>
      <c r="X53" s="4">
        <f>SUM(X54:X56)</f>
        <v>12332875</v>
      </c>
      <c r="Y53" s="4">
        <f>SUM(Y54:Y56)</f>
        <v>0</v>
      </c>
      <c r="Z53" s="4">
        <f>SUM(Z54:Z56)</f>
        <v>0</v>
      </c>
      <c r="AA53" s="4">
        <f>SUM(AA54:AA56)</f>
        <v>0</v>
      </c>
      <c r="AB53" s="4">
        <f t="shared" ref="AB53:AC53" si="49">SUM(AB54:AB56)</f>
        <v>0</v>
      </c>
      <c r="AC53" s="4">
        <f t="shared" si="49"/>
        <v>0</v>
      </c>
      <c r="AD53" s="4">
        <f t="shared" ref="AD53" si="50">SUM(AD54:AD56)</f>
        <v>0</v>
      </c>
    </row>
    <row r="54" spans="1:30" x14ac:dyDescent="0.2">
      <c r="A54" s="16" t="s">
        <v>45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195880</v>
      </c>
      <c r="I54" s="4">
        <v>1238000</v>
      </c>
      <c r="J54" s="4">
        <v>0</v>
      </c>
      <c r="K54" s="4">
        <v>275000</v>
      </c>
      <c r="L54" s="4">
        <v>0</v>
      </c>
      <c r="M54" s="4">
        <v>0</v>
      </c>
      <c r="N54" s="4">
        <v>920</v>
      </c>
      <c r="O54" s="4">
        <v>0</v>
      </c>
      <c r="P54" s="4">
        <v>0</v>
      </c>
      <c r="Q54" s="4">
        <v>9929121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</row>
    <row r="55" spans="1:30" x14ac:dyDescent="0.2">
      <c r="A55" s="16" t="s">
        <v>46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</row>
    <row r="56" spans="1:30" x14ac:dyDescent="0.2">
      <c r="A56" s="16" t="s">
        <v>37</v>
      </c>
      <c r="B56" s="4">
        <v>98763801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1500000</v>
      </c>
      <c r="R56" s="4">
        <v>0</v>
      </c>
      <c r="S56" s="4">
        <v>0</v>
      </c>
      <c r="T56" s="4">
        <v>1481000</v>
      </c>
      <c r="U56" s="4">
        <v>0</v>
      </c>
      <c r="V56" s="4">
        <v>0</v>
      </c>
      <c r="W56" s="4">
        <v>0</v>
      </c>
      <c r="X56" s="4">
        <v>12332875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</row>
    <row r="57" spans="1:30" x14ac:dyDescent="0.2">
      <c r="A57" s="19" t="s">
        <v>22</v>
      </c>
      <c r="B57" s="13">
        <v>0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13">
        <v>0</v>
      </c>
      <c r="AD57" s="13">
        <v>0</v>
      </c>
    </row>
  </sheetData>
  <phoneticPr fontId="0" type="noConversion"/>
  <printOptions horizontalCentered="1" verticalCentered="1"/>
  <pageMargins left="0.78740157480314965" right="0.78740157480314965" top="0.78740157480314965" bottom="0.78740157480314965" header="0.47244094488188981" footer="0"/>
  <pageSetup paperSize="9" scale="67" fitToWidth="3" orientation="landscape" horizontalDpi="4294967294" verticalDpi="4294967294" r:id="rId1"/>
  <headerFooter differentFirst="1" scaleWithDoc="0" alignWithMargins="0">
    <oddHeader>&amp;C&amp;"Gotham Medium,Negrita"PRESUPUESTO 2024
FONDOS FIDUCIARIOS
(En Miles de Pesos)&amp;R&amp;"Gotham Medium,Negrita"&amp;9CAPÍTULO VIII
Planilla Anexa al Art. 48 (Cont.)</oddHeader>
    <firstHeader>&amp;C&amp;"Gotham Medium,Negrita"PRESUPUESTO 2024
FONDOS FIDUCIARIOS
(En Miles de Pesos)&amp;R&amp;"Gotham Medium,Negrita"&amp;9CAPÍTULO VIII
Planilla Anexa al Art. 48</firstHeader>
  </headerFooter>
  <ignoredErrors>
    <ignoredError sqref="B45:AD45 B53:AD5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2024</vt:lpstr>
      <vt:lpstr>'2024'!Print_Area</vt:lpstr>
      <vt:lpstr>'2024'!Print_Titles</vt:lpstr>
      <vt:lpstr>'2024'!Títulos_a_imprimir</vt:lpstr>
    </vt:vector>
  </TitlesOfParts>
  <Company>Secretaria de Hacienda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Maximiliano Grau M.</dc:creator>
  <cp:lastModifiedBy>Lorena Maiz</cp:lastModifiedBy>
  <cp:lastPrinted>2023-09-14T16:07:25Z</cp:lastPrinted>
  <dcterms:created xsi:type="dcterms:W3CDTF">2003-06-11T18:48:06Z</dcterms:created>
  <dcterms:modified xsi:type="dcterms:W3CDTF">2023-09-14T16:08:25Z</dcterms:modified>
</cp:coreProperties>
</file>