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esa\PROY2021\ley\pdf\planillas_anexas\capitulo1\"/>
    </mc:Choice>
  </mc:AlternateContent>
  <bookViews>
    <workbookView xWindow="2060" yWindow="2060" windowWidth="11340" windowHeight="6350" tabRatio="643"/>
  </bookViews>
  <sheets>
    <sheet name="2021" sheetId="8" r:id="rId1"/>
  </sheets>
  <definedNames>
    <definedName name="_xlnm.Print_Area" localSheetId="0">'2021'!$A$1:$AA$63</definedName>
    <definedName name="_xlnm.Print_Titles" localSheetId="0">'2021'!$A:$A</definedName>
  </definedNames>
  <calcPr calcId="152511"/>
</workbook>
</file>

<file path=xl/calcChain.xml><?xml version="1.0" encoding="utf-8"?>
<calcChain xmlns="http://schemas.openxmlformats.org/spreadsheetml/2006/main">
  <c r="Z59" i="8" l="1"/>
  <c r="V59" i="8"/>
  <c r="R59" i="8"/>
  <c r="N59" i="8"/>
  <c r="M59" i="8"/>
  <c r="J59" i="8"/>
  <c r="F59" i="8"/>
  <c r="E59" i="8"/>
  <c r="B59" i="8"/>
  <c r="U59" i="8"/>
  <c r="AA51" i="8"/>
  <c r="AA49" i="8"/>
  <c r="Z51" i="8"/>
  <c r="W51" i="8"/>
  <c r="P51" i="8"/>
  <c r="O51" i="8"/>
  <c r="L51" i="8"/>
  <c r="K51" i="8"/>
  <c r="H51" i="8"/>
  <c r="G51" i="8"/>
  <c r="D51" i="8"/>
  <c r="S51" i="8"/>
  <c r="C51" i="8"/>
  <c r="B51" i="8"/>
  <c r="L49" i="8"/>
  <c r="M38" i="8"/>
  <c r="E38" i="8"/>
  <c r="AA38" i="8"/>
  <c r="Z38" i="8"/>
  <c r="W38" i="8"/>
  <c r="V38" i="8"/>
  <c r="S38" i="8"/>
  <c r="R38" i="8"/>
  <c r="O38" i="8"/>
  <c r="N38" i="8"/>
  <c r="K38" i="8"/>
  <c r="J38" i="8"/>
  <c r="G38" i="8"/>
  <c r="F38" i="8"/>
  <c r="C38" i="8"/>
  <c r="B38" i="8"/>
  <c r="X38" i="8"/>
  <c r="U38" i="8"/>
  <c r="T38" i="8"/>
  <c r="P38" i="8"/>
  <c r="L38" i="8"/>
  <c r="H38" i="8"/>
  <c r="D38" i="8"/>
  <c r="Y34" i="8"/>
  <c r="X34" i="8"/>
  <c r="V34" i="8"/>
  <c r="V32" i="8"/>
  <c r="U34" i="8"/>
  <c r="T34" i="8"/>
  <c r="P34" i="8"/>
  <c r="N34" i="8"/>
  <c r="N32" i="8"/>
  <c r="M34" i="8"/>
  <c r="L34" i="8"/>
  <c r="J34" i="8"/>
  <c r="I34" i="8"/>
  <c r="H34" i="8"/>
  <c r="F34" i="8"/>
  <c r="E34" i="8"/>
  <c r="D34" i="8"/>
  <c r="D32" i="8"/>
  <c r="Z34" i="8"/>
  <c r="R34" i="8"/>
  <c r="Q34" i="8"/>
  <c r="B34" i="8"/>
  <c r="X32" i="8"/>
  <c r="R32" i="8"/>
  <c r="P32" i="8"/>
  <c r="L32" i="8"/>
  <c r="H32" i="8"/>
  <c r="F32" i="8"/>
  <c r="T32" i="8"/>
  <c r="U18" i="8"/>
  <c r="P18" i="8"/>
  <c r="P43" i="8"/>
  <c r="E18" i="8"/>
  <c r="AA14" i="8"/>
  <c r="Z14" i="8"/>
  <c r="V14" i="8"/>
  <c r="R14" i="8"/>
  <c r="N14" i="8"/>
  <c r="J14" i="8"/>
  <c r="F14" i="8"/>
  <c r="E14" i="8"/>
  <c r="U14" i="8"/>
  <c r="Q14" i="8"/>
  <c r="M14" i="8"/>
  <c r="K14" i="8"/>
  <c r="G14" i="8"/>
  <c r="B14" i="8"/>
  <c r="U9" i="8"/>
  <c r="B9" i="8"/>
  <c r="AA9" i="8"/>
  <c r="Q9" i="8"/>
  <c r="E43" i="8"/>
  <c r="H18" i="8"/>
  <c r="H43" i="8"/>
  <c r="X18" i="8"/>
  <c r="X43" i="8"/>
  <c r="I14" i="8"/>
  <c r="I9" i="8"/>
  <c r="Y14" i="8"/>
  <c r="U43" i="8"/>
  <c r="E32" i="8"/>
  <c r="I32" i="8"/>
  <c r="M32" i="8"/>
  <c r="Q32" i="8"/>
  <c r="Q42" i="8"/>
  <c r="U32" i="8"/>
  <c r="U42" i="8"/>
  <c r="Y32" i="8"/>
  <c r="Y9" i="8"/>
  <c r="Y42" i="8"/>
  <c r="D49" i="8"/>
  <c r="H49" i="8"/>
  <c r="P49" i="8"/>
  <c r="T51" i="8"/>
  <c r="T49" i="8"/>
  <c r="X51" i="8"/>
  <c r="X49" i="8"/>
  <c r="D18" i="8"/>
  <c r="D43" i="8"/>
  <c r="T18" i="8"/>
  <c r="T43" i="8"/>
  <c r="R9" i="8"/>
  <c r="R42" i="8"/>
  <c r="D14" i="8"/>
  <c r="H14" i="8"/>
  <c r="H9" i="8"/>
  <c r="L14" i="8"/>
  <c r="L9" i="8"/>
  <c r="P14" i="8"/>
  <c r="T14" i="8"/>
  <c r="T9" i="8"/>
  <c r="X14" i="8"/>
  <c r="X9" i="8"/>
  <c r="B18" i="8"/>
  <c r="B43" i="8"/>
  <c r="F18" i="8"/>
  <c r="F43" i="8"/>
  <c r="J18" i="8"/>
  <c r="J43" i="8"/>
  <c r="N18" i="8"/>
  <c r="N43" i="8"/>
  <c r="R18" i="8"/>
  <c r="R43" i="8"/>
  <c r="V18" i="8"/>
  <c r="V43" i="8"/>
  <c r="Z18" i="8"/>
  <c r="Z43" i="8"/>
  <c r="Z32" i="8"/>
  <c r="AA34" i="8"/>
  <c r="AA32" i="8"/>
  <c r="AA42" i="8"/>
  <c r="I38" i="8"/>
  <c r="Q38" i="8"/>
  <c r="Y38" i="8"/>
  <c r="F9" i="8"/>
  <c r="F42" i="8"/>
  <c r="L18" i="8"/>
  <c r="L43" i="8"/>
  <c r="E9" i="8"/>
  <c r="M9" i="8"/>
  <c r="C14" i="8"/>
  <c r="O14" i="8"/>
  <c r="O9" i="8"/>
  <c r="S14" i="8"/>
  <c r="S9" i="8"/>
  <c r="W14" i="8"/>
  <c r="AA18" i="8"/>
  <c r="AA43" i="8"/>
  <c r="I18" i="8"/>
  <c r="F51" i="8"/>
  <c r="F49" i="8"/>
  <c r="J51" i="8"/>
  <c r="J49" i="8"/>
  <c r="N51" i="8"/>
  <c r="N49" i="8"/>
  <c r="R51" i="8"/>
  <c r="V51" i="8"/>
  <c r="V49" i="8"/>
  <c r="I59" i="8"/>
  <c r="Q59" i="8"/>
  <c r="Q57" i="8"/>
  <c r="Y59" i="8"/>
  <c r="V9" i="8"/>
  <c r="V42" i="8"/>
  <c r="N9" i="8"/>
  <c r="N30" i="8"/>
  <c r="N45" i="8"/>
  <c r="Z9" i="8"/>
  <c r="P9" i="8"/>
  <c r="P42" i="8"/>
  <c r="B32" i="8"/>
  <c r="B42" i="8"/>
  <c r="J32" i="8"/>
  <c r="R49" i="8"/>
  <c r="B57" i="8"/>
  <c r="F57" i="8"/>
  <c r="J57" i="8"/>
  <c r="N57" i="8"/>
  <c r="R57" i="8"/>
  <c r="V57" i="8"/>
  <c r="Z57" i="8"/>
  <c r="J9" i="8"/>
  <c r="D9" i="8"/>
  <c r="D42" i="8"/>
  <c r="B49" i="8"/>
  <c r="M18" i="8"/>
  <c r="M43" i="8"/>
  <c r="Q18" i="8"/>
  <c r="Y18" i="8"/>
  <c r="Y43" i="8"/>
  <c r="Z49" i="8"/>
  <c r="I51" i="8"/>
  <c r="I49" i="8"/>
  <c r="Q51" i="8"/>
  <c r="Q49" i="8"/>
  <c r="U51" i="8"/>
  <c r="U49" i="8"/>
  <c r="G59" i="8"/>
  <c r="G57" i="8"/>
  <c r="O59" i="8"/>
  <c r="O57" i="8"/>
  <c r="W59" i="8"/>
  <c r="W57" i="8"/>
  <c r="C9" i="8"/>
  <c r="G9" i="8"/>
  <c r="K9" i="8"/>
  <c r="W9" i="8"/>
  <c r="C18" i="8"/>
  <c r="C43" i="8"/>
  <c r="G18" i="8"/>
  <c r="G43" i="8"/>
  <c r="K18" i="8"/>
  <c r="K43" i="8"/>
  <c r="O18" i="8"/>
  <c r="O43" i="8"/>
  <c r="S18" i="8"/>
  <c r="S43" i="8"/>
  <c r="W18" i="8"/>
  <c r="W43" i="8"/>
  <c r="C34" i="8"/>
  <c r="C32" i="8"/>
  <c r="G34" i="8"/>
  <c r="G32" i="8"/>
  <c r="K34" i="8"/>
  <c r="K32" i="8"/>
  <c r="O34" i="8"/>
  <c r="O32" i="8"/>
  <c r="S34" i="8"/>
  <c r="S32" i="8"/>
  <c r="W34" i="8"/>
  <c r="W32" i="8"/>
  <c r="C49" i="8"/>
  <c r="G49" i="8"/>
  <c r="G47" i="8"/>
  <c r="K49" i="8"/>
  <c r="O49" i="8"/>
  <c r="S49" i="8"/>
  <c r="W49" i="8"/>
  <c r="D59" i="8"/>
  <c r="D57" i="8"/>
  <c r="H59" i="8"/>
  <c r="H57" i="8"/>
  <c r="H47" i="8"/>
  <c r="L59" i="8"/>
  <c r="L57" i="8"/>
  <c r="L47" i="8"/>
  <c r="P59" i="8"/>
  <c r="P57" i="8"/>
  <c r="T59" i="8"/>
  <c r="T57" i="8"/>
  <c r="X59" i="8"/>
  <c r="X57" i="8"/>
  <c r="AA59" i="8"/>
  <c r="AA57" i="8"/>
  <c r="AA47" i="8"/>
  <c r="E51" i="8"/>
  <c r="E49" i="8"/>
  <c r="M51" i="8"/>
  <c r="M49" i="8"/>
  <c r="Y51" i="8"/>
  <c r="Y49" i="8"/>
  <c r="C59" i="8"/>
  <c r="C57" i="8"/>
  <c r="K59" i="8"/>
  <c r="K57" i="8"/>
  <c r="S59" i="8"/>
  <c r="S57" i="8"/>
  <c r="E57" i="8"/>
  <c r="I57" i="8"/>
  <c r="M57" i="8"/>
  <c r="U57" i="8"/>
  <c r="Y57" i="8"/>
  <c r="U30" i="8"/>
  <c r="Q30" i="8"/>
  <c r="E30" i="8"/>
  <c r="Q47" i="8"/>
  <c r="M47" i="8"/>
  <c r="W47" i="8"/>
  <c r="N47" i="8"/>
  <c r="S47" i="8"/>
  <c r="P47" i="8"/>
  <c r="T47" i="8"/>
  <c r="I43" i="8"/>
  <c r="J42" i="8"/>
  <c r="E42" i="8"/>
  <c r="E45" i="8"/>
  <c r="Z42" i="8"/>
  <c r="U45" i="8"/>
  <c r="M42" i="8"/>
  <c r="W30" i="8"/>
  <c r="W45" i="8"/>
  <c r="B30" i="8"/>
  <c r="B45" i="8"/>
  <c r="AA30" i="8"/>
  <c r="AA45" i="8"/>
  <c r="R30" i="8"/>
  <c r="R45" i="8"/>
  <c r="S30" i="8"/>
  <c r="F30" i="8"/>
  <c r="F45" i="8"/>
  <c r="N42" i="8"/>
  <c r="L42" i="8"/>
  <c r="L30" i="8"/>
  <c r="L45" i="8"/>
  <c r="I42" i="8"/>
  <c r="I30" i="8"/>
  <c r="I45" i="8"/>
  <c r="X42" i="8"/>
  <c r="X30" i="8"/>
  <c r="X45" i="8"/>
  <c r="H42" i="8"/>
  <c r="H30" i="8"/>
  <c r="H45" i="8"/>
  <c r="T42" i="8"/>
  <c r="T30" i="8"/>
  <c r="T45" i="8"/>
  <c r="K42" i="8"/>
  <c r="M30" i="8"/>
  <c r="M45" i="8"/>
  <c r="C30" i="8"/>
  <c r="C45" i="8"/>
  <c r="Y47" i="8"/>
  <c r="X47" i="8"/>
  <c r="W42" i="8"/>
  <c r="G42" i="8"/>
  <c r="Z47" i="8"/>
  <c r="J47" i="8"/>
  <c r="D47" i="8"/>
  <c r="U47" i="8"/>
  <c r="I47" i="8"/>
  <c r="Q45" i="8"/>
  <c r="Q43" i="8"/>
  <c r="V47" i="8"/>
  <c r="F47" i="8"/>
  <c r="E47" i="8"/>
  <c r="S45" i="8"/>
  <c r="D30" i="8"/>
  <c r="D45" i="8"/>
  <c r="Z30" i="8"/>
  <c r="Z45" i="8"/>
  <c r="G30" i="8"/>
  <c r="G45" i="8"/>
  <c r="J30" i="8"/>
  <c r="J45" i="8"/>
  <c r="O47" i="8"/>
  <c r="S42" i="8"/>
  <c r="C42" i="8"/>
  <c r="B47" i="8"/>
  <c r="K30" i="8"/>
  <c r="K45" i="8"/>
  <c r="C47" i="8"/>
  <c r="P30" i="8"/>
  <c r="P45" i="8"/>
  <c r="O30" i="8"/>
  <c r="O45" i="8"/>
  <c r="V30" i="8"/>
  <c r="V45" i="8"/>
  <c r="K47" i="8"/>
  <c r="O42" i="8"/>
  <c r="R47" i="8"/>
  <c r="Y30" i="8"/>
  <c r="Y45" i="8"/>
</calcChain>
</file>

<file path=xl/sharedStrings.xml><?xml version="1.0" encoding="utf-8"?>
<sst xmlns="http://schemas.openxmlformats.org/spreadsheetml/2006/main" count="73" uniqueCount="72">
  <si>
    <t>CONCEPTO</t>
  </si>
  <si>
    <t>I - INGRESOS CORRIENTES</t>
  </si>
  <si>
    <t xml:space="preserve">     Transferencias Corrientes</t>
  </si>
  <si>
    <t>II - GASTOS CORRIENTES</t>
  </si>
  <si>
    <t xml:space="preserve">     Bienes y Servicios</t>
  </si>
  <si>
    <t xml:space="preserve">     Impuestos Indirectos</t>
  </si>
  <si>
    <t xml:space="preserve">     Depreciación y Amortización</t>
  </si>
  <si>
    <t xml:space="preserve">     Previsiones</t>
  </si>
  <si>
    <t xml:space="preserve">     Impuestos Directos</t>
  </si>
  <si>
    <t xml:space="preserve">     Otros</t>
  </si>
  <si>
    <t>IV - INGRESOS DE CAPITAL</t>
  </si>
  <si>
    <t xml:space="preserve">     Otros Ingresos de Capital</t>
  </si>
  <si>
    <t>V - GASTOS DE CAPITAL</t>
  </si>
  <si>
    <t xml:space="preserve">     Incremento del Patrimonio </t>
  </si>
  <si>
    <t>INFRAEST. REGIONAL</t>
  </si>
  <si>
    <t>CONSUMO RESIDENCIAL DE GAS</t>
  </si>
  <si>
    <t>DE INFRAEST. HÍDRICA</t>
  </si>
  <si>
    <t>DE CAPITAL SOCIAL</t>
  </si>
  <si>
    <t>PROM. CIENT. Y TECN.</t>
  </si>
  <si>
    <t>PARA EL TRANSP. ELECT. FED</t>
  </si>
  <si>
    <t xml:space="preserve">DESARROLLO PROVINCIAL  </t>
  </si>
  <si>
    <t xml:space="preserve">     Ingresos Tributarios</t>
  </si>
  <si>
    <t xml:space="preserve">     Ingresos no Tributarios</t>
  </si>
  <si>
    <t xml:space="preserve">     Ventas de Bienes y Servicios </t>
  </si>
  <si>
    <t>REFINANC. HIPOTEC.</t>
  </si>
  <si>
    <t xml:space="preserve">     Disminución del Patrimonio</t>
  </si>
  <si>
    <t xml:space="preserve">     Rentas de la Propiedad</t>
  </si>
  <si>
    <t>VI - INGRESOS TOTALES (I+IV)</t>
  </si>
  <si>
    <t>VIII - RESULTADO FINANCIERO (VI-VII)</t>
  </si>
  <si>
    <t>IX - FINANCIAMIENTO (X-XI)</t>
  </si>
  <si>
    <t>X - FUENTES FINANCIERAS</t>
  </si>
  <si>
    <t>XI - APLICACIONES FINANCIERAS</t>
  </si>
  <si>
    <t xml:space="preserve">     Remuneraciones</t>
  </si>
  <si>
    <t>VII- GASTOS TOTALES (II+V)</t>
  </si>
  <si>
    <t>RECUP.  DE LA ACTIVIDAD OVINA</t>
  </si>
  <si>
    <t xml:space="preserve">       .Otros (incluye increm.deprec.y amort.)</t>
  </si>
  <si>
    <t xml:space="preserve">     Transferencias de Capital</t>
  </si>
  <si>
    <t xml:space="preserve">     Venta y/o Desincorporación de Activos</t>
  </si>
  <si>
    <t xml:space="preserve">     Inversión Real</t>
  </si>
  <si>
    <t xml:space="preserve">       .Incremento de Otros Pasivos</t>
  </si>
  <si>
    <t xml:space="preserve">     Endeudamiento e Incremento de Otros Pasivos</t>
  </si>
  <si>
    <t xml:space="preserve">       .Disminución de Otros Pasivos</t>
  </si>
  <si>
    <t xml:space="preserve">       .Transferencias de la Adm. Nacional</t>
  </si>
  <si>
    <t xml:space="preserve">     Amort.de Deuda y Disminución de Otros Pasivos</t>
  </si>
  <si>
    <t xml:space="preserve">     Intereses en Moneda Nacional</t>
  </si>
  <si>
    <t xml:space="preserve">     Intereses en Moneda Extranjera</t>
  </si>
  <si>
    <t>III - RESULTADO ECONÓMICO (I-II)</t>
  </si>
  <si>
    <t xml:space="preserve">       .Endeudamiento en Moneda Nacional</t>
  </si>
  <si>
    <t xml:space="preserve">       .Endeudamiento en Moneda Extranjera</t>
  </si>
  <si>
    <t xml:space="preserve">       .Amortización en Moneda Nacional</t>
  </si>
  <si>
    <t xml:space="preserve">       .Amortización en Moneda Extranjera</t>
  </si>
  <si>
    <t xml:space="preserve">          Otras Transferencias</t>
  </si>
  <si>
    <t xml:space="preserve">          Del Tesoro Nacional</t>
  </si>
  <si>
    <t>PARA LA VIVIENDA SOCIAL</t>
  </si>
  <si>
    <t>FONDCE</t>
  </si>
  <si>
    <t>FONDEP</t>
  </si>
  <si>
    <t>FONDO DE SEGURIDAD AEROPORT.</t>
  </si>
  <si>
    <t xml:space="preserve">FONDAGRO </t>
  </si>
  <si>
    <t>COBERTURA UNIVERSAL DE SALUD</t>
  </si>
  <si>
    <t>FONDO DE  ENERGIAS RENOVABLES</t>
  </si>
  <si>
    <t>FODIS</t>
  </si>
  <si>
    <t>FOGAR</t>
  </si>
  <si>
    <t xml:space="preserve">     Aumento de la Inversión Financiera</t>
  </si>
  <si>
    <t xml:space="preserve">     Disminución de la Inversión Financiera</t>
  </si>
  <si>
    <t>PPP RED DE AUTOPISTAS Y RUTAS SEGURAS</t>
  </si>
  <si>
    <t>FOBOSQUES</t>
  </si>
  <si>
    <t>SISTEMA INFRAEST. TRANSPORTE</t>
  </si>
  <si>
    <t>FFIDUC. PROCREAR</t>
  </si>
  <si>
    <t>FF SERVICIO UNIVERSAL (ARGENTINA DIGITAL)</t>
  </si>
  <si>
    <t>ASISTENCIA DIRECTA A VICTIMAS DE TRATA</t>
  </si>
  <si>
    <t>INTEGRACION SOCIOURBANA</t>
  </si>
  <si>
    <t>CONSUMIDORES GLP                        (LEY 26.020)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</si>
</sst>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p_t_a_-;\-* #,##0.00\ _p_t_a_-;_-* &quot;-&quot;??\ _p_t_a_-;_-@_-"/>
    <numFmt numFmtId="165" formatCode="#,##0.000;\-#,##0.000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Helvetic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left"/>
    </xf>
    <xf numFmtId="0" fontId="0" fillId="0" borderId="0" xfId="0" applyFill="1"/>
    <xf numFmtId="37" fontId="0" fillId="0" borderId="1" xfId="0" applyNumberFormat="1" applyFill="1" applyBorder="1" applyProtection="1"/>
    <xf numFmtId="39" fontId="2" fillId="0" borderId="1" xfId="0" applyNumberFormat="1" applyFont="1" applyFill="1" applyBorder="1" applyProtection="1"/>
    <xf numFmtId="37" fontId="2" fillId="0" borderId="1" xfId="0" applyNumberFormat="1" applyFont="1" applyFill="1" applyBorder="1" applyProtection="1"/>
    <xf numFmtId="0" fontId="3" fillId="0" borderId="1" xfId="0" applyFont="1" applyBorder="1" applyAlignment="1" applyProtection="1">
      <alignment horizontal="left"/>
    </xf>
    <xf numFmtId="37" fontId="2" fillId="0" borderId="1" xfId="0" applyNumberFormat="1" applyFont="1" applyFill="1" applyBorder="1" applyAlignment="1">
      <alignment horizontal="center" vertical="center" wrapText="1"/>
    </xf>
    <xf numFmtId="9" fontId="0" fillId="0" borderId="1" xfId="2" applyFont="1" applyFill="1" applyBorder="1" applyProtection="1"/>
    <xf numFmtId="165" fontId="0" fillId="0" borderId="1" xfId="0" applyNumberFormat="1" applyFill="1" applyBorder="1" applyProtection="1"/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 wrapText="1"/>
    </xf>
    <xf numFmtId="37" fontId="0" fillId="0" borderId="3" xfId="0" applyNumberFormat="1" applyFill="1" applyBorder="1" applyProtection="1"/>
    <xf numFmtId="0" fontId="2" fillId="0" borderId="2" xfId="0" applyFont="1" applyFill="1" applyBorder="1" applyAlignment="1" applyProtection="1">
      <alignment horizontal="center" vertical="center" wrapText="1"/>
    </xf>
    <xf numFmtId="37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37" fontId="0" fillId="0" borderId="1" xfId="0" applyNumberFormat="1" applyFill="1" applyBorder="1"/>
    <xf numFmtId="9" fontId="0" fillId="0" borderId="1" xfId="2" applyFont="1" applyFill="1" applyBorder="1"/>
    <xf numFmtId="0" fontId="4" fillId="0" borderId="0" xfId="0" applyFont="1" applyFill="1"/>
    <xf numFmtId="0" fontId="4" fillId="0" borderId="0" xfId="0" applyFont="1" applyFill="1" applyAlignment="1"/>
    <xf numFmtId="0" fontId="4" fillId="0" borderId="4" xfId="0" applyFont="1" applyFill="1" applyBorder="1" applyAlignme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A63"/>
  <sheetViews>
    <sheetView showGridLines="0"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baseColWidth="10" defaultColWidth="11.453125" defaultRowHeight="12.5" x14ac:dyDescent="0.25"/>
  <cols>
    <col min="1" max="1" width="44.54296875" style="3" bestFit="1" customWidth="1"/>
    <col min="2" max="2" width="17" style="3" bestFit="1" customWidth="1"/>
    <col min="3" max="4" width="13.7265625" style="3" bestFit="1" customWidth="1"/>
    <col min="5" max="5" width="14.26953125" style="3" bestFit="1" customWidth="1"/>
    <col min="6" max="6" width="13.7265625" style="3" customWidth="1"/>
    <col min="7" max="7" width="15.1796875" style="3" customWidth="1"/>
    <col min="8" max="8" width="14.7265625" style="3" customWidth="1"/>
    <col min="9" max="9" width="13.7265625" style="3" bestFit="1" customWidth="1"/>
    <col min="10" max="10" width="13.26953125" style="3" bestFit="1" customWidth="1"/>
    <col min="11" max="11" width="14.26953125" style="3" bestFit="1" customWidth="1"/>
    <col min="12" max="12" width="15.26953125" style="3" customWidth="1"/>
    <col min="13" max="13" width="14.81640625" style="3" bestFit="1" customWidth="1"/>
    <col min="14" max="14" width="13.453125" style="3" customWidth="1"/>
    <col min="15" max="15" width="18.81640625" style="3" customWidth="1"/>
    <col min="16" max="16" width="18.7265625" style="3" customWidth="1"/>
    <col min="17" max="17" width="16.453125" style="3" customWidth="1"/>
    <col min="18" max="18" width="15.453125" style="3" customWidth="1"/>
    <col min="19" max="19" width="17" style="3" customWidth="1"/>
    <col min="20" max="20" width="18.453125" style="3" customWidth="1"/>
    <col min="21" max="23" width="16.7265625" style="3" customWidth="1"/>
    <col min="24" max="24" width="18.453125" style="3" customWidth="1"/>
    <col min="25" max="25" width="14.7265625" style="3" customWidth="1"/>
    <col min="26" max="27" width="15.453125" style="3" customWidth="1"/>
    <col min="28" max="28" width="11.453125" style="3"/>
    <col min="29" max="29" width="14.26953125" style="3" bestFit="1" customWidth="1"/>
    <col min="30" max="16384" width="11.453125" style="3"/>
  </cols>
  <sheetData>
    <row r="1" spans="1:27" s="23" customFormat="1" ht="15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</row>
    <row r="2" spans="1:27" s="23" customFormat="1" ht="15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</row>
    <row r="3" spans="1:27" s="23" customFormat="1" ht="15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</row>
    <row r="4" spans="1:27" s="23" customFormat="1" ht="1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</row>
    <row r="5" spans="1:27" s="23" customFormat="1" ht="15" x14ac:dyDescent="0.3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</row>
    <row r="6" spans="1:27" s="23" customFormat="1" ht="15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</row>
    <row r="7" spans="1:27" ht="49.9" customHeight="1" x14ac:dyDescent="0.25">
      <c r="A7" s="15" t="s">
        <v>0</v>
      </c>
      <c r="B7" s="11" t="s">
        <v>20</v>
      </c>
      <c r="C7" s="11" t="s">
        <v>53</v>
      </c>
      <c r="D7" s="11" t="s">
        <v>14</v>
      </c>
      <c r="E7" s="11" t="s">
        <v>17</v>
      </c>
      <c r="F7" s="11" t="s">
        <v>18</v>
      </c>
      <c r="G7" s="11" t="s">
        <v>19</v>
      </c>
      <c r="H7" s="11" t="s">
        <v>66</v>
      </c>
      <c r="I7" s="11" t="s">
        <v>16</v>
      </c>
      <c r="J7" s="11" t="s">
        <v>54</v>
      </c>
      <c r="K7" s="11" t="s">
        <v>55</v>
      </c>
      <c r="L7" s="11" t="s">
        <v>34</v>
      </c>
      <c r="M7" s="11" t="s">
        <v>15</v>
      </c>
      <c r="N7" s="11" t="s">
        <v>24</v>
      </c>
      <c r="O7" s="11" t="s">
        <v>71</v>
      </c>
      <c r="P7" s="11" t="s">
        <v>56</v>
      </c>
      <c r="Q7" s="11" t="s">
        <v>67</v>
      </c>
      <c r="R7" s="11" t="s">
        <v>57</v>
      </c>
      <c r="S7" s="11" t="s">
        <v>58</v>
      </c>
      <c r="T7" s="11" t="s">
        <v>59</v>
      </c>
      <c r="U7" s="11" t="s">
        <v>68</v>
      </c>
      <c r="V7" s="11" t="s">
        <v>60</v>
      </c>
      <c r="W7" s="11" t="s">
        <v>61</v>
      </c>
      <c r="X7" s="11" t="s">
        <v>64</v>
      </c>
      <c r="Y7" s="11" t="s">
        <v>69</v>
      </c>
      <c r="Z7" s="11" t="s">
        <v>65</v>
      </c>
      <c r="AA7" s="11" t="s">
        <v>70</v>
      </c>
    </row>
    <row r="8" spans="1:27" ht="13" x14ac:dyDescent="0.25">
      <c r="A8" s="16"/>
      <c r="B8" s="1"/>
      <c r="C8" s="1"/>
      <c r="D8" s="1"/>
      <c r="E8" s="1"/>
      <c r="F8" s="1"/>
      <c r="G8" s="1"/>
      <c r="H8" s="8"/>
      <c r="I8" s="1"/>
      <c r="J8" s="12"/>
      <c r="K8" s="12"/>
      <c r="L8" s="1"/>
      <c r="M8" s="9"/>
      <c r="N8" s="13"/>
      <c r="O8" s="1"/>
      <c r="P8" s="1"/>
      <c r="Q8" s="1"/>
      <c r="R8" s="1"/>
      <c r="S8" s="1"/>
      <c r="T8" s="18"/>
      <c r="U8" s="18"/>
      <c r="V8" s="18"/>
      <c r="W8" s="18"/>
      <c r="X8" s="18"/>
      <c r="Y8" s="18"/>
      <c r="Z8" s="18"/>
      <c r="AA8" s="18"/>
    </row>
    <row r="9" spans="1:27" x14ac:dyDescent="0.25">
      <c r="A9" s="17" t="s">
        <v>1</v>
      </c>
      <c r="B9" s="4">
        <f t="shared" ref="B9:AA9" si="0">SUM(B10:B14)</f>
        <v>7843201265</v>
      </c>
      <c r="C9" s="4">
        <f t="shared" si="0"/>
        <v>130683381</v>
      </c>
      <c r="D9" s="4">
        <f t="shared" si="0"/>
        <v>4242848101</v>
      </c>
      <c r="E9" s="4">
        <f t="shared" si="0"/>
        <v>184067315</v>
      </c>
      <c r="F9" s="4">
        <f t="shared" si="0"/>
        <v>587448317</v>
      </c>
      <c r="G9" s="4">
        <f t="shared" si="0"/>
        <v>3667074812</v>
      </c>
      <c r="H9" s="4">
        <f t="shared" si="0"/>
        <v>181717030187</v>
      </c>
      <c r="I9" s="4">
        <f t="shared" si="0"/>
        <v>11932950484</v>
      </c>
      <c r="J9" s="4">
        <f t="shared" si="0"/>
        <v>1271183223</v>
      </c>
      <c r="K9" s="4">
        <f t="shared" si="0"/>
        <v>41852992530</v>
      </c>
      <c r="L9" s="4">
        <f t="shared" si="0"/>
        <v>104000000</v>
      </c>
      <c r="M9" s="4">
        <f t="shared" si="0"/>
        <v>16154628936</v>
      </c>
      <c r="N9" s="4">
        <f t="shared" si="0"/>
        <v>307000000</v>
      </c>
      <c r="O9" s="4">
        <f t="shared" si="0"/>
        <v>14011853545</v>
      </c>
      <c r="P9" s="4">
        <f t="shared" si="0"/>
        <v>431395423</v>
      </c>
      <c r="Q9" s="4">
        <f t="shared" si="0"/>
        <v>271035820</v>
      </c>
      <c r="R9" s="4">
        <f t="shared" si="0"/>
        <v>4324852</v>
      </c>
      <c r="S9" s="4">
        <f t="shared" si="0"/>
        <v>1613153791</v>
      </c>
      <c r="T9" s="4">
        <f t="shared" si="0"/>
        <v>566000000</v>
      </c>
      <c r="U9" s="4">
        <f t="shared" si="0"/>
        <v>8370860646</v>
      </c>
      <c r="V9" s="4">
        <f t="shared" si="0"/>
        <v>114095000</v>
      </c>
      <c r="W9" s="4">
        <f t="shared" si="0"/>
        <v>39622839876</v>
      </c>
      <c r="X9" s="4">
        <f t="shared" si="0"/>
        <v>1970599499</v>
      </c>
      <c r="Y9" s="4">
        <f t="shared" si="0"/>
        <v>30000000</v>
      </c>
      <c r="Z9" s="4">
        <f t="shared" si="0"/>
        <v>1477415000</v>
      </c>
      <c r="AA9" s="4">
        <f t="shared" si="0"/>
        <v>30258200000</v>
      </c>
    </row>
    <row r="10" spans="1:27" x14ac:dyDescent="0.25">
      <c r="A10" s="17" t="s">
        <v>21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82717030187</v>
      </c>
      <c r="I10" s="4">
        <v>11452309672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30258200000</v>
      </c>
    </row>
    <row r="11" spans="1:27" x14ac:dyDescent="0.25">
      <c r="A11" s="17" t="s">
        <v>22</v>
      </c>
      <c r="B11" s="4">
        <v>0</v>
      </c>
      <c r="C11" s="4">
        <v>0</v>
      </c>
      <c r="D11" s="4">
        <v>123226305</v>
      </c>
      <c r="E11" s="4">
        <v>0</v>
      </c>
      <c r="F11" s="4">
        <v>0</v>
      </c>
      <c r="G11" s="4">
        <v>2262074812</v>
      </c>
      <c r="H11" s="4">
        <v>0</v>
      </c>
      <c r="I11" s="4">
        <v>0</v>
      </c>
      <c r="J11" s="4">
        <v>2294400</v>
      </c>
      <c r="K11" s="4">
        <v>0</v>
      </c>
      <c r="L11" s="4">
        <v>0</v>
      </c>
      <c r="M11" s="4">
        <v>16154628936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4123808400</v>
      </c>
      <c r="V11" s="4">
        <v>0</v>
      </c>
      <c r="W11" s="4">
        <v>0</v>
      </c>
      <c r="X11" s="4">
        <v>1665583499</v>
      </c>
      <c r="Y11" s="4">
        <v>30000000</v>
      </c>
      <c r="Z11" s="4">
        <v>0</v>
      </c>
      <c r="AA11" s="4">
        <v>0</v>
      </c>
    </row>
    <row r="12" spans="1:27" x14ac:dyDescent="0.25">
      <c r="A12" s="17" t="s">
        <v>23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</row>
    <row r="13" spans="1:27" x14ac:dyDescent="0.25">
      <c r="A13" s="17" t="s">
        <v>26</v>
      </c>
      <c r="B13" s="4">
        <v>7843201265</v>
      </c>
      <c r="C13" s="4">
        <v>130683381</v>
      </c>
      <c r="D13" s="4">
        <v>3682898257</v>
      </c>
      <c r="E13" s="4">
        <v>108067315</v>
      </c>
      <c r="F13" s="4">
        <v>0</v>
      </c>
      <c r="G13" s="4">
        <v>405000000</v>
      </c>
      <c r="H13" s="4">
        <v>0</v>
      </c>
      <c r="I13" s="4">
        <v>480640812</v>
      </c>
      <c r="J13" s="4">
        <v>268888823</v>
      </c>
      <c r="K13" s="4">
        <v>1031233295</v>
      </c>
      <c r="L13" s="4">
        <v>24000000</v>
      </c>
      <c r="M13" s="4">
        <v>0</v>
      </c>
      <c r="N13" s="4">
        <v>307000000</v>
      </c>
      <c r="O13" s="4">
        <v>129600000</v>
      </c>
      <c r="P13" s="4">
        <v>431395423</v>
      </c>
      <c r="Q13" s="4">
        <v>271035820</v>
      </c>
      <c r="R13" s="4">
        <v>4324852</v>
      </c>
      <c r="S13" s="4">
        <v>1613153791</v>
      </c>
      <c r="T13" s="4">
        <v>566000000</v>
      </c>
      <c r="U13" s="4">
        <v>4247052246</v>
      </c>
      <c r="V13" s="4">
        <v>114095000</v>
      </c>
      <c r="W13" s="4">
        <v>7957839876</v>
      </c>
      <c r="X13" s="4">
        <v>305016000</v>
      </c>
      <c r="Y13" s="4">
        <v>0</v>
      </c>
      <c r="Z13" s="4">
        <v>240000000</v>
      </c>
      <c r="AA13" s="4">
        <v>0</v>
      </c>
    </row>
    <row r="14" spans="1:27" x14ac:dyDescent="0.25">
      <c r="A14" s="17" t="s">
        <v>2</v>
      </c>
      <c r="B14" s="4">
        <f>SUM(B15:B16)</f>
        <v>0</v>
      </c>
      <c r="C14" s="4">
        <f t="shared" ref="C14:O14" si="1">SUM(C15:C16)</f>
        <v>0</v>
      </c>
      <c r="D14" s="4">
        <f t="shared" si="1"/>
        <v>436723539</v>
      </c>
      <c r="E14" s="4">
        <f t="shared" si="1"/>
        <v>76000000</v>
      </c>
      <c r="F14" s="4">
        <f t="shared" si="1"/>
        <v>587448317</v>
      </c>
      <c r="G14" s="4">
        <f t="shared" si="1"/>
        <v>1000000000</v>
      </c>
      <c r="H14" s="4">
        <f t="shared" si="1"/>
        <v>99000000000</v>
      </c>
      <c r="I14" s="4">
        <f t="shared" si="1"/>
        <v>0</v>
      </c>
      <c r="J14" s="4">
        <f t="shared" si="1"/>
        <v>1000000000</v>
      </c>
      <c r="K14" s="4">
        <f t="shared" si="1"/>
        <v>40821759235</v>
      </c>
      <c r="L14" s="4">
        <f t="shared" si="1"/>
        <v>80000000</v>
      </c>
      <c r="M14" s="4">
        <f t="shared" si="1"/>
        <v>0</v>
      </c>
      <c r="N14" s="4">
        <f t="shared" si="1"/>
        <v>0</v>
      </c>
      <c r="O14" s="4">
        <f t="shared" si="1"/>
        <v>13882253545</v>
      </c>
      <c r="P14" s="4">
        <f>SUM(P15:P16)</f>
        <v>0</v>
      </c>
      <c r="Q14" s="4">
        <f t="shared" ref="Q14:W14" si="2">SUM(Q15:Q16)</f>
        <v>0</v>
      </c>
      <c r="R14" s="4">
        <f t="shared" si="2"/>
        <v>0</v>
      </c>
      <c r="S14" s="4">
        <f t="shared" si="2"/>
        <v>0</v>
      </c>
      <c r="T14" s="4">
        <f t="shared" si="2"/>
        <v>0</v>
      </c>
      <c r="U14" s="4">
        <f>SUM(U15:U16)</f>
        <v>0</v>
      </c>
      <c r="V14" s="4">
        <f t="shared" si="2"/>
        <v>0</v>
      </c>
      <c r="W14" s="4">
        <f t="shared" si="2"/>
        <v>31665000000</v>
      </c>
      <c r="X14" s="4">
        <f>SUM(X15:X16)</f>
        <v>0</v>
      </c>
      <c r="Y14" s="4">
        <f>SUM(Y15:Y16)</f>
        <v>0</v>
      </c>
      <c r="Z14" s="4">
        <f>SUM(Z15:Z16)</f>
        <v>1237415000</v>
      </c>
      <c r="AA14" s="4">
        <f>SUM(AA15:AA16)</f>
        <v>0</v>
      </c>
    </row>
    <row r="15" spans="1:27" x14ac:dyDescent="0.25">
      <c r="A15" s="2" t="s">
        <v>52</v>
      </c>
      <c r="B15" s="4">
        <v>0</v>
      </c>
      <c r="C15" s="4">
        <v>0</v>
      </c>
      <c r="D15" s="4">
        <v>0</v>
      </c>
      <c r="E15" s="4">
        <v>76000000</v>
      </c>
      <c r="F15" s="4">
        <v>587448317</v>
      </c>
      <c r="G15" s="4">
        <v>0</v>
      </c>
      <c r="H15" s="4">
        <v>99000000000</v>
      </c>
      <c r="I15" s="4">
        <v>0</v>
      </c>
      <c r="J15" s="4">
        <v>1000000000</v>
      </c>
      <c r="K15" s="4">
        <v>37968259235</v>
      </c>
      <c r="L15" s="4">
        <v>80000000</v>
      </c>
      <c r="M15" s="4">
        <v>0</v>
      </c>
      <c r="N15" s="4">
        <v>0</v>
      </c>
      <c r="O15" s="4">
        <v>11778450427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30000000000</v>
      </c>
      <c r="X15" s="4">
        <v>0</v>
      </c>
      <c r="Y15" s="4">
        <v>0</v>
      </c>
      <c r="Z15" s="4">
        <v>1237415000</v>
      </c>
      <c r="AA15" s="4">
        <v>0</v>
      </c>
    </row>
    <row r="16" spans="1:27" x14ac:dyDescent="0.25">
      <c r="A16" s="2" t="s">
        <v>51</v>
      </c>
      <c r="B16" s="4">
        <v>0</v>
      </c>
      <c r="C16" s="4">
        <v>0</v>
      </c>
      <c r="D16" s="4">
        <v>436723539</v>
      </c>
      <c r="E16" s="4">
        <v>0</v>
      </c>
      <c r="F16" s="4">
        <v>0</v>
      </c>
      <c r="G16" s="4">
        <v>1000000000</v>
      </c>
      <c r="H16" s="4">
        <v>0</v>
      </c>
      <c r="I16" s="4">
        <v>0</v>
      </c>
      <c r="J16" s="4">
        <v>0</v>
      </c>
      <c r="K16" s="4">
        <v>2853500000</v>
      </c>
      <c r="L16" s="4">
        <v>0</v>
      </c>
      <c r="M16" s="4">
        <v>0</v>
      </c>
      <c r="N16" s="4">
        <v>0</v>
      </c>
      <c r="O16" s="4">
        <v>2103803118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1665000000</v>
      </c>
      <c r="X16" s="4">
        <v>0</v>
      </c>
      <c r="Y16" s="4">
        <v>0</v>
      </c>
      <c r="Z16" s="4">
        <v>0</v>
      </c>
      <c r="AA16" s="4">
        <v>0</v>
      </c>
    </row>
    <row r="17" spans="1:27" ht="13" x14ac:dyDescent="0.3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x14ac:dyDescent="0.25">
      <c r="A18" s="17" t="s">
        <v>3</v>
      </c>
      <c r="B18" s="4">
        <f t="shared" ref="B18:Z18" si="3">SUM(B19:B28)</f>
        <v>68074595</v>
      </c>
      <c r="C18" s="4">
        <f t="shared" si="3"/>
        <v>503046324</v>
      </c>
      <c r="D18" s="4">
        <f t="shared" si="3"/>
        <v>866691424</v>
      </c>
      <c r="E18" s="4">
        <f t="shared" si="3"/>
        <v>135795876</v>
      </c>
      <c r="F18" s="4">
        <f t="shared" si="3"/>
        <v>587448317</v>
      </c>
      <c r="G18" s="4">
        <f t="shared" si="3"/>
        <v>249000000</v>
      </c>
      <c r="H18" s="4">
        <f t="shared" si="3"/>
        <v>171904101505</v>
      </c>
      <c r="I18" s="4">
        <f t="shared" si="3"/>
        <v>657135188</v>
      </c>
      <c r="J18" s="4">
        <f t="shared" si="3"/>
        <v>138551678</v>
      </c>
      <c r="K18" s="4">
        <f t="shared" si="3"/>
        <v>37645921731</v>
      </c>
      <c r="L18" s="4">
        <f t="shared" si="3"/>
        <v>54400000</v>
      </c>
      <c r="M18" s="4">
        <f t="shared" si="3"/>
        <v>15606137725</v>
      </c>
      <c r="N18" s="4">
        <f t="shared" si="3"/>
        <v>2090000</v>
      </c>
      <c r="O18" s="4">
        <f t="shared" si="3"/>
        <v>13990917489</v>
      </c>
      <c r="P18" s="4">
        <f t="shared" si="3"/>
        <v>1319506</v>
      </c>
      <c r="Q18" s="4">
        <f t="shared" si="3"/>
        <v>9997067366</v>
      </c>
      <c r="R18" s="4">
        <f t="shared" si="3"/>
        <v>687853687</v>
      </c>
      <c r="S18" s="4">
        <f t="shared" si="3"/>
        <v>0</v>
      </c>
      <c r="T18" s="4">
        <f t="shared" si="3"/>
        <v>111000000</v>
      </c>
      <c r="U18" s="4">
        <f t="shared" si="3"/>
        <v>1720545691</v>
      </c>
      <c r="V18" s="4">
        <f t="shared" si="3"/>
        <v>9106000</v>
      </c>
      <c r="W18" s="4">
        <f t="shared" si="3"/>
        <v>4910520692</v>
      </c>
      <c r="X18" s="4">
        <f t="shared" si="3"/>
        <v>1207568710</v>
      </c>
      <c r="Y18" s="4">
        <f t="shared" si="3"/>
        <v>30000000</v>
      </c>
      <c r="Z18" s="4">
        <f t="shared" si="3"/>
        <v>1477415000</v>
      </c>
      <c r="AA18" s="4">
        <f>SUM(AA19:AA28)</f>
        <v>106335643</v>
      </c>
    </row>
    <row r="19" spans="1:27" x14ac:dyDescent="0.25">
      <c r="A19" s="17" t="s">
        <v>32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</row>
    <row r="20" spans="1:27" x14ac:dyDescent="0.25">
      <c r="A20" s="17" t="s">
        <v>4</v>
      </c>
      <c r="B20" s="4">
        <v>12166662</v>
      </c>
      <c r="C20" s="4">
        <v>419911959</v>
      </c>
      <c r="D20" s="4">
        <v>278150303</v>
      </c>
      <c r="E20" s="4">
        <v>132995876</v>
      </c>
      <c r="F20" s="4">
        <v>0</v>
      </c>
      <c r="G20" s="4">
        <v>199000000</v>
      </c>
      <c r="H20" s="4">
        <v>7802900</v>
      </c>
      <c r="I20" s="4">
        <v>11176993</v>
      </c>
      <c r="J20" s="4">
        <v>39400000</v>
      </c>
      <c r="K20" s="4">
        <v>81726000</v>
      </c>
      <c r="L20" s="4">
        <v>2400000</v>
      </c>
      <c r="M20" s="4">
        <v>1642572</v>
      </c>
      <c r="N20" s="4">
        <v>1860000</v>
      </c>
      <c r="O20" s="4">
        <v>2760366</v>
      </c>
      <c r="P20" s="4">
        <v>1319506</v>
      </c>
      <c r="Q20" s="4">
        <v>1359138178</v>
      </c>
      <c r="R20" s="4">
        <v>3912000</v>
      </c>
      <c r="S20" s="4">
        <v>0</v>
      </c>
      <c r="T20" s="4">
        <v>12000000</v>
      </c>
      <c r="U20" s="4">
        <v>50230308</v>
      </c>
      <c r="V20" s="4">
        <v>4023000</v>
      </c>
      <c r="W20" s="4">
        <v>35969700</v>
      </c>
      <c r="X20" s="4">
        <v>48304410</v>
      </c>
      <c r="Y20" s="4">
        <v>0</v>
      </c>
      <c r="Z20" s="4">
        <v>10000000</v>
      </c>
      <c r="AA20" s="4">
        <v>90855260</v>
      </c>
    </row>
    <row r="21" spans="1:27" x14ac:dyDescent="0.25">
      <c r="A21" s="17" t="s">
        <v>5</v>
      </c>
      <c r="B21" s="4">
        <v>0</v>
      </c>
      <c r="C21" s="4">
        <v>83102767</v>
      </c>
      <c r="D21" s="4">
        <v>0</v>
      </c>
      <c r="E21" s="4">
        <v>2800000</v>
      </c>
      <c r="F21" s="4">
        <v>0</v>
      </c>
      <c r="G21" s="4">
        <v>50000000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41928835</v>
      </c>
      <c r="N21" s="4">
        <v>0</v>
      </c>
      <c r="O21" s="4">
        <v>0</v>
      </c>
      <c r="P21" s="4">
        <v>0</v>
      </c>
      <c r="Q21" s="4">
        <v>332347994</v>
      </c>
      <c r="R21" s="4">
        <v>0</v>
      </c>
      <c r="S21" s="4">
        <v>0</v>
      </c>
      <c r="T21" s="4">
        <v>11000000</v>
      </c>
      <c r="U21" s="4">
        <v>34010492</v>
      </c>
      <c r="V21" s="4">
        <v>5083000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</row>
    <row r="22" spans="1:27" x14ac:dyDescent="0.25">
      <c r="A22" s="17" t="s">
        <v>6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</row>
    <row r="23" spans="1:27" x14ac:dyDescent="0.25">
      <c r="A23" s="17" t="s">
        <v>7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</row>
    <row r="24" spans="1:27" x14ac:dyDescent="0.25">
      <c r="A24" s="17" t="s">
        <v>44</v>
      </c>
      <c r="B24" s="4">
        <v>55907933</v>
      </c>
      <c r="C24" s="4">
        <v>0</v>
      </c>
      <c r="D24" s="4">
        <v>13879413</v>
      </c>
      <c r="E24" s="4">
        <v>0</v>
      </c>
      <c r="F24" s="4">
        <v>0</v>
      </c>
      <c r="G24" s="4">
        <v>0</v>
      </c>
      <c r="H24" s="4">
        <v>943303473</v>
      </c>
      <c r="I24" s="4">
        <v>545375693</v>
      </c>
      <c r="J24" s="4">
        <v>0</v>
      </c>
      <c r="K24" s="4">
        <v>0</v>
      </c>
      <c r="L24" s="4">
        <v>0</v>
      </c>
      <c r="M24" s="4">
        <v>0</v>
      </c>
      <c r="N24" s="4">
        <v>230000</v>
      </c>
      <c r="O24" s="4">
        <v>0</v>
      </c>
      <c r="P24" s="4">
        <v>0</v>
      </c>
      <c r="Q24" s="4">
        <v>7455581194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</row>
    <row r="25" spans="1:27" x14ac:dyDescent="0.25">
      <c r="A25" s="17" t="s">
        <v>45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</row>
    <row r="26" spans="1:27" x14ac:dyDescent="0.25">
      <c r="A26" s="17" t="s">
        <v>2</v>
      </c>
      <c r="B26" s="4">
        <v>0</v>
      </c>
      <c r="C26" s="4">
        <v>0</v>
      </c>
      <c r="D26" s="4">
        <v>185895030</v>
      </c>
      <c r="E26" s="4">
        <v>0</v>
      </c>
      <c r="F26" s="4">
        <v>587448317</v>
      </c>
      <c r="G26" s="4">
        <v>0</v>
      </c>
      <c r="H26" s="4">
        <v>170952995132</v>
      </c>
      <c r="I26" s="4">
        <v>0</v>
      </c>
      <c r="J26" s="4">
        <v>97972110</v>
      </c>
      <c r="K26" s="4">
        <v>37500107771</v>
      </c>
      <c r="L26" s="4">
        <v>52000000</v>
      </c>
      <c r="M26" s="4">
        <v>15562566318</v>
      </c>
      <c r="N26" s="4">
        <v>0</v>
      </c>
      <c r="O26" s="4">
        <v>13882253545</v>
      </c>
      <c r="P26" s="4">
        <v>0</v>
      </c>
      <c r="Q26" s="4">
        <v>850000000</v>
      </c>
      <c r="R26" s="4">
        <v>675000000</v>
      </c>
      <c r="S26" s="4">
        <v>0</v>
      </c>
      <c r="T26" s="4">
        <v>0</v>
      </c>
      <c r="U26" s="4">
        <v>0</v>
      </c>
      <c r="V26" s="4">
        <v>0</v>
      </c>
      <c r="W26" s="4">
        <v>4176609422</v>
      </c>
      <c r="X26" s="4">
        <v>1159264300</v>
      </c>
      <c r="Y26" s="4">
        <v>30000000</v>
      </c>
      <c r="Z26" s="4">
        <v>1463415000</v>
      </c>
      <c r="AA26" s="4">
        <v>0</v>
      </c>
    </row>
    <row r="27" spans="1:27" x14ac:dyDescent="0.25">
      <c r="A27" s="17" t="s">
        <v>8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100582502</v>
      </c>
      <c r="J27" s="4">
        <v>0</v>
      </c>
      <c r="K27" s="4">
        <v>62287960</v>
      </c>
      <c r="L27" s="4">
        <v>0</v>
      </c>
      <c r="M27" s="4">
        <v>0</v>
      </c>
      <c r="N27" s="4">
        <v>0</v>
      </c>
      <c r="O27" s="4">
        <v>105903578</v>
      </c>
      <c r="P27" s="4">
        <v>0</v>
      </c>
      <c r="Q27" s="4">
        <v>0</v>
      </c>
      <c r="R27" s="4">
        <v>8941687</v>
      </c>
      <c r="S27" s="4">
        <v>0</v>
      </c>
      <c r="T27" s="4">
        <v>0</v>
      </c>
      <c r="U27" s="4">
        <v>1636304891</v>
      </c>
      <c r="V27" s="4">
        <v>0</v>
      </c>
      <c r="W27" s="4">
        <v>696101570</v>
      </c>
      <c r="X27" s="4">
        <v>0</v>
      </c>
      <c r="Y27" s="4">
        <v>0</v>
      </c>
      <c r="Z27" s="4">
        <v>4000000</v>
      </c>
      <c r="AA27" s="4">
        <v>0</v>
      </c>
    </row>
    <row r="28" spans="1:27" x14ac:dyDescent="0.25">
      <c r="A28" s="17" t="s">
        <v>9</v>
      </c>
      <c r="B28" s="4">
        <v>0</v>
      </c>
      <c r="C28" s="4">
        <v>31598</v>
      </c>
      <c r="D28" s="4">
        <v>388766678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1179568</v>
      </c>
      <c r="K28" s="4">
        <v>1800000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88000000</v>
      </c>
      <c r="U28" s="4">
        <v>0</v>
      </c>
      <c r="V28" s="4">
        <v>0</v>
      </c>
      <c r="W28" s="4">
        <v>1840000</v>
      </c>
      <c r="X28" s="4">
        <v>0</v>
      </c>
      <c r="Y28" s="4">
        <v>0</v>
      </c>
      <c r="Z28" s="4">
        <v>0</v>
      </c>
      <c r="AA28" s="4">
        <v>15480383</v>
      </c>
    </row>
    <row r="29" spans="1:27" x14ac:dyDescent="0.25">
      <c r="A29" s="18"/>
      <c r="B29" s="4"/>
      <c r="C29" s="4"/>
      <c r="D29" s="1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3" x14ac:dyDescent="0.3">
      <c r="A30" s="19" t="s">
        <v>46</v>
      </c>
      <c r="B30" s="6">
        <f t="shared" ref="B30:AA30" si="4">+B9-B18</f>
        <v>7775126670</v>
      </c>
      <c r="C30" s="6">
        <f t="shared" si="4"/>
        <v>-372362943</v>
      </c>
      <c r="D30" s="6">
        <f t="shared" si="4"/>
        <v>3376156677</v>
      </c>
      <c r="E30" s="6">
        <f t="shared" si="4"/>
        <v>48271439</v>
      </c>
      <c r="F30" s="6">
        <f t="shared" si="4"/>
        <v>0</v>
      </c>
      <c r="G30" s="6">
        <f t="shared" si="4"/>
        <v>3418074812</v>
      </c>
      <c r="H30" s="6">
        <f t="shared" si="4"/>
        <v>9812928682</v>
      </c>
      <c r="I30" s="6">
        <f t="shared" si="4"/>
        <v>11275815296</v>
      </c>
      <c r="J30" s="6">
        <f t="shared" si="4"/>
        <v>1132631545</v>
      </c>
      <c r="K30" s="6">
        <f t="shared" si="4"/>
        <v>4207070799</v>
      </c>
      <c r="L30" s="6">
        <f t="shared" si="4"/>
        <v>49600000</v>
      </c>
      <c r="M30" s="6">
        <f t="shared" si="4"/>
        <v>548491211</v>
      </c>
      <c r="N30" s="6">
        <f t="shared" si="4"/>
        <v>304910000</v>
      </c>
      <c r="O30" s="6">
        <f t="shared" si="4"/>
        <v>20936056</v>
      </c>
      <c r="P30" s="6">
        <f t="shared" si="4"/>
        <v>430075917</v>
      </c>
      <c r="Q30" s="6">
        <f t="shared" si="4"/>
        <v>-9726031546</v>
      </c>
      <c r="R30" s="6">
        <f t="shared" si="4"/>
        <v>-683528835</v>
      </c>
      <c r="S30" s="6">
        <f t="shared" si="4"/>
        <v>1613153791</v>
      </c>
      <c r="T30" s="6">
        <f t="shared" si="4"/>
        <v>455000000</v>
      </c>
      <c r="U30" s="6">
        <f t="shared" si="4"/>
        <v>6650314955</v>
      </c>
      <c r="V30" s="6">
        <f t="shared" si="4"/>
        <v>104989000</v>
      </c>
      <c r="W30" s="6">
        <f t="shared" si="4"/>
        <v>34712319184</v>
      </c>
      <c r="X30" s="6">
        <f t="shared" si="4"/>
        <v>763030789</v>
      </c>
      <c r="Y30" s="6">
        <f t="shared" si="4"/>
        <v>0</v>
      </c>
      <c r="Z30" s="6">
        <f t="shared" si="4"/>
        <v>0</v>
      </c>
      <c r="AA30" s="6">
        <f t="shared" si="4"/>
        <v>30151864357</v>
      </c>
    </row>
    <row r="31" spans="1:27" x14ac:dyDescent="0.25">
      <c r="A31" s="18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x14ac:dyDescent="0.25">
      <c r="A32" s="17" t="s">
        <v>10</v>
      </c>
      <c r="B32" s="4">
        <f t="shared" ref="B32:M32" si="5">+B33+B34</f>
        <v>0</v>
      </c>
      <c r="C32" s="4">
        <f t="shared" si="5"/>
        <v>14260487069</v>
      </c>
      <c r="D32" s="4">
        <f t="shared" si="5"/>
        <v>0</v>
      </c>
      <c r="E32" s="4">
        <f t="shared" si="5"/>
        <v>468966221</v>
      </c>
      <c r="F32" s="4">
        <f t="shared" si="5"/>
        <v>0</v>
      </c>
      <c r="G32" s="4">
        <f t="shared" si="5"/>
        <v>0</v>
      </c>
      <c r="H32" s="4">
        <f t="shared" si="5"/>
        <v>0</v>
      </c>
      <c r="I32" s="4">
        <f t="shared" si="5"/>
        <v>4500000000</v>
      </c>
      <c r="J32" s="4">
        <f t="shared" si="5"/>
        <v>1500000000</v>
      </c>
      <c r="K32" s="4">
        <f t="shared" si="5"/>
        <v>16566227000</v>
      </c>
      <c r="L32" s="4">
        <f t="shared" si="5"/>
        <v>0</v>
      </c>
      <c r="M32" s="4">
        <f t="shared" si="5"/>
        <v>0</v>
      </c>
      <c r="N32" s="4">
        <f>+N33+N34</f>
        <v>0</v>
      </c>
      <c r="O32" s="4">
        <f>+O33+O34</f>
        <v>0</v>
      </c>
      <c r="P32" s="4">
        <f>+P33+P34</f>
        <v>0</v>
      </c>
      <c r="Q32" s="4">
        <f t="shared" ref="Q32:W32" si="6">+Q33+Q34</f>
        <v>61800918929</v>
      </c>
      <c r="R32" s="4">
        <f t="shared" si="6"/>
        <v>0</v>
      </c>
      <c r="S32" s="4">
        <f t="shared" si="6"/>
        <v>0</v>
      </c>
      <c r="T32" s="4">
        <f t="shared" si="6"/>
        <v>0</v>
      </c>
      <c r="U32" s="4">
        <f>+U33+U34</f>
        <v>0</v>
      </c>
      <c r="V32" s="4">
        <f t="shared" si="6"/>
        <v>0</v>
      </c>
      <c r="W32" s="4">
        <f t="shared" si="6"/>
        <v>1462500000</v>
      </c>
      <c r="X32" s="4">
        <f>+X33+X34</f>
        <v>22894218962</v>
      </c>
      <c r="Y32" s="4">
        <f>+Y33+Y34</f>
        <v>0</v>
      </c>
      <c r="Z32" s="4">
        <f>+Z33+Z34</f>
        <v>0</v>
      </c>
      <c r="AA32" s="4">
        <f>+AA33+AA34</f>
        <v>0</v>
      </c>
    </row>
    <row r="33" spans="1:27" x14ac:dyDescent="0.25">
      <c r="A33" s="17" t="s">
        <v>37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</row>
    <row r="34" spans="1:27" x14ac:dyDescent="0.25">
      <c r="A34" s="17" t="s">
        <v>11</v>
      </c>
      <c r="B34" s="4">
        <f t="shared" ref="B34:M34" si="7">+B35+B36</f>
        <v>0</v>
      </c>
      <c r="C34" s="4">
        <f t="shared" si="7"/>
        <v>14260487069</v>
      </c>
      <c r="D34" s="4">
        <f t="shared" si="7"/>
        <v>0</v>
      </c>
      <c r="E34" s="4">
        <f t="shared" si="7"/>
        <v>468966221</v>
      </c>
      <c r="F34" s="4">
        <f t="shared" si="7"/>
        <v>0</v>
      </c>
      <c r="G34" s="4">
        <f t="shared" si="7"/>
        <v>0</v>
      </c>
      <c r="H34" s="4">
        <f t="shared" si="7"/>
        <v>0</v>
      </c>
      <c r="I34" s="4">
        <f t="shared" si="7"/>
        <v>4500000000</v>
      </c>
      <c r="J34" s="4">
        <f t="shared" si="7"/>
        <v>1500000000</v>
      </c>
      <c r="K34" s="4">
        <f t="shared" si="7"/>
        <v>16566227000</v>
      </c>
      <c r="L34" s="4">
        <f t="shared" si="7"/>
        <v>0</v>
      </c>
      <c r="M34" s="4">
        <f t="shared" si="7"/>
        <v>0</v>
      </c>
      <c r="N34" s="4">
        <f>+N35+N36</f>
        <v>0</v>
      </c>
      <c r="O34" s="4">
        <f>+O35+O36</f>
        <v>0</v>
      </c>
      <c r="P34" s="4">
        <f>+P35+P36</f>
        <v>0</v>
      </c>
      <c r="Q34" s="4">
        <f t="shared" ref="Q34:W34" si="8">+Q35+Q36</f>
        <v>61800918929</v>
      </c>
      <c r="R34" s="4">
        <f t="shared" si="8"/>
        <v>0</v>
      </c>
      <c r="S34" s="4">
        <f t="shared" si="8"/>
        <v>0</v>
      </c>
      <c r="T34" s="4">
        <f t="shared" si="8"/>
        <v>0</v>
      </c>
      <c r="U34" s="4">
        <f>+U35+U36</f>
        <v>0</v>
      </c>
      <c r="V34" s="4">
        <f t="shared" si="8"/>
        <v>0</v>
      </c>
      <c r="W34" s="4">
        <f t="shared" si="8"/>
        <v>1462500000</v>
      </c>
      <c r="X34" s="4">
        <f>+X35+X36</f>
        <v>22894218962</v>
      </c>
      <c r="Y34" s="4">
        <f>+Y35+Y36</f>
        <v>0</v>
      </c>
      <c r="Z34" s="4">
        <f>+Z35+Z36</f>
        <v>0</v>
      </c>
      <c r="AA34" s="4">
        <f>+AA35+AA36</f>
        <v>0</v>
      </c>
    </row>
    <row r="35" spans="1:27" x14ac:dyDescent="0.25">
      <c r="A35" s="17" t="s">
        <v>42</v>
      </c>
      <c r="B35" s="4">
        <v>0</v>
      </c>
      <c r="C35" s="4">
        <v>14260487069</v>
      </c>
      <c r="D35" s="4">
        <v>0</v>
      </c>
      <c r="E35" s="4">
        <v>468966221</v>
      </c>
      <c r="F35" s="4">
        <v>0</v>
      </c>
      <c r="G35" s="4">
        <v>0</v>
      </c>
      <c r="H35" s="4">
        <v>0</v>
      </c>
      <c r="I35" s="4">
        <v>4500000000</v>
      </c>
      <c r="J35" s="4">
        <v>1500000000</v>
      </c>
      <c r="K35" s="4">
        <v>16566227000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61800918929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1462500000</v>
      </c>
      <c r="X35" s="4">
        <v>0</v>
      </c>
      <c r="Y35" s="4">
        <v>0</v>
      </c>
      <c r="Z35" s="4">
        <v>0</v>
      </c>
      <c r="AA35" s="4">
        <v>0</v>
      </c>
    </row>
    <row r="36" spans="1:27" x14ac:dyDescent="0.25">
      <c r="A36" s="7" t="s">
        <v>35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22894218962</v>
      </c>
      <c r="Y36" s="4">
        <v>0</v>
      </c>
      <c r="Z36" s="4">
        <v>0</v>
      </c>
      <c r="AA36" s="4">
        <v>0</v>
      </c>
    </row>
    <row r="37" spans="1:27" x14ac:dyDescent="0.25">
      <c r="A37" s="1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x14ac:dyDescent="0.25">
      <c r="A38" s="17" t="s">
        <v>12</v>
      </c>
      <c r="B38" s="4">
        <f t="shared" ref="B38:M38" si="9">+B39+B40</f>
        <v>1500000</v>
      </c>
      <c r="C38" s="4">
        <f t="shared" si="9"/>
        <v>14104513703</v>
      </c>
      <c r="D38" s="4">
        <f t="shared" si="9"/>
        <v>18720142</v>
      </c>
      <c r="E38" s="4">
        <f t="shared" si="9"/>
        <v>0</v>
      </c>
      <c r="F38" s="4">
        <f t="shared" si="9"/>
        <v>0</v>
      </c>
      <c r="G38" s="4">
        <f t="shared" si="9"/>
        <v>3418074812</v>
      </c>
      <c r="H38" s="4">
        <f>+H39+H40</f>
        <v>22916718962</v>
      </c>
      <c r="I38" s="4">
        <f t="shared" si="9"/>
        <v>17348766033</v>
      </c>
      <c r="J38" s="4">
        <f t="shared" si="9"/>
        <v>660000000</v>
      </c>
      <c r="K38" s="4">
        <f t="shared" si="9"/>
        <v>1387245400</v>
      </c>
      <c r="L38" s="4">
        <f t="shared" si="9"/>
        <v>0</v>
      </c>
      <c r="M38" s="4">
        <f t="shared" si="9"/>
        <v>0</v>
      </c>
      <c r="N38" s="4">
        <f>+N39+N40</f>
        <v>0</v>
      </c>
      <c r="O38" s="4">
        <f>+O39+O40</f>
        <v>0</v>
      </c>
      <c r="P38" s="4">
        <f>+P39+P40</f>
        <v>235250000</v>
      </c>
      <c r="Q38" s="4">
        <f t="shared" ref="Q38:W38" si="10">+Q39+Q40</f>
        <v>14754599385</v>
      </c>
      <c r="R38" s="4">
        <f t="shared" si="10"/>
        <v>0</v>
      </c>
      <c r="S38" s="4">
        <f t="shared" si="10"/>
        <v>0</v>
      </c>
      <c r="T38" s="4">
        <f t="shared" si="10"/>
        <v>0</v>
      </c>
      <c r="U38" s="4">
        <f>+U39+U40</f>
        <v>1960359967</v>
      </c>
      <c r="V38" s="4">
        <f t="shared" si="10"/>
        <v>0</v>
      </c>
      <c r="W38" s="4">
        <f t="shared" si="10"/>
        <v>0</v>
      </c>
      <c r="X38" s="4">
        <f>+X39+X40</f>
        <v>13688663000</v>
      </c>
      <c r="Y38" s="4">
        <f>+Y39+Y40</f>
        <v>0</v>
      </c>
      <c r="Z38" s="4">
        <f>+Z39+Z40</f>
        <v>0</v>
      </c>
      <c r="AA38" s="4">
        <f>+AA39+AA40</f>
        <v>20000000000</v>
      </c>
    </row>
    <row r="39" spans="1:27" x14ac:dyDescent="0.25">
      <c r="A39" s="17" t="s">
        <v>38</v>
      </c>
      <c r="B39" s="4">
        <v>1500000</v>
      </c>
      <c r="C39" s="4">
        <v>0</v>
      </c>
      <c r="D39" s="4">
        <v>18720142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</row>
    <row r="40" spans="1:27" x14ac:dyDescent="0.25">
      <c r="A40" s="17" t="s">
        <v>36</v>
      </c>
      <c r="B40" s="4">
        <v>0</v>
      </c>
      <c r="C40" s="4">
        <v>14104513703</v>
      </c>
      <c r="D40" s="4">
        <v>0</v>
      </c>
      <c r="E40" s="4">
        <v>0</v>
      </c>
      <c r="F40" s="4">
        <v>0</v>
      </c>
      <c r="G40" s="4">
        <v>3418074812</v>
      </c>
      <c r="H40" s="4">
        <v>22916718962</v>
      </c>
      <c r="I40" s="4">
        <v>17348766033</v>
      </c>
      <c r="J40" s="4">
        <v>660000000</v>
      </c>
      <c r="K40" s="4">
        <v>1387245400</v>
      </c>
      <c r="L40" s="4">
        <v>0</v>
      </c>
      <c r="M40" s="4">
        <v>0</v>
      </c>
      <c r="N40" s="4">
        <v>0</v>
      </c>
      <c r="O40" s="4">
        <v>0</v>
      </c>
      <c r="P40" s="4">
        <v>235250000</v>
      </c>
      <c r="Q40" s="4">
        <v>14754599385</v>
      </c>
      <c r="R40" s="4">
        <v>0</v>
      </c>
      <c r="S40" s="4">
        <v>0</v>
      </c>
      <c r="T40" s="4">
        <v>0</v>
      </c>
      <c r="U40" s="4">
        <v>1960359967</v>
      </c>
      <c r="V40" s="4">
        <v>0</v>
      </c>
      <c r="W40" s="4">
        <v>0</v>
      </c>
      <c r="X40" s="4">
        <v>13688663000</v>
      </c>
      <c r="Y40" s="4">
        <v>0</v>
      </c>
      <c r="Z40" s="4">
        <v>0</v>
      </c>
      <c r="AA40" s="4">
        <v>20000000000</v>
      </c>
    </row>
    <row r="41" spans="1:27" x14ac:dyDescent="0.25">
      <c r="A41" s="1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x14ac:dyDescent="0.25">
      <c r="A42" s="17" t="s">
        <v>27</v>
      </c>
      <c r="B42" s="4">
        <f t="shared" ref="B42:AA42" si="11">+B9+B32</f>
        <v>7843201265</v>
      </c>
      <c r="C42" s="4">
        <f t="shared" si="11"/>
        <v>14391170450</v>
      </c>
      <c r="D42" s="4">
        <f t="shared" si="11"/>
        <v>4242848101</v>
      </c>
      <c r="E42" s="4">
        <f t="shared" si="11"/>
        <v>653033536</v>
      </c>
      <c r="F42" s="4">
        <f t="shared" si="11"/>
        <v>587448317</v>
      </c>
      <c r="G42" s="4">
        <f t="shared" si="11"/>
        <v>3667074812</v>
      </c>
      <c r="H42" s="4">
        <f t="shared" si="11"/>
        <v>181717030187</v>
      </c>
      <c r="I42" s="4">
        <f t="shared" si="11"/>
        <v>16432950484</v>
      </c>
      <c r="J42" s="4">
        <f t="shared" si="11"/>
        <v>2771183223</v>
      </c>
      <c r="K42" s="4">
        <f t="shared" si="11"/>
        <v>58419219530</v>
      </c>
      <c r="L42" s="4">
        <f t="shared" si="11"/>
        <v>104000000</v>
      </c>
      <c r="M42" s="4">
        <f t="shared" si="11"/>
        <v>16154628936</v>
      </c>
      <c r="N42" s="4">
        <f t="shared" si="11"/>
        <v>307000000</v>
      </c>
      <c r="O42" s="4">
        <f t="shared" si="11"/>
        <v>14011853545</v>
      </c>
      <c r="P42" s="4">
        <f t="shared" si="11"/>
        <v>431395423</v>
      </c>
      <c r="Q42" s="4">
        <f t="shared" si="11"/>
        <v>62071954749</v>
      </c>
      <c r="R42" s="4">
        <f t="shared" si="11"/>
        <v>4324852</v>
      </c>
      <c r="S42" s="4">
        <f t="shared" si="11"/>
        <v>1613153791</v>
      </c>
      <c r="T42" s="4">
        <f t="shared" si="11"/>
        <v>566000000</v>
      </c>
      <c r="U42" s="4">
        <f t="shared" si="11"/>
        <v>8370860646</v>
      </c>
      <c r="V42" s="4">
        <f t="shared" si="11"/>
        <v>114095000</v>
      </c>
      <c r="W42" s="4">
        <f t="shared" si="11"/>
        <v>41085339876</v>
      </c>
      <c r="X42" s="4">
        <f t="shared" si="11"/>
        <v>24864818461</v>
      </c>
      <c r="Y42" s="4">
        <f t="shared" si="11"/>
        <v>30000000</v>
      </c>
      <c r="Z42" s="4">
        <f t="shared" si="11"/>
        <v>1477415000</v>
      </c>
      <c r="AA42" s="4">
        <f t="shared" si="11"/>
        <v>30258200000</v>
      </c>
    </row>
    <row r="43" spans="1:27" x14ac:dyDescent="0.25">
      <c r="A43" s="17" t="s">
        <v>33</v>
      </c>
      <c r="B43" s="4">
        <f t="shared" ref="B43:Z43" si="12">+B18+B38</f>
        <v>69574595</v>
      </c>
      <c r="C43" s="4">
        <f t="shared" si="12"/>
        <v>14607560027</v>
      </c>
      <c r="D43" s="4">
        <f t="shared" si="12"/>
        <v>885411566</v>
      </c>
      <c r="E43" s="4">
        <f t="shared" si="12"/>
        <v>135795876</v>
      </c>
      <c r="F43" s="4">
        <f t="shared" si="12"/>
        <v>587448317</v>
      </c>
      <c r="G43" s="4">
        <f t="shared" si="12"/>
        <v>3667074812</v>
      </c>
      <c r="H43" s="4">
        <f t="shared" si="12"/>
        <v>194820820467</v>
      </c>
      <c r="I43" s="4">
        <f t="shared" si="12"/>
        <v>18005901221</v>
      </c>
      <c r="J43" s="4">
        <f t="shared" si="12"/>
        <v>798551678</v>
      </c>
      <c r="K43" s="4">
        <f t="shared" si="12"/>
        <v>39033167131</v>
      </c>
      <c r="L43" s="4">
        <f t="shared" si="12"/>
        <v>54400000</v>
      </c>
      <c r="M43" s="4">
        <f t="shared" si="12"/>
        <v>15606137725</v>
      </c>
      <c r="N43" s="4">
        <f t="shared" si="12"/>
        <v>2090000</v>
      </c>
      <c r="O43" s="4">
        <f t="shared" si="12"/>
        <v>13990917489</v>
      </c>
      <c r="P43" s="4">
        <f t="shared" si="12"/>
        <v>236569506</v>
      </c>
      <c r="Q43" s="4">
        <f t="shared" si="12"/>
        <v>24751666751</v>
      </c>
      <c r="R43" s="4">
        <f t="shared" si="12"/>
        <v>687853687</v>
      </c>
      <c r="S43" s="4">
        <f t="shared" si="12"/>
        <v>0</v>
      </c>
      <c r="T43" s="4">
        <f t="shared" si="12"/>
        <v>111000000</v>
      </c>
      <c r="U43" s="4">
        <f t="shared" si="12"/>
        <v>3680905658</v>
      </c>
      <c r="V43" s="4">
        <f t="shared" si="12"/>
        <v>9106000</v>
      </c>
      <c r="W43" s="4">
        <f t="shared" si="12"/>
        <v>4910520692</v>
      </c>
      <c r="X43" s="4">
        <f t="shared" si="12"/>
        <v>14896231710</v>
      </c>
      <c r="Y43" s="4">
        <f t="shared" si="12"/>
        <v>30000000</v>
      </c>
      <c r="Z43" s="4">
        <f t="shared" si="12"/>
        <v>1477415000</v>
      </c>
      <c r="AA43" s="4">
        <f>+AA18+AA38</f>
        <v>20106335643</v>
      </c>
    </row>
    <row r="44" spans="1:27" x14ac:dyDescent="0.25">
      <c r="A44" s="18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" x14ac:dyDescent="0.3">
      <c r="A45" s="19" t="s">
        <v>28</v>
      </c>
      <c r="B45" s="6">
        <f t="shared" ref="B45:M45" si="13">+B30+B32-B38</f>
        <v>7773626670</v>
      </c>
      <c r="C45" s="6">
        <f t="shared" si="13"/>
        <v>-216389577</v>
      </c>
      <c r="D45" s="6">
        <f t="shared" si="13"/>
        <v>3357436535</v>
      </c>
      <c r="E45" s="6">
        <f t="shared" si="13"/>
        <v>517237660</v>
      </c>
      <c r="F45" s="6">
        <f t="shared" si="13"/>
        <v>0</v>
      </c>
      <c r="G45" s="6">
        <f t="shared" si="13"/>
        <v>0</v>
      </c>
      <c r="H45" s="6">
        <f t="shared" si="13"/>
        <v>-13103790280</v>
      </c>
      <c r="I45" s="6">
        <f t="shared" si="13"/>
        <v>-1572950737</v>
      </c>
      <c r="J45" s="6">
        <f t="shared" si="13"/>
        <v>1972631545</v>
      </c>
      <c r="K45" s="6">
        <f t="shared" si="13"/>
        <v>19386052399</v>
      </c>
      <c r="L45" s="6">
        <f t="shared" si="13"/>
        <v>49600000</v>
      </c>
      <c r="M45" s="6">
        <f t="shared" si="13"/>
        <v>548491211</v>
      </c>
      <c r="N45" s="6">
        <f>+N30+N32-N38</f>
        <v>304910000</v>
      </c>
      <c r="O45" s="6">
        <f>+O30+O32-O38</f>
        <v>20936056</v>
      </c>
      <c r="P45" s="6">
        <f>+P30+P32-P38</f>
        <v>194825917</v>
      </c>
      <c r="Q45" s="6">
        <f t="shared" ref="Q45:W45" si="14">+Q30+Q32-Q38</f>
        <v>37320287998</v>
      </c>
      <c r="R45" s="6">
        <f t="shared" si="14"/>
        <v>-683528835</v>
      </c>
      <c r="S45" s="6">
        <f t="shared" si="14"/>
        <v>1613153791</v>
      </c>
      <c r="T45" s="6">
        <f t="shared" si="14"/>
        <v>455000000</v>
      </c>
      <c r="U45" s="6">
        <f>+U30+U32-U38</f>
        <v>4689954988</v>
      </c>
      <c r="V45" s="6">
        <f t="shared" si="14"/>
        <v>104989000</v>
      </c>
      <c r="W45" s="6">
        <f t="shared" si="14"/>
        <v>36174819184</v>
      </c>
      <c r="X45" s="6">
        <f>+X30+X32-X38</f>
        <v>9968586751</v>
      </c>
      <c r="Y45" s="6">
        <f>+Y30+Y32-Y38</f>
        <v>0</v>
      </c>
      <c r="Z45" s="6">
        <f>+Z30+Z32-Z38</f>
        <v>0</v>
      </c>
      <c r="AA45" s="6">
        <f>+AA30+AA32-AA38</f>
        <v>10151864357</v>
      </c>
    </row>
    <row r="46" spans="1:27" x14ac:dyDescent="0.25">
      <c r="A46" s="18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x14ac:dyDescent="0.25">
      <c r="A47" s="17" t="s">
        <v>29</v>
      </c>
      <c r="B47" s="4">
        <f t="shared" ref="B47:O47" si="15">+B49-B57</f>
        <v>-7773626670</v>
      </c>
      <c r="C47" s="4">
        <f t="shared" si="15"/>
        <v>216389577</v>
      </c>
      <c r="D47" s="4">
        <f t="shared" si="15"/>
        <v>-3357436535</v>
      </c>
      <c r="E47" s="4">
        <f t="shared" si="15"/>
        <v>-517237660</v>
      </c>
      <c r="F47" s="4">
        <f t="shared" si="15"/>
        <v>0</v>
      </c>
      <c r="G47" s="4">
        <f t="shared" si="15"/>
        <v>0</v>
      </c>
      <c r="H47" s="4">
        <f t="shared" si="15"/>
        <v>13103790280</v>
      </c>
      <c r="I47" s="4">
        <f t="shared" si="15"/>
        <v>1572950737</v>
      </c>
      <c r="J47" s="4">
        <f t="shared" si="15"/>
        <v>-1972631545</v>
      </c>
      <c r="K47" s="4">
        <f t="shared" si="15"/>
        <v>-19386052399</v>
      </c>
      <c r="L47" s="4">
        <f t="shared" si="15"/>
        <v>-49600000</v>
      </c>
      <c r="M47" s="4">
        <f t="shared" si="15"/>
        <v>-548491211</v>
      </c>
      <c r="N47" s="4">
        <f t="shared" si="15"/>
        <v>-304910000</v>
      </c>
      <c r="O47" s="4">
        <f t="shared" si="15"/>
        <v>-20936056</v>
      </c>
      <c r="P47" s="4">
        <f>+P49-P57</f>
        <v>-194825917</v>
      </c>
      <c r="Q47" s="4">
        <f t="shared" ref="Q47:W47" si="16">+Q49-Q57</f>
        <v>-37320287998</v>
      </c>
      <c r="R47" s="4">
        <f t="shared" si="16"/>
        <v>683528835</v>
      </c>
      <c r="S47" s="4">
        <f t="shared" si="16"/>
        <v>-1613153791</v>
      </c>
      <c r="T47" s="4">
        <f t="shared" si="16"/>
        <v>-455000000</v>
      </c>
      <c r="U47" s="4">
        <f>+U49-U57</f>
        <v>-4689954988</v>
      </c>
      <c r="V47" s="4">
        <f t="shared" si="16"/>
        <v>-104989000</v>
      </c>
      <c r="W47" s="4">
        <f t="shared" si="16"/>
        <v>-36174819184</v>
      </c>
      <c r="X47" s="4">
        <f>+X49-X57</f>
        <v>-9968586751</v>
      </c>
      <c r="Y47" s="4">
        <f>+Y49-Y57</f>
        <v>0</v>
      </c>
      <c r="Z47" s="4">
        <f>+Z49-Z57</f>
        <v>0</v>
      </c>
      <c r="AA47" s="4">
        <f>+AA49-AA57</f>
        <v>-10151864357</v>
      </c>
    </row>
    <row r="48" spans="1:27" x14ac:dyDescent="0.25">
      <c r="A48" s="18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x14ac:dyDescent="0.25">
      <c r="A49" s="17" t="s">
        <v>30</v>
      </c>
      <c r="B49" s="4">
        <f t="shared" ref="B49:O49" si="17">+B50+B51+B55</f>
        <v>98247828044</v>
      </c>
      <c r="C49" s="4">
        <f t="shared" si="17"/>
        <v>216389577</v>
      </c>
      <c r="D49" s="4">
        <f t="shared" si="17"/>
        <v>60232391778</v>
      </c>
      <c r="E49" s="4">
        <f t="shared" si="17"/>
        <v>85850000</v>
      </c>
      <c r="F49" s="4">
        <f t="shared" si="17"/>
        <v>437299540</v>
      </c>
      <c r="G49" s="4">
        <f t="shared" si="17"/>
        <v>0</v>
      </c>
      <c r="H49" s="4">
        <f t="shared" si="17"/>
        <v>14542954562</v>
      </c>
      <c r="I49" s="4">
        <f t="shared" si="17"/>
        <v>1885946003</v>
      </c>
      <c r="J49" s="4">
        <f t="shared" si="17"/>
        <v>7200000</v>
      </c>
      <c r="K49" s="4">
        <f t="shared" si="17"/>
        <v>619573397</v>
      </c>
      <c r="L49" s="4">
        <f t="shared" si="17"/>
        <v>32000000</v>
      </c>
      <c r="M49" s="4">
        <f t="shared" si="17"/>
        <v>0</v>
      </c>
      <c r="N49" s="4">
        <f t="shared" si="17"/>
        <v>10630000</v>
      </c>
      <c r="O49" s="4">
        <f t="shared" si="17"/>
        <v>0</v>
      </c>
      <c r="P49" s="4">
        <f>+P50+P51+P55</f>
        <v>0</v>
      </c>
      <c r="Q49" s="4">
        <f t="shared" ref="Q49:W49" si="18">+Q50+Q51+Q55</f>
        <v>8983010561</v>
      </c>
      <c r="R49" s="4">
        <f t="shared" si="18"/>
        <v>1508528835</v>
      </c>
      <c r="S49" s="4">
        <f t="shared" si="18"/>
        <v>0</v>
      </c>
      <c r="T49" s="4">
        <f t="shared" si="18"/>
        <v>832667000</v>
      </c>
      <c r="U49" s="4">
        <f>+U50+U51+U55</f>
        <v>0</v>
      </c>
      <c r="V49" s="4">
        <f t="shared" si="18"/>
        <v>0</v>
      </c>
      <c r="W49" s="4">
        <f t="shared" si="18"/>
        <v>23034441447</v>
      </c>
      <c r="X49" s="4">
        <f>+X50+X51+X55</f>
        <v>395094268904</v>
      </c>
      <c r="Y49" s="4">
        <f>+Y50+Y51+Y55</f>
        <v>0</v>
      </c>
      <c r="Z49" s="4">
        <f>+Z50+Z51+Z55</f>
        <v>0</v>
      </c>
      <c r="AA49" s="4">
        <f>+AA50+AA51+AA55</f>
        <v>0</v>
      </c>
    </row>
    <row r="50" spans="1:27" x14ac:dyDescent="0.25">
      <c r="A50" s="17" t="s">
        <v>63</v>
      </c>
      <c r="B50" s="4">
        <v>28247828044</v>
      </c>
      <c r="C50" s="4">
        <v>216389577</v>
      </c>
      <c r="D50" s="4">
        <v>49833138284</v>
      </c>
      <c r="E50" s="4">
        <v>85850000</v>
      </c>
      <c r="F50" s="4">
        <v>437299540</v>
      </c>
      <c r="G50" s="4">
        <v>0</v>
      </c>
      <c r="H50" s="4">
        <v>14542954562</v>
      </c>
      <c r="I50" s="4">
        <v>435477704</v>
      </c>
      <c r="J50" s="4">
        <v>7200000</v>
      </c>
      <c r="K50" s="4">
        <v>468573397</v>
      </c>
      <c r="L50" s="4">
        <v>32000000</v>
      </c>
      <c r="M50" s="4">
        <v>0</v>
      </c>
      <c r="N50" s="4">
        <v>10630000</v>
      </c>
      <c r="O50" s="4">
        <v>0</v>
      </c>
      <c r="P50" s="4">
        <v>0</v>
      </c>
      <c r="Q50" s="4">
        <v>8983010561</v>
      </c>
      <c r="R50" s="4">
        <v>1431537315</v>
      </c>
      <c r="S50" s="4">
        <v>0</v>
      </c>
      <c r="T50" s="4">
        <v>522000000</v>
      </c>
      <c r="U50" s="4">
        <v>0</v>
      </c>
      <c r="V50" s="4">
        <v>0</v>
      </c>
      <c r="W50" s="4">
        <v>23034441447</v>
      </c>
      <c r="X50" s="4">
        <v>18874666989</v>
      </c>
      <c r="Y50" s="4">
        <v>0</v>
      </c>
      <c r="Z50" s="4">
        <v>0</v>
      </c>
      <c r="AA50" s="4">
        <v>0</v>
      </c>
    </row>
    <row r="51" spans="1:27" x14ac:dyDescent="0.25">
      <c r="A51" s="17" t="s">
        <v>40</v>
      </c>
      <c r="B51" s="4">
        <f t="shared" ref="B51:O51" si="19">SUM(B52:B54)</f>
        <v>70000000000</v>
      </c>
      <c r="C51" s="4">
        <f t="shared" si="19"/>
        <v>0</v>
      </c>
      <c r="D51" s="4">
        <f t="shared" si="19"/>
        <v>0</v>
      </c>
      <c r="E51" s="4">
        <f t="shared" si="19"/>
        <v>0</v>
      </c>
      <c r="F51" s="4">
        <f t="shared" si="19"/>
        <v>0</v>
      </c>
      <c r="G51" s="4">
        <f t="shared" si="19"/>
        <v>0</v>
      </c>
      <c r="H51" s="4">
        <f t="shared" si="19"/>
        <v>0</v>
      </c>
      <c r="I51" s="4">
        <f t="shared" si="19"/>
        <v>1450468299</v>
      </c>
      <c r="J51" s="4">
        <f t="shared" si="19"/>
        <v>0</v>
      </c>
      <c r="K51" s="4">
        <f t="shared" si="19"/>
        <v>151000000</v>
      </c>
      <c r="L51" s="4">
        <f t="shared" si="19"/>
        <v>0</v>
      </c>
      <c r="M51" s="4">
        <f t="shared" si="19"/>
        <v>0</v>
      </c>
      <c r="N51" s="4">
        <f t="shared" si="19"/>
        <v>0</v>
      </c>
      <c r="O51" s="4">
        <f t="shared" si="19"/>
        <v>0</v>
      </c>
      <c r="P51" s="4">
        <f>SUM(P52:P54)</f>
        <v>0</v>
      </c>
      <c r="Q51" s="4">
        <f t="shared" ref="Q51:W51" si="20">SUM(Q52:Q54)</f>
        <v>0</v>
      </c>
      <c r="R51" s="4">
        <f t="shared" si="20"/>
        <v>0</v>
      </c>
      <c r="S51" s="4">
        <f t="shared" si="20"/>
        <v>0</v>
      </c>
      <c r="T51" s="4">
        <f t="shared" si="20"/>
        <v>0</v>
      </c>
      <c r="U51" s="4">
        <f>SUM(U52:U54)</f>
        <v>0</v>
      </c>
      <c r="V51" s="4">
        <f t="shared" si="20"/>
        <v>0</v>
      </c>
      <c r="W51" s="4">
        <f t="shared" si="20"/>
        <v>0</v>
      </c>
      <c r="X51" s="4">
        <f>SUM(X52:X54)</f>
        <v>376219601915</v>
      </c>
      <c r="Y51" s="4">
        <f>SUM(Y52:Y54)</f>
        <v>0</v>
      </c>
      <c r="Z51" s="4">
        <f>SUM(Z52:Z54)</f>
        <v>0</v>
      </c>
      <c r="AA51" s="4">
        <f>SUM(AA52:AA54)</f>
        <v>0</v>
      </c>
    </row>
    <row r="52" spans="1:27" x14ac:dyDescent="0.25">
      <c r="A52" s="17" t="s">
        <v>47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</row>
    <row r="53" spans="1:27" x14ac:dyDescent="0.25">
      <c r="A53" s="17" t="s">
        <v>48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</row>
    <row r="54" spans="1:27" x14ac:dyDescent="0.25">
      <c r="A54" s="17" t="s">
        <v>39</v>
      </c>
      <c r="B54" s="4">
        <v>70000000000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1450468299</v>
      </c>
      <c r="J54" s="4">
        <v>0</v>
      </c>
      <c r="K54" s="4">
        <v>151000000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376219601915</v>
      </c>
      <c r="Y54" s="4">
        <v>0</v>
      </c>
      <c r="Z54" s="4">
        <v>0</v>
      </c>
      <c r="AA54" s="4">
        <v>0</v>
      </c>
    </row>
    <row r="55" spans="1:27" x14ac:dyDescent="0.25">
      <c r="A55" s="17" t="s">
        <v>13</v>
      </c>
      <c r="B55" s="4">
        <v>0</v>
      </c>
      <c r="C55" s="4">
        <v>0</v>
      </c>
      <c r="D55" s="4">
        <v>10399253494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76991520</v>
      </c>
      <c r="S55" s="4">
        <v>0</v>
      </c>
      <c r="T55" s="4">
        <v>310667000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</row>
    <row r="56" spans="1:27" x14ac:dyDescent="0.25">
      <c r="A56" s="18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x14ac:dyDescent="0.25">
      <c r="A57" s="17" t="s">
        <v>31</v>
      </c>
      <c r="B57" s="4">
        <f t="shared" ref="B57:M57" si="21">+B58+B59+B63</f>
        <v>106021454714</v>
      </c>
      <c r="C57" s="4">
        <f t="shared" si="21"/>
        <v>0</v>
      </c>
      <c r="D57" s="4">
        <f t="shared" si="21"/>
        <v>63589828313</v>
      </c>
      <c r="E57" s="4">
        <f t="shared" si="21"/>
        <v>603087660</v>
      </c>
      <c r="F57" s="4">
        <f t="shared" si="21"/>
        <v>437299540</v>
      </c>
      <c r="G57" s="4">
        <f t="shared" si="21"/>
        <v>0</v>
      </c>
      <c r="H57" s="4">
        <f t="shared" si="21"/>
        <v>1439164282</v>
      </c>
      <c r="I57" s="4">
        <f t="shared" si="21"/>
        <v>312995266</v>
      </c>
      <c r="J57" s="4">
        <f t="shared" si="21"/>
        <v>1979831545</v>
      </c>
      <c r="K57" s="4">
        <f t="shared" si="21"/>
        <v>20005625796</v>
      </c>
      <c r="L57" s="4">
        <f t="shared" si="21"/>
        <v>81600000</v>
      </c>
      <c r="M57" s="4">
        <f t="shared" si="21"/>
        <v>548491211</v>
      </c>
      <c r="N57" s="4">
        <f>+N58+N59+N63</f>
        <v>315540000</v>
      </c>
      <c r="O57" s="4">
        <f>+O58+O59+O63</f>
        <v>20936056</v>
      </c>
      <c r="P57" s="4">
        <f>+P58+P59+P63</f>
        <v>194825917</v>
      </c>
      <c r="Q57" s="4">
        <f t="shared" ref="Q57:W57" si="22">+Q58+Q59+Q63</f>
        <v>46303298559</v>
      </c>
      <c r="R57" s="4">
        <f t="shared" si="22"/>
        <v>825000000</v>
      </c>
      <c r="S57" s="4">
        <f t="shared" si="22"/>
        <v>1613153791</v>
      </c>
      <c r="T57" s="4">
        <f t="shared" si="22"/>
        <v>1287667000</v>
      </c>
      <c r="U57" s="4">
        <f>+U58+U59+U63</f>
        <v>4689954988</v>
      </c>
      <c r="V57" s="4">
        <f t="shared" si="22"/>
        <v>104989000</v>
      </c>
      <c r="W57" s="4">
        <f t="shared" si="22"/>
        <v>59209260631</v>
      </c>
      <c r="X57" s="4">
        <f>+X58+X59+X63</f>
        <v>405062855655</v>
      </c>
      <c r="Y57" s="4">
        <f>+Y58+Y59+Y63</f>
        <v>0</v>
      </c>
      <c r="Z57" s="4">
        <f>+Z58+Z59+Z63</f>
        <v>0</v>
      </c>
      <c r="AA57" s="4">
        <f>+AA58+AA59+AA63</f>
        <v>10151864357</v>
      </c>
    </row>
    <row r="58" spans="1:27" x14ac:dyDescent="0.25">
      <c r="A58" s="17" t="s">
        <v>62</v>
      </c>
      <c r="B58" s="4">
        <v>86796570124</v>
      </c>
      <c r="C58" s="4">
        <v>0</v>
      </c>
      <c r="D58" s="4">
        <v>63589828313</v>
      </c>
      <c r="E58" s="4">
        <v>603087660</v>
      </c>
      <c r="F58" s="4">
        <v>437299540</v>
      </c>
      <c r="G58" s="4">
        <v>0</v>
      </c>
      <c r="H58" s="4">
        <v>0</v>
      </c>
      <c r="I58" s="4">
        <v>0</v>
      </c>
      <c r="J58" s="4">
        <v>1979831545</v>
      </c>
      <c r="K58" s="4">
        <v>20005625796</v>
      </c>
      <c r="L58" s="4">
        <v>81600000</v>
      </c>
      <c r="M58" s="4">
        <v>548491211</v>
      </c>
      <c r="N58" s="4">
        <v>312570000</v>
      </c>
      <c r="O58" s="4">
        <v>20936056</v>
      </c>
      <c r="P58" s="4">
        <v>194825917</v>
      </c>
      <c r="Q58" s="4">
        <v>44775869193</v>
      </c>
      <c r="R58" s="4">
        <v>825000000</v>
      </c>
      <c r="S58" s="4">
        <v>1613153791</v>
      </c>
      <c r="T58" s="4">
        <v>877667000</v>
      </c>
      <c r="U58" s="4">
        <v>4689954988</v>
      </c>
      <c r="V58" s="4">
        <v>104989000</v>
      </c>
      <c r="W58" s="4">
        <v>59209260631</v>
      </c>
      <c r="X58" s="4">
        <v>386188188666</v>
      </c>
      <c r="Y58" s="4">
        <v>0</v>
      </c>
      <c r="Z58" s="4">
        <v>0</v>
      </c>
      <c r="AA58" s="4">
        <v>10151864357</v>
      </c>
    </row>
    <row r="59" spans="1:27" x14ac:dyDescent="0.25">
      <c r="A59" s="17" t="s">
        <v>43</v>
      </c>
      <c r="B59" s="4">
        <f t="shared" ref="B59:M59" si="23">SUM(B60:B62)</f>
        <v>19224884590</v>
      </c>
      <c r="C59" s="4">
        <f t="shared" si="23"/>
        <v>0</v>
      </c>
      <c r="D59" s="4">
        <f t="shared" si="23"/>
        <v>0</v>
      </c>
      <c r="E59" s="4">
        <f t="shared" si="23"/>
        <v>0</v>
      </c>
      <c r="F59" s="4">
        <f t="shared" si="23"/>
        <v>0</v>
      </c>
      <c r="G59" s="4">
        <f t="shared" si="23"/>
        <v>0</v>
      </c>
      <c r="H59" s="4">
        <f t="shared" si="23"/>
        <v>1439164282</v>
      </c>
      <c r="I59" s="4">
        <f t="shared" si="23"/>
        <v>312995266</v>
      </c>
      <c r="J59" s="4">
        <f t="shared" si="23"/>
        <v>0</v>
      </c>
      <c r="K59" s="4">
        <f t="shared" si="23"/>
        <v>0</v>
      </c>
      <c r="L59" s="4">
        <f t="shared" si="23"/>
        <v>0</v>
      </c>
      <c r="M59" s="4">
        <f t="shared" si="23"/>
        <v>0</v>
      </c>
      <c r="N59" s="4">
        <f>SUM(N60:N62)</f>
        <v>2970000</v>
      </c>
      <c r="O59" s="4">
        <f>SUM(O60:O62)</f>
        <v>0</v>
      </c>
      <c r="P59" s="4">
        <f>SUM(P60:P62)</f>
        <v>0</v>
      </c>
      <c r="Q59" s="4">
        <f t="shared" ref="Q59:W59" si="24">SUM(Q60:Q62)</f>
        <v>1527429366</v>
      </c>
      <c r="R59" s="4">
        <f t="shared" si="24"/>
        <v>0</v>
      </c>
      <c r="S59" s="4">
        <f t="shared" si="24"/>
        <v>0</v>
      </c>
      <c r="T59" s="4">
        <f t="shared" si="24"/>
        <v>410000000</v>
      </c>
      <c r="U59" s="4">
        <f>SUM(U60:U62)</f>
        <v>0</v>
      </c>
      <c r="V59" s="4">
        <f t="shared" si="24"/>
        <v>0</v>
      </c>
      <c r="W59" s="4">
        <f t="shared" si="24"/>
        <v>0</v>
      </c>
      <c r="X59" s="4">
        <f>SUM(X60:X62)</f>
        <v>18874666989</v>
      </c>
      <c r="Y59" s="4">
        <f>SUM(Y60:Y62)</f>
        <v>0</v>
      </c>
      <c r="Z59" s="4">
        <f>SUM(Z60:Z62)</f>
        <v>0</v>
      </c>
      <c r="AA59" s="4">
        <f>SUM(AA60:AA62)</f>
        <v>0</v>
      </c>
    </row>
    <row r="60" spans="1:27" x14ac:dyDescent="0.25">
      <c r="A60" s="17" t="s">
        <v>49</v>
      </c>
      <c r="B60" s="4">
        <v>19224884590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1439164282</v>
      </c>
      <c r="I60" s="4">
        <v>312995266</v>
      </c>
      <c r="J60" s="4">
        <v>0</v>
      </c>
      <c r="K60" s="4">
        <v>0</v>
      </c>
      <c r="L60" s="4">
        <v>0</v>
      </c>
      <c r="M60" s="4">
        <v>0</v>
      </c>
      <c r="N60" s="4">
        <v>2970000</v>
      </c>
      <c r="O60" s="4">
        <v>0</v>
      </c>
      <c r="P60" s="4">
        <v>0</v>
      </c>
      <c r="Q60" s="4">
        <v>1527429366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</row>
    <row r="61" spans="1:27" x14ac:dyDescent="0.25">
      <c r="A61" s="17" t="s">
        <v>50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</row>
    <row r="62" spans="1:27" x14ac:dyDescent="0.25">
      <c r="A62" s="17" t="s">
        <v>41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410000000</v>
      </c>
      <c r="U62" s="4">
        <v>0</v>
      </c>
      <c r="V62" s="4">
        <v>0</v>
      </c>
      <c r="W62" s="4">
        <v>0</v>
      </c>
      <c r="X62" s="4">
        <v>18874666989</v>
      </c>
      <c r="Y62" s="4">
        <v>0</v>
      </c>
      <c r="Z62" s="4">
        <v>0</v>
      </c>
      <c r="AA62" s="4">
        <v>0</v>
      </c>
    </row>
    <row r="63" spans="1:27" x14ac:dyDescent="0.25">
      <c r="A63" s="20" t="s">
        <v>25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4">
        <v>0</v>
      </c>
      <c r="S63" s="14">
        <v>0</v>
      </c>
      <c r="T63" s="14">
        <v>0</v>
      </c>
      <c r="U63" s="14">
        <v>0</v>
      </c>
      <c r="V63" s="14">
        <v>0</v>
      </c>
      <c r="W63" s="14">
        <v>0</v>
      </c>
      <c r="X63" s="14">
        <v>0</v>
      </c>
      <c r="Y63" s="14">
        <v>0</v>
      </c>
      <c r="Z63" s="14">
        <v>0</v>
      </c>
      <c r="AA63" s="14">
        <v>0</v>
      </c>
    </row>
  </sheetData>
  <phoneticPr fontId="0" type="noConversion"/>
  <printOptions horizontalCentered="1" verticalCentered="1"/>
  <pageMargins left="0.59055118110236227" right="0.59055118110236227" top="0.39370078740157483" bottom="0.39370078740157483" header="0.59055118110236227" footer="0"/>
  <pageSetup paperSize="9" scale="64" fitToWidth="3" orientation="landscape" r:id="rId1"/>
  <headerFooter differentFirst="1" scaleWithDoc="0" alignWithMargins="0">
    <oddHeader>&amp;C&amp;"Gotham Medium,Negrita"PRESUPUESTO 2021
FONDOS FIDUCIARIOS
(En pesos)&amp;R&amp;"Gotham Medium,Negrita"&amp;9CAPÍTULO VIII
Planilla Anexa al Art. 55 (Cont.)</oddHeader>
    <firstHeader>&amp;C&amp;"Gotham Medium,Negrita"PRESUPUESTO 2021
FONDOS FIDUCIARIOS
(En pesos)&amp;R&amp;"Gotham Medium,Negrita"&amp;9CAPÍTULO VIII
Planilla Anexa al Art. 55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2021</vt:lpstr>
      <vt:lpstr>'2021'!Área_de_impresión</vt:lpstr>
      <vt:lpstr>'2021'!Títulos_a_imprimir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Luciano Adrián Vecchio</cp:lastModifiedBy>
  <cp:lastPrinted>2020-09-15T16:06:21Z</cp:lastPrinted>
  <dcterms:created xsi:type="dcterms:W3CDTF">2003-06-11T18:48:06Z</dcterms:created>
  <dcterms:modified xsi:type="dcterms:W3CDTF">2020-09-15T16:06:26Z</dcterms:modified>
</cp:coreProperties>
</file>