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esa\PROY2020\ley\pdf\planillas_anexas\capitulo1\"/>
    </mc:Choice>
  </mc:AlternateContent>
  <bookViews>
    <workbookView xWindow="360" yWindow="270" windowWidth="14940" windowHeight="9150"/>
  </bookViews>
  <sheets>
    <sheet name="Obras" sheetId="7" r:id="rId1"/>
    <sheet name="bienes y serv" sheetId="9" r:id="rId2"/>
    <sheet name="Referencias" sheetId="12" r:id="rId3"/>
  </sheets>
  <definedNames>
    <definedName name="_xlnm._FilterDatabase" localSheetId="0" hidden="1">Obras!$A$8:$R$345</definedName>
    <definedName name="_xlnm._FilterDatabase" localSheetId="2" hidden="1">Referencias!$A$13:$I$149</definedName>
  </definedNames>
  <calcPr calcId="152511"/>
</workbook>
</file>

<file path=xl/calcChain.xml><?xml version="1.0" encoding="utf-8"?>
<calcChain xmlns="http://schemas.openxmlformats.org/spreadsheetml/2006/main">
  <c r="J42" i="7" l="1"/>
  <c r="I25" i="9"/>
  <c r="H25" i="9"/>
  <c r="G25" i="9"/>
  <c r="F25" i="9"/>
  <c r="N24" i="9"/>
  <c r="J24" i="9"/>
  <c r="L24" i="9"/>
  <c r="J23" i="9"/>
  <c r="L23" i="9" s="1"/>
  <c r="J22" i="9"/>
  <c r="L22" i="9" s="1"/>
  <c r="J21" i="9"/>
  <c r="L21" i="9" s="1"/>
  <c r="N21" i="9"/>
  <c r="J20" i="9"/>
  <c r="M20" i="9" s="1"/>
  <c r="L19" i="9"/>
  <c r="K19" i="9"/>
  <c r="J19" i="9"/>
  <c r="M19" i="9" s="1"/>
  <c r="N19" i="9"/>
  <c r="M18" i="9"/>
  <c r="J18" i="9"/>
  <c r="K18" i="9" s="1"/>
  <c r="O18" i="9" s="1"/>
  <c r="N18" i="9"/>
  <c r="J17" i="9"/>
  <c r="L17" i="9" s="1"/>
  <c r="J16" i="9"/>
  <c r="N16" i="9" s="1"/>
  <c r="M15" i="9"/>
  <c r="L15" i="9"/>
  <c r="K15" i="9"/>
  <c r="O15" i="9" s="1"/>
  <c r="J15" i="9"/>
  <c r="N15" i="9"/>
  <c r="M14" i="9"/>
  <c r="K14" i="9"/>
  <c r="O14" i="9" s="1"/>
  <c r="J14" i="9"/>
  <c r="N14" i="9"/>
  <c r="M13" i="9"/>
  <c r="L13" i="9"/>
  <c r="J13" i="9"/>
  <c r="K13" i="9" s="1"/>
  <c r="O13" i="9" s="1"/>
  <c r="N13" i="9"/>
  <c r="L12" i="9"/>
  <c r="J12" i="9"/>
  <c r="M11" i="9"/>
  <c r="K11" i="9"/>
  <c r="O11" i="9" s="1"/>
  <c r="J11" i="9"/>
  <c r="L11" i="9"/>
  <c r="M10" i="9"/>
  <c r="L10" i="9"/>
  <c r="J10" i="9"/>
  <c r="K10" i="9" s="1"/>
  <c r="O10" i="9" s="1"/>
  <c r="N10" i="9"/>
  <c r="I345" i="7"/>
  <c r="J345" i="7"/>
  <c r="K345" i="7"/>
  <c r="L345" i="7"/>
  <c r="H345" i="7"/>
  <c r="M10" i="7"/>
  <c r="N10" i="7"/>
  <c r="O10" i="7"/>
  <c r="P10" i="7"/>
  <c r="Q10" i="7"/>
  <c r="M11" i="7"/>
  <c r="N11" i="7"/>
  <c r="O11" i="7"/>
  <c r="P11" i="7"/>
  <c r="Q11" i="7"/>
  <c r="M12" i="7"/>
  <c r="N12" i="7"/>
  <c r="O12" i="7"/>
  <c r="P12" i="7"/>
  <c r="Q12" i="7"/>
  <c r="M13" i="7"/>
  <c r="N13" i="7"/>
  <c r="O13" i="7"/>
  <c r="P13" i="7"/>
  <c r="Q13" i="7"/>
  <c r="M14" i="7"/>
  <c r="N14" i="7"/>
  <c r="O14" i="7"/>
  <c r="P14" i="7"/>
  <c r="Q14" i="7"/>
  <c r="M15" i="7"/>
  <c r="N15" i="7"/>
  <c r="O15" i="7"/>
  <c r="P15" i="7"/>
  <c r="Q15" i="7"/>
  <c r="M16" i="7"/>
  <c r="N16" i="7"/>
  <c r="O16" i="7"/>
  <c r="P16" i="7"/>
  <c r="Q16" i="7"/>
  <c r="M17" i="7"/>
  <c r="N17" i="7"/>
  <c r="O17" i="7"/>
  <c r="P17" i="7"/>
  <c r="Q17" i="7"/>
  <c r="M18" i="7"/>
  <c r="N18" i="7"/>
  <c r="O18" i="7"/>
  <c r="P18" i="7"/>
  <c r="Q18" i="7"/>
  <c r="M19" i="7"/>
  <c r="N19" i="7"/>
  <c r="O19" i="7"/>
  <c r="P19" i="7"/>
  <c r="Q19" i="7"/>
  <c r="M20" i="7"/>
  <c r="N20" i="7"/>
  <c r="O20" i="7"/>
  <c r="P20" i="7"/>
  <c r="Q20" i="7"/>
  <c r="M21" i="7"/>
  <c r="N21" i="7"/>
  <c r="O21" i="7"/>
  <c r="P21" i="7"/>
  <c r="Q21" i="7"/>
  <c r="M22" i="7"/>
  <c r="N22" i="7"/>
  <c r="O22" i="7"/>
  <c r="P22" i="7"/>
  <c r="Q22" i="7"/>
  <c r="M23" i="7"/>
  <c r="N23" i="7"/>
  <c r="O23" i="7"/>
  <c r="P23" i="7"/>
  <c r="Q23" i="7"/>
  <c r="M24" i="7"/>
  <c r="N24" i="7"/>
  <c r="O24" i="7"/>
  <c r="P24" i="7"/>
  <c r="Q24" i="7"/>
  <c r="M25" i="7"/>
  <c r="N25" i="7"/>
  <c r="O25" i="7"/>
  <c r="P25" i="7"/>
  <c r="Q25" i="7"/>
  <c r="M26" i="7"/>
  <c r="N26" i="7"/>
  <c r="O26" i="7"/>
  <c r="P26" i="7"/>
  <c r="Q26" i="7"/>
  <c r="M27" i="7"/>
  <c r="N27" i="7"/>
  <c r="O27" i="7"/>
  <c r="P27" i="7"/>
  <c r="Q27" i="7"/>
  <c r="M28" i="7"/>
  <c r="N28" i="7"/>
  <c r="O28" i="7"/>
  <c r="P28" i="7"/>
  <c r="Q28" i="7"/>
  <c r="M29" i="7"/>
  <c r="N29" i="7"/>
  <c r="O29" i="7"/>
  <c r="P29" i="7"/>
  <c r="Q29" i="7"/>
  <c r="M30" i="7"/>
  <c r="N30" i="7"/>
  <c r="O30" i="7"/>
  <c r="P30" i="7"/>
  <c r="Q30" i="7"/>
  <c r="M31" i="7"/>
  <c r="N31" i="7"/>
  <c r="O31" i="7"/>
  <c r="P31" i="7"/>
  <c r="Q31" i="7"/>
  <c r="M32" i="7"/>
  <c r="N32" i="7"/>
  <c r="O32" i="7"/>
  <c r="P32" i="7"/>
  <c r="Q32" i="7"/>
  <c r="M33" i="7"/>
  <c r="N33" i="7"/>
  <c r="O33" i="7"/>
  <c r="P33" i="7"/>
  <c r="Q33" i="7"/>
  <c r="M34" i="7"/>
  <c r="N34" i="7"/>
  <c r="O34" i="7"/>
  <c r="P34" i="7"/>
  <c r="Q34" i="7"/>
  <c r="M35" i="7"/>
  <c r="N35" i="7"/>
  <c r="O35" i="7"/>
  <c r="P35" i="7"/>
  <c r="Q35" i="7"/>
  <c r="M36" i="7"/>
  <c r="N36" i="7"/>
  <c r="O36" i="7"/>
  <c r="P36" i="7"/>
  <c r="Q36" i="7"/>
  <c r="M37" i="7"/>
  <c r="N37" i="7"/>
  <c r="O37" i="7"/>
  <c r="P37" i="7"/>
  <c r="Q37" i="7"/>
  <c r="M38" i="7"/>
  <c r="N38" i="7"/>
  <c r="O38" i="7"/>
  <c r="P38" i="7"/>
  <c r="Q38" i="7"/>
  <c r="M39" i="7"/>
  <c r="N39" i="7"/>
  <c r="O39" i="7"/>
  <c r="P39" i="7"/>
  <c r="Q39" i="7"/>
  <c r="M40" i="7"/>
  <c r="N40" i="7"/>
  <c r="O40" i="7"/>
  <c r="P40" i="7"/>
  <c r="Q40" i="7"/>
  <c r="M41" i="7"/>
  <c r="N41" i="7"/>
  <c r="O41" i="7"/>
  <c r="P41" i="7"/>
  <c r="Q41" i="7"/>
  <c r="M42" i="7"/>
  <c r="N42" i="7"/>
  <c r="O42" i="7"/>
  <c r="P42" i="7"/>
  <c r="Q42" i="7"/>
  <c r="M43" i="7"/>
  <c r="N43" i="7"/>
  <c r="O43" i="7"/>
  <c r="P43" i="7"/>
  <c r="Q43" i="7"/>
  <c r="M44" i="7"/>
  <c r="N44" i="7"/>
  <c r="O44" i="7"/>
  <c r="P44" i="7"/>
  <c r="Q44" i="7"/>
  <c r="M45" i="7"/>
  <c r="N45" i="7"/>
  <c r="O45" i="7"/>
  <c r="P45" i="7"/>
  <c r="Q45" i="7"/>
  <c r="M46" i="7"/>
  <c r="N46" i="7"/>
  <c r="O46" i="7"/>
  <c r="P46" i="7"/>
  <c r="Q46" i="7"/>
  <c r="M47" i="7"/>
  <c r="N47" i="7"/>
  <c r="O47" i="7"/>
  <c r="P47" i="7"/>
  <c r="Q47" i="7"/>
  <c r="M48" i="7"/>
  <c r="N48" i="7"/>
  <c r="O48" i="7"/>
  <c r="P48" i="7"/>
  <c r="Q48" i="7"/>
  <c r="M49" i="7"/>
  <c r="N49" i="7"/>
  <c r="O49" i="7"/>
  <c r="P49" i="7"/>
  <c r="Q49" i="7"/>
  <c r="M50" i="7"/>
  <c r="N50" i="7"/>
  <c r="O50" i="7"/>
  <c r="P50" i="7"/>
  <c r="Q50" i="7"/>
  <c r="M51" i="7"/>
  <c r="N51" i="7"/>
  <c r="O51" i="7"/>
  <c r="P51" i="7"/>
  <c r="Q51" i="7"/>
  <c r="M52" i="7"/>
  <c r="N52" i="7"/>
  <c r="O52" i="7"/>
  <c r="P52" i="7"/>
  <c r="Q52" i="7"/>
  <c r="M53" i="7"/>
  <c r="N53" i="7"/>
  <c r="O53" i="7"/>
  <c r="P53" i="7"/>
  <c r="Q53" i="7"/>
  <c r="M54" i="7"/>
  <c r="N54" i="7"/>
  <c r="O54" i="7"/>
  <c r="P54" i="7"/>
  <c r="Q54" i="7"/>
  <c r="M55" i="7"/>
  <c r="N55" i="7"/>
  <c r="O55" i="7"/>
  <c r="P55" i="7"/>
  <c r="Q55" i="7"/>
  <c r="M56" i="7"/>
  <c r="N56" i="7"/>
  <c r="O56" i="7"/>
  <c r="P56" i="7"/>
  <c r="Q56" i="7"/>
  <c r="M57" i="7"/>
  <c r="N57" i="7"/>
  <c r="O57" i="7"/>
  <c r="P57" i="7"/>
  <c r="Q57" i="7"/>
  <c r="M58" i="7"/>
  <c r="N58" i="7"/>
  <c r="O58" i="7"/>
  <c r="P58" i="7"/>
  <c r="Q58" i="7"/>
  <c r="M59" i="7"/>
  <c r="N59" i="7"/>
  <c r="O59" i="7"/>
  <c r="P59" i="7"/>
  <c r="Q59" i="7"/>
  <c r="M60" i="7"/>
  <c r="N60" i="7"/>
  <c r="O60" i="7"/>
  <c r="P60" i="7"/>
  <c r="Q60" i="7"/>
  <c r="M61" i="7"/>
  <c r="N61" i="7"/>
  <c r="O61" i="7"/>
  <c r="P61" i="7"/>
  <c r="Q61" i="7"/>
  <c r="M62" i="7"/>
  <c r="N62" i="7"/>
  <c r="O62" i="7"/>
  <c r="P62" i="7"/>
  <c r="Q62" i="7"/>
  <c r="M63" i="7"/>
  <c r="N63" i="7"/>
  <c r="O63" i="7"/>
  <c r="P63" i="7"/>
  <c r="Q63" i="7"/>
  <c r="M64" i="7"/>
  <c r="N64" i="7"/>
  <c r="O64" i="7"/>
  <c r="P64" i="7"/>
  <c r="Q64" i="7"/>
  <c r="M65" i="7"/>
  <c r="N65" i="7"/>
  <c r="O65" i="7"/>
  <c r="P65" i="7"/>
  <c r="Q65" i="7"/>
  <c r="M66" i="7"/>
  <c r="N66" i="7"/>
  <c r="O66" i="7"/>
  <c r="P66" i="7"/>
  <c r="Q66" i="7"/>
  <c r="M67" i="7"/>
  <c r="N67" i="7"/>
  <c r="O67" i="7"/>
  <c r="P67" i="7"/>
  <c r="Q67" i="7"/>
  <c r="M68" i="7"/>
  <c r="N68" i="7"/>
  <c r="O68" i="7"/>
  <c r="P68" i="7"/>
  <c r="Q68" i="7"/>
  <c r="M69" i="7"/>
  <c r="N69" i="7"/>
  <c r="O69" i="7"/>
  <c r="P69" i="7"/>
  <c r="Q69" i="7"/>
  <c r="M70" i="7"/>
  <c r="N70" i="7"/>
  <c r="O70" i="7"/>
  <c r="P70" i="7"/>
  <c r="Q70" i="7"/>
  <c r="M71" i="7"/>
  <c r="N71" i="7"/>
  <c r="O71" i="7"/>
  <c r="P71" i="7"/>
  <c r="Q71" i="7"/>
  <c r="M72" i="7"/>
  <c r="N72" i="7"/>
  <c r="O72" i="7"/>
  <c r="P72" i="7"/>
  <c r="Q72" i="7"/>
  <c r="M73" i="7"/>
  <c r="N73" i="7"/>
  <c r="O73" i="7"/>
  <c r="P73" i="7"/>
  <c r="Q73" i="7"/>
  <c r="M74" i="7"/>
  <c r="N74" i="7"/>
  <c r="O74" i="7"/>
  <c r="P74" i="7"/>
  <c r="Q74" i="7"/>
  <c r="M75" i="7"/>
  <c r="N75" i="7"/>
  <c r="O75" i="7"/>
  <c r="P75" i="7"/>
  <c r="Q75" i="7"/>
  <c r="M76" i="7"/>
  <c r="N76" i="7"/>
  <c r="O76" i="7"/>
  <c r="P76" i="7"/>
  <c r="Q76" i="7"/>
  <c r="M77" i="7"/>
  <c r="N77" i="7"/>
  <c r="O77" i="7"/>
  <c r="P77" i="7"/>
  <c r="Q77" i="7"/>
  <c r="M78" i="7"/>
  <c r="N78" i="7"/>
  <c r="O78" i="7"/>
  <c r="P78" i="7"/>
  <c r="Q78" i="7"/>
  <c r="M79" i="7"/>
  <c r="N79" i="7"/>
  <c r="O79" i="7"/>
  <c r="P79" i="7"/>
  <c r="Q79" i="7"/>
  <c r="M80" i="7"/>
  <c r="N80" i="7"/>
  <c r="O80" i="7"/>
  <c r="P80" i="7"/>
  <c r="Q80" i="7"/>
  <c r="M81" i="7"/>
  <c r="N81" i="7"/>
  <c r="O81" i="7"/>
  <c r="P81" i="7"/>
  <c r="Q81" i="7"/>
  <c r="M82" i="7"/>
  <c r="N82" i="7"/>
  <c r="O82" i="7"/>
  <c r="P82" i="7"/>
  <c r="Q82" i="7"/>
  <c r="M83" i="7"/>
  <c r="N83" i="7"/>
  <c r="O83" i="7"/>
  <c r="P83" i="7"/>
  <c r="Q83" i="7"/>
  <c r="M84" i="7"/>
  <c r="N84" i="7"/>
  <c r="O84" i="7"/>
  <c r="P84" i="7"/>
  <c r="Q84" i="7"/>
  <c r="M85" i="7"/>
  <c r="N85" i="7"/>
  <c r="O85" i="7"/>
  <c r="P85" i="7"/>
  <c r="Q85" i="7"/>
  <c r="M86" i="7"/>
  <c r="N86" i="7"/>
  <c r="O86" i="7"/>
  <c r="P86" i="7"/>
  <c r="Q86" i="7"/>
  <c r="M87" i="7"/>
  <c r="N87" i="7"/>
  <c r="O87" i="7"/>
  <c r="P87" i="7"/>
  <c r="Q87" i="7"/>
  <c r="M88" i="7"/>
  <c r="N88" i="7"/>
  <c r="O88" i="7"/>
  <c r="P88" i="7"/>
  <c r="Q88" i="7"/>
  <c r="M89" i="7"/>
  <c r="N89" i="7"/>
  <c r="O89" i="7"/>
  <c r="P89" i="7"/>
  <c r="Q89" i="7"/>
  <c r="M90" i="7"/>
  <c r="N90" i="7"/>
  <c r="O90" i="7"/>
  <c r="P90" i="7"/>
  <c r="Q90" i="7"/>
  <c r="M91" i="7"/>
  <c r="N91" i="7"/>
  <c r="O91" i="7"/>
  <c r="P91" i="7"/>
  <c r="Q91" i="7"/>
  <c r="M92" i="7"/>
  <c r="N92" i="7"/>
  <c r="O92" i="7"/>
  <c r="P92" i="7"/>
  <c r="Q92" i="7"/>
  <c r="M93" i="7"/>
  <c r="N93" i="7"/>
  <c r="O93" i="7"/>
  <c r="P93" i="7"/>
  <c r="Q93" i="7"/>
  <c r="M94" i="7"/>
  <c r="N94" i="7"/>
  <c r="O94" i="7"/>
  <c r="P94" i="7"/>
  <c r="Q94" i="7"/>
  <c r="M95" i="7"/>
  <c r="N95" i="7"/>
  <c r="O95" i="7"/>
  <c r="P95" i="7"/>
  <c r="Q95" i="7"/>
  <c r="M96" i="7"/>
  <c r="N96" i="7"/>
  <c r="O96" i="7"/>
  <c r="P96" i="7"/>
  <c r="Q96" i="7"/>
  <c r="M97" i="7"/>
  <c r="N97" i="7"/>
  <c r="O97" i="7"/>
  <c r="P97" i="7"/>
  <c r="Q97" i="7"/>
  <c r="M98" i="7"/>
  <c r="N98" i="7"/>
  <c r="O98" i="7"/>
  <c r="P98" i="7"/>
  <c r="Q98" i="7"/>
  <c r="M99" i="7"/>
  <c r="N99" i="7"/>
  <c r="O99" i="7"/>
  <c r="P99" i="7"/>
  <c r="Q99" i="7"/>
  <c r="M100" i="7"/>
  <c r="N100" i="7"/>
  <c r="O100" i="7"/>
  <c r="P100" i="7"/>
  <c r="Q100" i="7"/>
  <c r="M101" i="7"/>
  <c r="N101" i="7"/>
  <c r="O101" i="7"/>
  <c r="P101" i="7"/>
  <c r="Q101" i="7"/>
  <c r="M102" i="7"/>
  <c r="N102" i="7"/>
  <c r="O102" i="7"/>
  <c r="P102" i="7"/>
  <c r="Q102" i="7"/>
  <c r="M103" i="7"/>
  <c r="N103" i="7"/>
  <c r="O103" i="7"/>
  <c r="P103" i="7"/>
  <c r="Q103" i="7"/>
  <c r="M104" i="7"/>
  <c r="N104" i="7"/>
  <c r="O104" i="7"/>
  <c r="P104" i="7"/>
  <c r="Q104" i="7"/>
  <c r="M105" i="7"/>
  <c r="N105" i="7"/>
  <c r="O105" i="7"/>
  <c r="P105" i="7"/>
  <c r="Q105" i="7"/>
  <c r="M106" i="7"/>
  <c r="N106" i="7"/>
  <c r="O106" i="7"/>
  <c r="P106" i="7"/>
  <c r="Q106" i="7"/>
  <c r="M107" i="7"/>
  <c r="N107" i="7"/>
  <c r="O107" i="7"/>
  <c r="P107" i="7"/>
  <c r="Q107" i="7"/>
  <c r="M108" i="7"/>
  <c r="N108" i="7"/>
  <c r="O108" i="7"/>
  <c r="P108" i="7"/>
  <c r="Q108" i="7"/>
  <c r="M109" i="7"/>
  <c r="N109" i="7"/>
  <c r="O109" i="7"/>
  <c r="P109" i="7"/>
  <c r="Q109" i="7"/>
  <c r="M110" i="7"/>
  <c r="N110" i="7"/>
  <c r="O110" i="7"/>
  <c r="P110" i="7"/>
  <c r="Q110" i="7"/>
  <c r="M111" i="7"/>
  <c r="N111" i="7"/>
  <c r="O111" i="7"/>
  <c r="P111" i="7"/>
  <c r="Q111" i="7"/>
  <c r="M112" i="7"/>
  <c r="N112" i="7"/>
  <c r="O112" i="7"/>
  <c r="P112" i="7"/>
  <c r="Q112" i="7"/>
  <c r="M113" i="7"/>
  <c r="N113" i="7"/>
  <c r="O113" i="7"/>
  <c r="P113" i="7"/>
  <c r="Q113" i="7"/>
  <c r="M114" i="7"/>
  <c r="N114" i="7"/>
  <c r="O114" i="7"/>
  <c r="P114" i="7"/>
  <c r="Q114" i="7"/>
  <c r="M115" i="7"/>
  <c r="N115" i="7"/>
  <c r="O115" i="7"/>
  <c r="P115" i="7"/>
  <c r="Q115" i="7"/>
  <c r="M116" i="7"/>
  <c r="N116" i="7"/>
  <c r="O116" i="7"/>
  <c r="P116" i="7"/>
  <c r="Q116" i="7"/>
  <c r="M117" i="7"/>
  <c r="N117" i="7"/>
  <c r="O117" i="7"/>
  <c r="P117" i="7"/>
  <c r="Q117" i="7"/>
  <c r="M118" i="7"/>
  <c r="N118" i="7"/>
  <c r="O118" i="7"/>
  <c r="P118" i="7"/>
  <c r="Q118" i="7"/>
  <c r="M119" i="7"/>
  <c r="N119" i="7"/>
  <c r="O119" i="7"/>
  <c r="P119" i="7"/>
  <c r="Q119" i="7"/>
  <c r="M120" i="7"/>
  <c r="N120" i="7"/>
  <c r="O120" i="7"/>
  <c r="P120" i="7"/>
  <c r="Q120" i="7"/>
  <c r="M121" i="7"/>
  <c r="N121" i="7"/>
  <c r="O121" i="7"/>
  <c r="P121" i="7"/>
  <c r="Q121" i="7"/>
  <c r="M122" i="7"/>
  <c r="N122" i="7"/>
  <c r="O122" i="7"/>
  <c r="P122" i="7"/>
  <c r="Q122" i="7"/>
  <c r="M123" i="7"/>
  <c r="N123" i="7"/>
  <c r="O123" i="7"/>
  <c r="P123" i="7"/>
  <c r="Q123" i="7"/>
  <c r="M124" i="7"/>
  <c r="N124" i="7"/>
  <c r="O124" i="7"/>
  <c r="P124" i="7"/>
  <c r="Q124" i="7"/>
  <c r="M125" i="7"/>
  <c r="N125" i="7"/>
  <c r="O125" i="7"/>
  <c r="P125" i="7"/>
  <c r="Q125" i="7"/>
  <c r="M126" i="7"/>
  <c r="N126" i="7"/>
  <c r="O126" i="7"/>
  <c r="P126" i="7"/>
  <c r="Q126" i="7"/>
  <c r="M127" i="7"/>
  <c r="N127" i="7"/>
  <c r="O127" i="7"/>
  <c r="P127" i="7"/>
  <c r="Q127" i="7"/>
  <c r="M128" i="7"/>
  <c r="N128" i="7"/>
  <c r="O128" i="7"/>
  <c r="P128" i="7"/>
  <c r="Q128" i="7"/>
  <c r="M129" i="7"/>
  <c r="N129" i="7"/>
  <c r="O129" i="7"/>
  <c r="P129" i="7"/>
  <c r="Q129" i="7"/>
  <c r="M130" i="7"/>
  <c r="N130" i="7"/>
  <c r="O130" i="7"/>
  <c r="P130" i="7"/>
  <c r="Q130" i="7"/>
  <c r="M131" i="7"/>
  <c r="N131" i="7"/>
  <c r="O131" i="7"/>
  <c r="P131" i="7"/>
  <c r="Q131" i="7"/>
  <c r="M132" i="7"/>
  <c r="N132" i="7"/>
  <c r="O132" i="7"/>
  <c r="P132" i="7"/>
  <c r="Q132" i="7"/>
  <c r="M133" i="7"/>
  <c r="N133" i="7"/>
  <c r="O133" i="7"/>
  <c r="P133" i="7"/>
  <c r="Q133" i="7"/>
  <c r="M134" i="7"/>
  <c r="N134" i="7"/>
  <c r="O134" i="7"/>
  <c r="P134" i="7"/>
  <c r="Q134" i="7"/>
  <c r="M135" i="7"/>
  <c r="N135" i="7"/>
  <c r="O135" i="7"/>
  <c r="P135" i="7"/>
  <c r="Q135" i="7"/>
  <c r="M136" i="7"/>
  <c r="N136" i="7"/>
  <c r="O136" i="7"/>
  <c r="P136" i="7"/>
  <c r="Q136" i="7"/>
  <c r="M137" i="7"/>
  <c r="N137" i="7"/>
  <c r="O137" i="7"/>
  <c r="P137" i="7"/>
  <c r="Q137" i="7"/>
  <c r="M138" i="7"/>
  <c r="N138" i="7"/>
  <c r="O138" i="7"/>
  <c r="P138" i="7"/>
  <c r="Q138" i="7"/>
  <c r="M139" i="7"/>
  <c r="N139" i="7"/>
  <c r="O139" i="7"/>
  <c r="P139" i="7"/>
  <c r="Q139" i="7"/>
  <c r="M140" i="7"/>
  <c r="N140" i="7"/>
  <c r="O140" i="7"/>
  <c r="P140" i="7"/>
  <c r="Q140" i="7"/>
  <c r="M141" i="7"/>
  <c r="N141" i="7"/>
  <c r="O141" i="7"/>
  <c r="P141" i="7"/>
  <c r="Q141" i="7"/>
  <c r="M142" i="7"/>
  <c r="N142" i="7"/>
  <c r="O142" i="7"/>
  <c r="P142" i="7"/>
  <c r="Q142" i="7"/>
  <c r="M143" i="7"/>
  <c r="N143" i="7"/>
  <c r="O143" i="7"/>
  <c r="P143" i="7"/>
  <c r="Q143" i="7"/>
  <c r="M144" i="7"/>
  <c r="N144" i="7"/>
  <c r="O144" i="7"/>
  <c r="P144" i="7"/>
  <c r="Q144" i="7"/>
  <c r="M145" i="7"/>
  <c r="N145" i="7"/>
  <c r="O145" i="7"/>
  <c r="P145" i="7"/>
  <c r="Q145" i="7"/>
  <c r="M146" i="7"/>
  <c r="N146" i="7"/>
  <c r="O146" i="7"/>
  <c r="P146" i="7"/>
  <c r="Q146" i="7"/>
  <c r="M147" i="7"/>
  <c r="N147" i="7"/>
  <c r="O147" i="7"/>
  <c r="P147" i="7"/>
  <c r="Q147" i="7"/>
  <c r="M148" i="7"/>
  <c r="N148" i="7"/>
  <c r="O148" i="7"/>
  <c r="P148" i="7"/>
  <c r="Q148" i="7"/>
  <c r="M149" i="7"/>
  <c r="N149" i="7"/>
  <c r="O149" i="7"/>
  <c r="P149" i="7"/>
  <c r="Q149" i="7"/>
  <c r="M150" i="7"/>
  <c r="N150" i="7"/>
  <c r="O150" i="7"/>
  <c r="P150" i="7"/>
  <c r="Q150" i="7"/>
  <c r="M151" i="7"/>
  <c r="N151" i="7"/>
  <c r="O151" i="7"/>
  <c r="P151" i="7"/>
  <c r="Q151" i="7"/>
  <c r="M152" i="7"/>
  <c r="N152" i="7"/>
  <c r="O152" i="7"/>
  <c r="P152" i="7"/>
  <c r="Q152" i="7"/>
  <c r="M153" i="7"/>
  <c r="N153" i="7"/>
  <c r="O153" i="7"/>
  <c r="P153" i="7"/>
  <c r="Q153" i="7"/>
  <c r="M154" i="7"/>
  <c r="N154" i="7"/>
  <c r="O154" i="7"/>
  <c r="P154" i="7"/>
  <c r="Q154" i="7"/>
  <c r="M155" i="7"/>
  <c r="N155" i="7"/>
  <c r="O155" i="7"/>
  <c r="P155" i="7"/>
  <c r="Q155" i="7"/>
  <c r="M156" i="7"/>
  <c r="N156" i="7"/>
  <c r="O156" i="7"/>
  <c r="P156" i="7"/>
  <c r="Q156" i="7"/>
  <c r="M157" i="7"/>
  <c r="N157" i="7"/>
  <c r="O157" i="7"/>
  <c r="P157" i="7"/>
  <c r="Q157" i="7"/>
  <c r="M158" i="7"/>
  <c r="N158" i="7"/>
  <c r="O158" i="7"/>
  <c r="P158" i="7"/>
  <c r="Q158" i="7"/>
  <c r="M159" i="7"/>
  <c r="N159" i="7"/>
  <c r="O159" i="7"/>
  <c r="P159" i="7"/>
  <c r="Q159" i="7"/>
  <c r="M160" i="7"/>
  <c r="N160" i="7"/>
  <c r="O160" i="7"/>
  <c r="P160" i="7"/>
  <c r="Q160" i="7"/>
  <c r="M161" i="7"/>
  <c r="N161" i="7"/>
  <c r="O161" i="7"/>
  <c r="P161" i="7"/>
  <c r="Q161" i="7"/>
  <c r="M162" i="7"/>
  <c r="N162" i="7"/>
  <c r="O162" i="7"/>
  <c r="P162" i="7"/>
  <c r="Q162" i="7"/>
  <c r="M163" i="7"/>
  <c r="N163" i="7"/>
  <c r="O163" i="7"/>
  <c r="P163" i="7"/>
  <c r="Q163" i="7"/>
  <c r="M164" i="7"/>
  <c r="N164" i="7"/>
  <c r="O164" i="7"/>
  <c r="P164" i="7"/>
  <c r="Q164" i="7"/>
  <c r="M165" i="7"/>
  <c r="N165" i="7"/>
  <c r="O165" i="7"/>
  <c r="P165" i="7"/>
  <c r="Q165" i="7"/>
  <c r="M166" i="7"/>
  <c r="N166" i="7"/>
  <c r="O166" i="7"/>
  <c r="P166" i="7"/>
  <c r="Q166" i="7"/>
  <c r="M167" i="7"/>
  <c r="N167" i="7"/>
  <c r="O167" i="7"/>
  <c r="P167" i="7"/>
  <c r="Q167" i="7"/>
  <c r="M168" i="7"/>
  <c r="N168" i="7"/>
  <c r="O168" i="7"/>
  <c r="P168" i="7"/>
  <c r="Q168" i="7"/>
  <c r="M169" i="7"/>
  <c r="N169" i="7"/>
  <c r="O169" i="7"/>
  <c r="P169" i="7"/>
  <c r="Q169" i="7"/>
  <c r="M170" i="7"/>
  <c r="N170" i="7"/>
  <c r="O170" i="7"/>
  <c r="P170" i="7"/>
  <c r="Q170" i="7"/>
  <c r="M171" i="7"/>
  <c r="N171" i="7"/>
  <c r="O171" i="7"/>
  <c r="P171" i="7"/>
  <c r="Q171" i="7"/>
  <c r="M172" i="7"/>
  <c r="N172" i="7"/>
  <c r="O172" i="7"/>
  <c r="P172" i="7"/>
  <c r="Q172" i="7"/>
  <c r="M173" i="7"/>
  <c r="N173" i="7"/>
  <c r="O173" i="7"/>
  <c r="P173" i="7"/>
  <c r="Q173" i="7"/>
  <c r="M174" i="7"/>
  <c r="N174" i="7"/>
  <c r="O174" i="7"/>
  <c r="P174" i="7"/>
  <c r="Q174" i="7"/>
  <c r="M175" i="7"/>
  <c r="N175" i="7"/>
  <c r="O175" i="7"/>
  <c r="P175" i="7"/>
  <c r="Q175" i="7"/>
  <c r="M176" i="7"/>
  <c r="N176" i="7"/>
  <c r="O176" i="7"/>
  <c r="P176" i="7"/>
  <c r="Q176" i="7"/>
  <c r="M177" i="7"/>
  <c r="N177" i="7"/>
  <c r="O177" i="7"/>
  <c r="P177" i="7"/>
  <c r="Q177" i="7"/>
  <c r="M178" i="7"/>
  <c r="N178" i="7"/>
  <c r="O178" i="7"/>
  <c r="P178" i="7"/>
  <c r="Q178" i="7"/>
  <c r="M179" i="7"/>
  <c r="N179" i="7"/>
  <c r="O179" i="7"/>
  <c r="P179" i="7"/>
  <c r="Q179" i="7"/>
  <c r="M180" i="7"/>
  <c r="N180" i="7"/>
  <c r="O180" i="7"/>
  <c r="P180" i="7"/>
  <c r="Q180" i="7"/>
  <c r="M181" i="7"/>
  <c r="N181" i="7"/>
  <c r="O181" i="7"/>
  <c r="P181" i="7"/>
  <c r="Q181" i="7"/>
  <c r="M182" i="7"/>
  <c r="N182" i="7"/>
  <c r="O182" i="7"/>
  <c r="P182" i="7"/>
  <c r="Q182" i="7"/>
  <c r="M183" i="7"/>
  <c r="N183" i="7"/>
  <c r="O183" i="7"/>
  <c r="P183" i="7"/>
  <c r="Q183" i="7"/>
  <c r="M184" i="7"/>
  <c r="N184" i="7"/>
  <c r="O184" i="7"/>
  <c r="P184" i="7"/>
  <c r="Q184" i="7"/>
  <c r="M185" i="7"/>
  <c r="N185" i="7"/>
  <c r="O185" i="7"/>
  <c r="P185" i="7"/>
  <c r="Q185" i="7"/>
  <c r="M186" i="7"/>
  <c r="N186" i="7"/>
  <c r="O186" i="7"/>
  <c r="P186" i="7"/>
  <c r="Q186" i="7"/>
  <c r="M187" i="7"/>
  <c r="N187" i="7"/>
  <c r="O187" i="7"/>
  <c r="P187" i="7"/>
  <c r="Q187" i="7"/>
  <c r="M188" i="7"/>
  <c r="N188" i="7"/>
  <c r="O188" i="7"/>
  <c r="P188" i="7"/>
  <c r="Q188" i="7"/>
  <c r="M189" i="7"/>
  <c r="N189" i="7"/>
  <c r="O189" i="7"/>
  <c r="P189" i="7"/>
  <c r="Q189" i="7"/>
  <c r="M190" i="7"/>
  <c r="N190" i="7"/>
  <c r="O190" i="7"/>
  <c r="P190" i="7"/>
  <c r="Q190" i="7"/>
  <c r="M191" i="7"/>
  <c r="N191" i="7"/>
  <c r="O191" i="7"/>
  <c r="P191" i="7"/>
  <c r="Q191" i="7"/>
  <c r="M192" i="7"/>
  <c r="N192" i="7"/>
  <c r="O192" i="7"/>
  <c r="P192" i="7"/>
  <c r="Q192" i="7"/>
  <c r="M193" i="7"/>
  <c r="N193" i="7"/>
  <c r="O193" i="7"/>
  <c r="P193" i="7"/>
  <c r="Q193" i="7"/>
  <c r="M194" i="7"/>
  <c r="N194" i="7"/>
  <c r="O194" i="7"/>
  <c r="P194" i="7"/>
  <c r="Q194" i="7"/>
  <c r="M195" i="7"/>
  <c r="N195" i="7"/>
  <c r="O195" i="7"/>
  <c r="P195" i="7"/>
  <c r="Q195" i="7"/>
  <c r="M196" i="7"/>
  <c r="N196" i="7"/>
  <c r="O196" i="7"/>
  <c r="P196" i="7"/>
  <c r="Q196" i="7"/>
  <c r="M197" i="7"/>
  <c r="N197" i="7"/>
  <c r="O197" i="7"/>
  <c r="P197" i="7"/>
  <c r="Q197" i="7"/>
  <c r="M198" i="7"/>
  <c r="N198" i="7"/>
  <c r="O198" i="7"/>
  <c r="P198" i="7"/>
  <c r="Q198" i="7"/>
  <c r="M199" i="7"/>
  <c r="N199" i="7"/>
  <c r="O199" i="7"/>
  <c r="P199" i="7"/>
  <c r="Q199" i="7"/>
  <c r="M200" i="7"/>
  <c r="N200" i="7"/>
  <c r="O200" i="7"/>
  <c r="P200" i="7"/>
  <c r="Q200" i="7"/>
  <c r="M201" i="7"/>
  <c r="N201" i="7"/>
  <c r="O201" i="7"/>
  <c r="P201" i="7"/>
  <c r="Q201" i="7"/>
  <c r="M202" i="7"/>
  <c r="N202" i="7"/>
  <c r="O202" i="7"/>
  <c r="P202" i="7"/>
  <c r="Q202" i="7"/>
  <c r="M203" i="7"/>
  <c r="N203" i="7"/>
  <c r="O203" i="7"/>
  <c r="P203" i="7"/>
  <c r="Q203" i="7"/>
  <c r="M204" i="7"/>
  <c r="N204" i="7"/>
  <c r="O204" i="7"/>
  <c r="P204" i="7"/>
  <c r="Q204" i="7"/>
  <c r="M205" i="7"/>
  <c r="N205" i="7"/>
  <c r="O205" i="7"/>
  <c r="P205" i="7"/>
  <c r="Q205" i="7"/>
  <c r="M206" i="7"/>
  <c r="N206" i="7"/>
  <c r="O206" i="7"/>
  <c r="P206" i="7"/>
  <c r="Q206" i="7"/>
  <c r="M207" i="7"/>
  <c r="N207" i="7"/>
  <c r="O207" i="7"/>
  <c r="P207" i="7"/>
  <c r="Q207" i="7"/>
  <c r="M208" i="7"/>
  <c r="N208" i="7"/>
  <c r="O208" i="7"/>
  <c r="P208" i="7"/>
  <c r="Q208" i="7"/>
  <c r="M209" i="7"/>
  <c r="N209" i="7"/>
  <c r="O209" i="7"/>
  <c r="P209" i="7"/>
  <c r="Q209" i="7"/>
  <c r="M210" i="7"/>
  <c r="N210" i="7"/>
  <c r="O210" i="7"/>
  <c r="P210" i="7"/>
  <c r="Q210" i="7"/>
  <c r="M211" i="7"/>
  <c r="N211" i="7"/>
  <c r="O211" i="7"/>
  <c r="P211" i="7"/>
  <c r="Q211" i="7"/>
  <c r="M212" i="7"/>
  <c r="N212" i="7"/>
  <c r="O212" i="7"/>
  <c r="P212" i="7"/>
  <c r="Q212" i="7"/>
  <c r="M213" i="7"/>
  <c r="N213" i="7"/>
  <c r="O213" i="7"/>
  <c r="P213" i="7"/>
  <c r="Q213" i="7"/>
  <c r="M214" i="7"/>
  <c r="N214" i="7"/>
  <c r="O214" i="7"/>
  <c r="P214" i="7"/>
  <c r="Q214" i="7"/>
  <c r="M215" i="7"/>
  <c r="N215" i="7"/>
  <c r="O215" i="7"/>
  <c r="P215" i="7"/>
  <c r="Q215" i="7"/>
  <c r="M216" i="7"/>
  <c r="N216" i="7"/>
  <c r="O216" i="7"/>
  <c r="P216" i="7"/>
  <c r="Q216" i="7"/>
  <c r="M217" i="7"/>
  <c r="N217" i="7"/>
  <c r="O217" i="7"/>
  <c r="P217" i="7"/>
  <c r="Q217" i="7"/>
  <c r="M218" i="7"/>
  <c r="N218" i="7"/>
  <c r="O218" i="7"/>
  <c r="P218" i="7"/>
  <c r="Q218" i="7"/>
  <c r="M219" i="7"/>
  <c r="N219" i="7"/>
  <c r="O219" i="7"/>
  <c r="P219" i="7"/>
  <c r="Q219" i="7"/>
  <c r="M220" i="7"/>
  <c r="N220" i="7"/>
  <c r="O220" i="7"/>
  <c r="P220" i="7"/>
  <c r="Q220" i="7"/>
  <c r="M221" i="7"/>
  <c r="N221" i="7"/>
  <c r="O221" i="7"/>
  <c r="P221" i="7"/>
  <c r="Q221" i="7"/>
  <c r="M222" i="7"/>
  <c r="N222" i="7"/>
  <c r="O222" i="7"/>
  <c r="P222" i="7"/>
  <c r="Q222" i="7"/>
  <c r="M223" i="7"/>
  <c r="N223" i="7"/>
  <c r="O223" i="7"/>
  <c r="P223" i="7"/>
  <c r="Q223" i="7"/>
  <c r="M224" i="7"/>
  <c r="N224" i="7"/>
  <c r="O224" i="7"/>
  <c r="P224" i="7"/>
  <c r="Q224" i="7"/>
  <c r="M225" i="7"/>
  <c r="N225" i="7"/>
  <c r="O225" i="7"/>
  <c r="P225" i="7"/>
  <c r="Q225" i="7"/>
  <c r="M226" i="7"/>
  <c r="N226" i="7"/>
  <c r="O226" i="7"/>
  <c r="P226" i="7"/>
  <c r="Q226" i="7"/>
  <c r="M227" i="7"/>
  <c r="N227" i="7"/>
  <c r="O227" i="7"/>
  <c r="P227" i="7"/>
  <c r="Q227" i="7"/>
  <c r="M228" i="7"/>
  <c r="N228" i="7"/>
  <c r="O228" i="7"/>
  <c r="P228" i="7"/>
  <c r="Q228" i="7"/>
  <c r="M229" i="7"/>
  <c r="N229" i="7"/>
  <c r="O229" i="7"/>
  <c r="P229" i="7"/>
  <c r="Q229" i="7"/>
  <c r="M230" i="7"/>
  <c r="N230" i="7"/>
  <c r="O230" i="7"/>
  <c r="P230" i="7"/>
  <c r="Q230" i="7"/>
  <c r="M231" i="7"/>
  <c r="N231" i="7"/>
  <c r="O231" i="7"/>
  <c r="P231" i="7"/>
  <c r="Q231" i="7"/>
  <c r="M232" i="7"/>
  <c r="N232" i="7"/>
  <c r="O232" i="7"/>
  <c r="P232" i="7"/>
  <c r="Q232" i="7"/>
  <c r="M233" i="7"/>
  <c r="N233" i="7"/>
  <c r="O233" i="7"/>
  <c r="P233" i="7"/>
  <c r="Q233" i="7"/>
  <c r="M234" i="7"/>
  <c r="N234" i="7"/>
  <c r="O234" i="7"/>
  <c r="P234" i="7"/>
  <c r="Q234" i="7"/>
  <c r="M235" i="7"/>
  <c r="N235" i="7"/>
  <c r="O235" i="7"/>
  <c r="P235" i="7"/>
  <c r="Q235" i="7"/>
  <c r="M236" i="7"/>
  <c r="N236" i="7"/>
  <c r="O236" i="7"/>
  <c r="P236" i="7"/>
  <c r="Q236" i="7"/>
  <c r="M237" i="7"/>
  <c r="N237" i="7"/>
  <c r="O237" i="7"/>
  <c r="P237" i="7"/>
  <c r="Q237" i="7"/>
  <c r="M238" i="7"/>
  <c r="N238" i="7"/>
  <c r="O238" i="7"/>
  <c r="P238" i="7"/>
  <c r="Q238" i="7"/>
  <c r="M239" i="7"/>
  <c r="N239" i="7"/>
  <c r="O239" i="7"/>
  <c r="P239" i="7"/>
  <c r="Q239" i="7"/>
  <c r="M240" i="7"/>
  <c r="N240" i="7"/>
  <c r="O240" i="7"/>
  <c r="P240" i="7"/>
  <c r="Q240" i="7"/>
  <c r="M241" i="7"/>
  <c r="N241" i="7"/>
  <c r="O241" i="7"/>
  <c r="P241" i="7"/>
  <c r="Q241" i="7"/>
  <c r="M242" i="7"/>
  <c r="N242" i="7"/>
  <c r="O242" i="7"/>
  <c r="P242" i="7"/>
  <c r="Q242" i="7"/>
  <c r="M243" i="7"/>
  <c r="N243" i="7"/>
  <c r="O243" i="7"/>
  <c r="P243" i="7"/>
  <c r="Q243" i="7"/>
  <c r="M244" i="7"/>
  <c r="N244" i="7"/>
  <c r="O244" i="7"/>
  <c r="P244" i="7"/>
  <c r="Q244" i="7"/>
  <c r="M245" i="7"/>
  <c r="N245" i="7"/>
  <c r="O245" i="7"/>
  <c r="P245" i="7"/>
  <c r="Q245" i="7"/>
  <c r="M246" i="7"/>
  <c r="N246" i="7"/>
  <c r="O246" i="7"/>
  <c r="P246" i="7"/>
  <c r="Q246" i="7"/>
  <c r="M247" i="7"/>
  <c r="N247" i="7"/>
  <c r="O247" i="7"/>
  <c r="P247" i="7"/>
  <c r="Q247" i="7"/>
  <c r="M248" i="7"/>
  <c r="N248" i="7"/>
  <c r="O248" i="7"/>
  <c r="P248" i="7"/>
  <c r="Q248" i="7"/>
  <c r="M249" i="7"/>
  <c r="N249" i="7"/>
  <c r="O249" i="7"/>
  <c r="P249" i="7"/>
  <c r="Q249" i="7"/>
  <c r="M250" i="7"/>
  <c r="N250" i="7"/>
  <c r="O250" i="7"/>
  <c r="P250" i="7"/>
  <c r="Q250" i="7"/>
  <c r="M251" i="7"/>
  <c r="N251" i="7"/>
  <c r="O251" i="7"/>
  <c r="P251" i="7"/>
  <c r="Q251" i="7"/>
  <c r="M252" i="7"/>
  <c r="N252" i="7"/>
  <c r="O252" i="7"/>
  <c r="P252" i="7"/>
  <c r="Q252" i="7"/>
  <c r="M253" i="7"/>
  <c r="N253" i="7"/>
  <c r="O253" i="7"/>
  <c r="P253" i="7"/>
  <c r="Q253" i="7"/>
  <c r="M254" i="7"/>
  <c r="N254" i="7"/>
  <c r="O254" i="7"/>
  <c r="P254" i="7"/>
  <c r="Q254" i="7"/>
  <c r="M255" i="7"/>
  <c r="N255" i="7"/>
  <c r="O255" i="7"/>
  <c r="P255" i="7"/>
  <c r="Q255" i="7"/>
  <c r="M256" i="7"/>
  <c r="N256" i="7"/>
  <c r="O256" i="7"/>
  <c r="P256" i="7"/>
  <c r="Q256" i="7"/>
  <c r="M257" i="7"/>
  <c r="N257" i="7"/>
  <c r="O257" i="7"/>
  <c r="P257" i="7"/>
  <c r="Q257" i="7"/>
  <c r="M258" i="7"/>
  <c r="N258" i="7"/>
  <c r="O258" i="7"/>
  <c r="P258" i="7"/>
  <c r="Q258" i="7"/>
  <c r="M259" i="7"/>
  <c r="N259" i="7"/>
  <c r="O259" i="7"/>
  <c r="P259" i="7"/>
  <c r="Q259" i="7"/>
  <c r="M260" i="7"/>
  <c r="N260" i="7"/>
  <c r="O260" i="7"/>
  <c r="P260" i="7"/>
  <c r="Q260" i="7"/>
  <c r="M261" i="7"/>
  <c r="N261" i="7"/>
  <c r="O261" i="7"/>
  <c r="P261" i="7"/>
  <c r="Q261" i="7"/>
  <c r="M262" i="7"/>
  <c r="N262" i="7"/>
  <c r="O262" i="7"/>
  <c r="P262" i="7"/>
  <c r="Q262" i="7"/>
  <c r="M263" i="7"/>
  <c r="N263" i="7"/>
  <c r="O263" i="7"/>
  <c r="P263" i="7"/>
  <c r="Q263" i="7"/>
  <c r="M264" i="7"/>
  <c r="N264" i="7"/>
  <c r="O264" i="7"/>
  <c r="P264" i="7"/>
  <c r="Q264" i="7"/>
  <c r="M265" i="7"/>
  <c r="N265" i="7"/>
  <c r="O265" i="7"/>
  <c r="P265" i="7"/>
  <c r="Q265" i="7"/>
  <c r="M266" i="7"/>
  <c r="N266" i="7"/>
  <c r="O266" i="7"/>
  <c r="P266" i="7"/>
  <c r="Q266" i="7"/>
  <c r="M267" i="7"/>
  <c r="N267" i="7"/>
  <c r="O267" i="7"/>
  <c r="P267" i="7"/>
  <c r="Q267" i="7"/>
  <c r="M268" i="7"/>
  <c r="N268" i="7"/>
  <c r="O268" i="7"/>
  <c r="P268" i="7"/>
  <c r="Q268" i="7"/>
  <c r="M269" i="7"/>
  <c r="N269" i="7"/>
  <c r="O269" i="7"/>
  <c r="P269" i="7"/>
  <c r="Q269" i="7"/>
  <c r="M270" i="7"/>
  <c r="N270" i="7"/>
  <c r="O270" i="7"/>
  <c r="P270" i="7"/>
  <c r="Q270" i="7"/>
  <c r="M271" i="7"/>
  <c r="N271" i="7"/>
  <c r="O271" i="7"/>
  <c r="P271" i="7"/>
  <c r="Q271" i="7"/>
  <c r="M272" i="7"/>
  <c r="N272" i="7"/>
  <c r="O272" i="7"/>
  <c r="P272" i="7"/>
  <c r="Q272" i="7"/>
  <c r="M273" i="7"/>
  <c r="N273" i="7"/>
  <c r="O273" i="7"/>
  <c r="P273" i="7"/>
  <c r="Q273" i="7"/>
  <c r="M274" i="7"/>
  <c r="N274" i="7"/>
  <c r="O274" i="7"/>
  <c r="P274" i="7"/>
  <c r="Q274" i="7"/>
  <c r="M275" i="7"/>
  <c r="N275" i="7"/>
  <c r="O275" i="7"/>
  <c r="P275" i="7"/>
  <c r="Q275" i="7"/>
  <c r="M276" i="7"/>
  <c r="N276" i="7"/>
  <c r="O276" i="7"/>
  <c r="P276" i="7"/>
  <c r="Q276" i="7"/>
  <c r="M277" i="7"/>
  <c r="N277" i="7"/>
  <c r="O277" i="7"/>
  <c r="P277" i="7"/>
  <c r="Q277" i="7"/>
  <c r="M278" i="7"/>
  <c r="N278" i="7"/>
  <c r="O278" i="7"/>
  <c r="P278" i="7"/>
  <c r="Q278" i="7"/>
  <c r="M279" i="7"/>
  <c r="N279" i="7"/>
  <c r="O279" i="7"/>
  <c r="P279" i="7"/>
  <c r="Q279" i="7"/>
  <c r="M280" i="7"/>
  <c r="N280" i="7"/>
  <c r="O280" i="7"/>
  <c r="P280" i="7"/>
  <c r="Q280" i="7"/>
  <c r="M281" i="7"/>
  <c r="N281" i="7"/>
  <c r="O281" i="7"/>
  <c r="P281" i="7"/>
  <c r="Q281" i="7"/>
  <c r="M282" i="7"/>
  <c r="N282" i="7"/>
  <c r="O282" i="7"/>
  <c r="P282" i="7"/>
  <c r="Q282" i="7"/>
  <c r="M283" i="7"/>
  <c r="N283" i="7"/>
  <c r="O283" i="7"/>
  <c r="P283" i="7"/>
  <c r="Q283" i="7"/>
  <c r="M284" i="7"/>
  <c r="N284" i="7"/>
  <c r="O284" i="7"/>
  <c r="P284" i="7"/>
  <c r="Q284" i="7"/>
  <c r="M285" i="7"/>
  <c r="N285" i="7"/>
  <c r="O285" i="7"/>
  <c r="P285" i="7"/>
  <c r="Q285" i="7"/>
  <c r="M286" i="7"/>
  <c r="N286" i="7"/>
  <c r="O286" i="7"/>
  <c r="P286" i="7"/>
  <c r="Q286" i="7"/>
  <c r="M287" i="7"/>
  <c r="N287" i="7"/>
  <c r="O287" i="7"/>
  <c r="P287" i="7"/>
  <c r="Q287" i="7"/>
  <c r="M288" i="7"/>
  <c r="N288" i="7"/>
  <c r="O288" i="7"/>
  <c r="P288" i="7"/>
  <c r="Q288" i="7"/>
  <c r="M289" i="7"/>
  <c r="N289" i="7"/>
  <c r="O289" i="7"/>
  <c r="P289" i="7"/>
  <c r="Q289" i="7"/>
  <c r="M290" i="7"/>
  <c r="N290" i="7"/>
  <c r="O290" i="7"/>
  <c r="P290" i="7"/>
  <c r="Q290" i="7"/>
  <c r="M291" i="7"/>
  <c r="N291" i="7"/>
  <c r="O291" i="7"/>
  <c r="P291" i="7"/>
  <c r="Q291" i="7"/>
  <c r="M292" i="7"/>
  <c r="N292" i="7"/>
  <c r="O292" i="7"/>
  <c r="P292" i="7"/>
  <c r="Q292" i="7"/>
  <c r="M293" i="7"/>
  <c r="N293" i="7"/>
  <c r="O293" i="7"/>
  <c r="P293" i="7"/>
  <c r="Q293" i="7"/>
  <c r="M294" i="7"/>
  <c r="N294" i="7"/>
  <c r="O294" i="7"/>
  <c r="P294" i="7"/>
  <c r="Q294" i="7"/>
  <c r="M295" i="7"/>
  <c r="N295" i="7"/>
  <c r="O295" i="7"/>
  <c r="P295" i="7"/>
  <c r="Q295" i="7"/>
  <c r="M296" i="7"/>
  <c r="N296" i="7"/>
  <c r="O296" i="7"/>
  <c r="P296" i="7"/>
  <c r="Q296" i="7"/>
  <c r="M297" i="7"/>
  <c r="N297" i="7"/>
  <c r="O297" i="7"/>
  <c r="P297" i="7"/>
  <c r="Q297" i="7"/>
  <c r="M298" i="7"/>
  <c r="N298" i="7"/>
  <c r="O298" i="7"/>
  <c r="P298" i="7"/>
  <c r="Q298" i="7"/>
  <c r="M299" i="7"/>
  <c r="N299" i="7"/>
  <c r="O299" i="7"/>
  <c r="P299" i="7"/>
  <c r="Q299" i="7"/>
  <c r="M300" i="7"/>
  <c r="N300" i="7"/>
  <c r="O300" i="7"/>
  <c r="P300" i="7"/>
  <c r="Q300" i="7"/>
  <c r="M301" i="7"/>
  <c r="N301" i="7"/>
  <c r="O301" i="7"/>
  <c r="P301" i="7"/>
  <c r="Q301" i="7"/>
  <c r="M302" i="7"/>
  <c r="N302" i="7"/>
  <c r="O302" i="7"/>
  <c r="P302" i="7"/>
  <c r="Q302" i="7"/>
  <c r="M303" i="7"/>
  <c r="N303" i="7"/>
  <c r="O303" i="7"/>
  <c r="P303" i="7"/>
  <c r="Q303" i="7"/>
  <c r="M304" i="7"/>
  <c r="N304" i="7"/>
  <c r="O304" i="7"/>
  <c r="P304" i="7"/>
  <c r="Q304" i="7"/>
  <c r="M305" i="7"/>
  <c r="N305" i="7"/>
  <c r="O305" i="7"/>
  <c r="P305" i="7"/>
  <c r="Q305" i="7"/>
  <c r="M306" i="7"/>
  <c r="N306" i="7"/>
  <c r="O306" i="7"/>
  <c r="P306" i="7"/>
  <c r="Q306" i="7"/>
  <c r="M307" i="7"/>
  <c r="N307" i="7"/>
  <c r="O307" i="7"/>
  <c r="P307" i="7"/>
  <c r="Q307" i="7"/>
  <c r="M308" i="7"/>
  <c r="N308" i="7"/>
  <c r="O308" i="7"/>
  <c r="P308" i="7"/>
  <c r="Q308" i="7"/>
  <c r="M309" i="7"/>
  <c r="N309" i="7"/>
  <c r="O309" i="7"/>
  <c r="P309" i="7"/>
  <c r="Q309" i="7"/>
  <c r="M310" i="7"/>
  <c r="N310" i="7"/>
  <c r="O310" i="7"/>
  <c r="P310" i="7"/>
  <c r="Q310" i="7"/>
  <c r="M311" i="7"/>
  <c r="N311" i="7"/>
  <c r="O311" i="7"/>
  <c r="P311" i="7"/>
  <c r="Q311" i="7"/>
  <c r="M312" i="7"/>
  <c r="N312" i="7"/>
  <c r="O312" i="7"/>
  <c r="P312" i="7"/>
  <c r="Q312" i="7"/>
  <c r="M313" i="7"/>
  <c r="N313" i="7"/>
  <c r="O313" i="7"/>
  <c r="P313" i="7"/>
  <c r="Q313" i="7"/>
  <c r="M314" i="7"/>
  <c r="N314" i="7"/>
  <c r="O314" i="7"/>
  <c r="P314" i="7"/>
  <c r="Q314" i="7"/>
  <c r="M315" i="7"/>
  <c r="N315" i="7"/>
  <c r="O315" i="7"/>
  <c r="P315" i="7"/>
  <c r="Q315" i="7"/>
  <c r="M316" i="7"/>
  <c r="N316" i="7"/>
  <c r="O316" i="7"/>
  <c r="P316" i="7"/>
  <c r="Q316" i="7"/>
  <c r="M317" i="7"/>
  <c r="N317" i="7"/>
  <c r="O317" i="7"/>
  <c r="P317" i="7"/>
  <c r="Q317" i="7"/>
  <c r="M318" i="7"/>
  <c r="N318" i="7"/>
  <c r="O318" i="7"/>
  <c r="P318" i="7"/>
  <c r="Q318" i="7"/>
  <c r="M319" i="7"/>
  <c r="N319" i="7"/>
  <c r="O319" i="7"/>
  <c r="P319" i="7"/>
  <c r="Q319" i="7"/>
  <c r="M320" i="7"/>
  <c r="N320" i="7"/>
  <c r="O320" i="7"/>
  <c r="P320" i="7"/>
  <c r="Q320" i="7"/>
  <c r="M321" i="7"/>
  <c r="N321" i="7"/>
  <c r="O321" i="7"/>
  <c r="P321" i="7"/>
  <c r="Q321" i="7"/>
  <c r="M322" i="7"/>
  <c r="N322" i="7"/>
  <c r="O322" i="7"/>
  <c r="P322" i="7"/>
  <c r="Q322" i="7"/>
  <c r="M323" i="7"/>
  <c r="N323" i="7"/>
  <c r="O323" i="7"/>
  <c r="P323" i="7"/>
  <c r="Q323" i="7"/>
  <c r="M324" i="7"/>
  <c r="N324" i="7"/>
  <c r="O324" i="7"/>
  <c r="P324" i="7"/>
  <c r="Q324" i="7"/>
  <c r="M325" i="7"/>
  <c r="N325" i="7"/>
  <c r="O325" i="7"/>
  <c r="P325" i="7"/>
  <c r="Q325" i="7"/>
  <c r="M326" i="7"/>
  <c r="N326" i="7"/>
  <c r="O326" i="7"/>
  <c r="P326" i="7"/>
  <c r="Q326" i="7"/>
  <c r="M327" i="7"/>
  <c r="N327" i="7"/>
  <c r="O327" i="7"/>
  <c r="P327" i="7"/>
  <c r="Q327" i="7"/>
  <c r="M328" i="7"/>
  <c r="N328" i="7"/>
  <c r="O328" i="7"/>
  <c r="P328" i="7"/>
  <c r="Q328" i="7"/>
  <c r="M329" i="7"/>
  <c r="N329" i="7"/>
  <c r="O329" i="7"/>
  <c r="P329" i="7"/>
  <c r="Q329" i="7"/>
  <c r="M330" i="7"/>
  <c r="N330" i="7"/>
  <c r="O330" i="7"/>
  <c r="P330" i="7"/>
  <c r="Q330" i="7"/>
  <c r="M331" i="7"/>
  <c r="N331" i="7"/>
  <c r="O331" i="7"/>
  <c r="P331" i="7"/>
  <c r="Q331" i="7"/>
  <c r="M332" i="7"/>
  <c r="N332" i="7"/>
  <c r="O332" i="7"/>
  <c r="P332" i="7"/>
  <c r="Q332" i="7"/>
  <c r="M333" i="7"/>
  <c r="N333" i="7"/>
  <c r="O333" i="7"/>
  <c r="P333" i="7"/>
  <c r="Q333" i="7"/>
  <c r="M334" i="7"/>
  <c r="N334" i="7"/>
  <c r="O334" i="7"/>
  <c r="P334" i="7"/>
  <c r="Q334" i="7"/>
  <c r="M335" i="7"/>
  <c r="N335" i="7"/>
  <c r="O335" i="7"/>
  <c r="P335" i="7"/>
  <c r="Q335" i="7"/>
  <c r="M336" i="7"/>
  <c r="N336" i="7"/>
  <c r="O336" i="7"/>
  <c r="P336" i="7"/>
  <c r="Q336" i="7"/>
  <c r="M337" i="7"/>
  <c r="N337" i="7"/>
  <c r="O337" i="7"/>
  <c r="P337" i="7"/>
  <c r="Q337" i="7"/>
  <c r="M338" i="7"/>
  <c r="N338" i="7"/>
  <c r="O338" i="7"/>
  <c r="P338" i="7"/>
  <c r="Q338" i="7"/>
  <c r="M339" i="7"/>
  <c r="N339" i="7"/>
  <c r="O339" i="7"/>
  <c r="P339" i="7"/>
  <c r="Q339" i="7"/>
  <c r="M340" i="7"/>
  <c r="N340" i="7"/>
  <c r="O340" i="7"/>
  <c r="P340" i="7"/>
  <c r="Q340" i="7"/>
  <c r="M341" i="7"/>
  <c r="N341" i="7"/>
  <c r="O341" i="7"/>
  <c r="P341" i="7"/>
  <c r="Q341" i="7"/>
  <c r="M342" i="7"/>
  <c r="N342" i="7"/>
  <c r="O342" i="7"/>
  <c r="P342" i="7"/>
  <c r="Q342" i="7"/>
  <c r="M343" i="7"/>
  <c r="N343" i="7"/>
  <c r="O343" i="7"/>
  <c r="P343" i="7"/>
  <c r="Q343" i="7"/>
  <c r="M344" i="7"/>
  <c r="N344" i="7"/>
  <c r="O344" i="7"/>
  <c r="P344" i="7"/>
  <c r="Q344" i="7"/>
  <c r="Q9" i="7"/>
  <c r="P9" i="7"/>
  <c r="O9" i="7"/>
  <c r="N9" i="7"/>
  <c r="M9" i="7"/>
  <c r="K12" i="9"/>
  <c r="O12" i="9" s="1"/>
  <c r="L14" i="9"/>
  <c r="L18" i="9"/>
  <c r="K21" i="9"/>
  <c r="O21" i="9" s="1"/>
  <c r="K23" i="9"/>
  <c r="M24" i="9"/>
  <c r="M12" i="9"/>
  <c r="M21" i="9"/>
  <c r="M23" i="9"/>
  <c r="K24" i="9"/>
  <c r="O24" i="9" s="1"/>
  <c r="O19" i="9" l="1"/>
  <c r="M22" i="9"/>
  <c r="N22" i="9"/>
  <c r="K16" i="9"/>
  <c r="O16" i="9" s="1"/>
  <c r="N23" i="9"/>
  <c r="O23" i="9" s="1"/>
  <c r="M17" i="9"/>
  <c r="L16" i="9"/>
  <c r="J25" i="9"/>
  <c r="M16" i="9"/>
  <c r="K17" i="9"/>
  <c r="O17" i="9" s="1"/>
  <c r="K20" i="9"/>
  <c r="K22" i="9"/>
  <c r="O22" i="9" s="1"/>
  <c r="N17" i="9"/>
  <c r="L20" i="9"/>
  <c r="O20" i="9" l="1"/>
</calcChain>
</file>

<file path=xl/sharedStrings.xml><?xml version="1.0" encoding="utf-8"?>
<sst xmlns="http://schemas.openxmlformats.org/spreadsheetml/2006/main" count="548" uniqueCount="506">
  <si>
    <t>Instalación de un Sistema de Extinción de Incendios para Centro de Cómputos</t>
  </si>
  <si>
    <t>Adecuación Sistema de Hidrantes</t>
  </si>
  <si>
    <t>Construcción de Sub Central de Insendios en Junin de los Andes-Parque Nacional Lanín</t>
  </si>
  <si>
    <t>Construcción de Sub Central de Incendios en El Chalten-Parque Nacional Los Glaciares</t>
  </si>
  <si>
    <t>Construcción de Centro de Visitantes en Parque Nacional Talampaya</t>
  </si>
  <si>
    <t>Construcción de Dos Viviendas de Guardaparques en el Parque Nacional Leoncito</t>
  </si>
  <si>
    <t>Construcción de Vivienda de Guardaparques-Parque Nacional Pre Delta</t>
  </si>
  <si>
    <t>Construcción de Galpón de Servicios Auxiliares</t>
  </si>
  <si>
    <t>Construcción de Muelle Cabecera Norte-Parque Nacional Lago Puelo</t>
  </si>
  <si>
    <t>Construcción de Sede Administrativa en el Parque Interjurisdiccional Marino Costero Patagonia Austral</t>
  </si>
  <si>
    <t>Refacción, Restauración y Puesta en Valor Hoteles N°1 y 2 de la Unidad Turística Chapadmalal-Provincia de Buenos Aires</t>
  </si>
  <si>
    <t>Reparación de la Red de Distribución Eléctrica Exterior de la Unidad Turística Embalse-Provincia de Córdoba</t>
  </si>
  <si>
    <t>Construcción de Infraestructura para la Expo 2023-Industrias Creativas en la Convergencia Digital</t>
  </si>
  <si>
    <t>Restauración y Puesta en Valor de Talleres y Edificios - Etapa II</t>
  </si>
  <si>
    <t>Restauración Sistema de Seguridad - Edificio de Ezeiza</t>
  </si>
  <si>
    <t>Reequipamiento Estaciones Elevadoras Existentes y Obras de Interconexión con Cisternas, Lago Musters, Provincia de Chubut</t>
  </si>
  <si>
    <t>Terminación de Obras, Ampliación de Planta Potabilizadora Sarmiento y Acueducto a Cerro Negro, Lago Musters, Provincia de Chubut</t>
  </si>
  <si>
    <t>Construcción de Planta de Desagues Cloacales - Pinamar - Buenos Aires</t>
  </si>
  <si>
    <t>Implementación del Sistema de Gestión de la Información Digital Crítica en la CNEA</t>
  </si>
  <si>
    <t>Mantenimiento y Readecuación de Infraestructura del Centro Atómico Bariloche (CAB), Provincia de Río Negro</t>
  </si>
  <si>
    <t>Extensión del Ciclo de Vida y Capacidad del Ciclotrón de Producción del Centro Atómico Ezeiza. Provincia de Buenos Aires</t>
  </si>
  <si>
    <t>Mantenimiento, Reparación y Adecuación de Instalaciones del Centro Atómico Ezeiza, Provincia de Buenos Aires</t>
  </si>
  <si>
    <t>Desarrollo de la Eficiencia Energética de Todas las Instalaciones de CNEA del País, Nacional</t>
  </si>
  <si>
    <t>Vigilancia Ambiental y Radiológica y Desarrollo de la Ingeniería de Gestión ¿ Sitios PRAMU, Interprovincial</t>
  </si>
  <si>
    <t>Construcción Red de Gas en la Estación Experimental Agropecuaria Famaillá, Provincia de Tucumán</t>
  </si>
  <si>
    <t>Remodelación  Edificio de la Agencia de Extensión Rural Azul, Provincia de Buenos Aires - Región Centro Grande Argentino</t>
  </si>
  <si>
    <t>Sistema Captación de Agua en la Estación Experimental Agropecuarias Ingeniero Juárez, Provincia de Formosa</t>
  </si>
  <si>
    <t>Construcción de Puente Ruta NacionalN° 1V22. Tramo: Corredor del Comahue. Sección: Tercer Puente Neuquén - Cipolletti</t>
  </si>
  <si>
    <t>Obras de Seguridad en Ruta Nacional Nº8 (Corredor Vial VIII)</t>
  </si>
  <si>
    <t>Obras de Refuerzo de Infraestructura en Ruta Nacional Nº 33 (Corredor Vial VIII)</t>
  </si>
  <si>
    <t>Ruta Nacional Nº 8 - Tramo: km. 346 - 374</t>
  </si>
  <si>
    <t>Ruta Nacional Nº 8 - Tramo: km. 389,6 - 442</t>
  </si>
  <si>
    <t>Ruta Nacional N° 8. Sección: 595 - 604 / 666 - 691 / 702 - 722,95 Interprovincial</t>
  </si>
  <si>
    <t>Autopista Ruta Nacional Nº 38 Acceso Sur a Tucumán</t>
  </si>
  <si>
    <t>Duplicación de Calzada de la Ruta Nacional Nº 19- BID</t>
  </si>
  <si>
    <t>Construcción y Puesta en Valor de Infraestructura de Apoyo y Soporte del Plan Nacional Vial en Casa Central</t>
  </si>
  <si>
    <t>Puente Ruta Nacional Nº 38 Río Medina - Tucumán</t>
  </si>
  <si>
    <t>Adecuación de Instalación Electrica del Edificio de Botanica (7 pisos)</t>
  </si>
  <si>
    <t>Instalación de un Sistema de Control de Incendio en Colecciones de Alcohol</t>
  </si>
  <si>
    <t>Construcción del Satélite SAOCOM 2 A/B</t>
  </si>
  <si>
    <t>Diseño, Fabricación, Integración y Ensayo de 4 Satélites (SARE II A).</t>
  </si>
  <si>
    <t>Construcción de Jardín N° 11 - Laguna Blanca, Provincia de Formosa - PROMEDU IV (BID 3455/OC-AR)</t>
  </si>
  <si>
    <t>Construcción de Jardín N° 14 - Clorinda, Provincia de Formosa - PROMEDU IV (BID 3455/OC-AR)</t>
  </si>
  <si>
    <t>Construcción de de Jardín Anexo 3 Barrio Nueva Formosa - Formosa, Provincia de Formosa - PROMEDU IV (BID 3455/OC-AR)</t>
  </si>
  <si>
    <t>Construcción de Jardín Anexo 4 Barrio Nueva Formosa - Formosa, Provincia de Formosa - PROMEDU IV (BID 3455/OC-AR)</t>
  </si>
  <si>
    <t>Construcción de edificio en terreno cedido en comodato -Juzgado Federal de Río Cuarto. Córdoba.</t>
  </si>
  <si>
    <t>Remodelación de edificio. Continuidad - JF 3 de Febrero - Urquiza Nº 4968. 3 de Febrero. Buenos Aires.</t>
  </si>
  <si>
    <t>Adecuación Juzgados Federales y Cámara Federal de San Justo</t>
  </si>
  <si>
    <t>Refuerzo estructural e impermeabilizacion, parcial de la azotea 7mo piso del Palacio (Etapa II)</t>
  </si>
  <si>
    <t>Adecuación Sanitarios Lavalle y Uruguay (PB, EP, y 3ro)</t>
  </si>
  <si>
    <t>Ampliación de las Redes de Instrumental Sísmico - Etapa IV</t>
  </si>
  <si>
    <t>Complejo Hidrico Multipropósito Potrero del Clavillo. Provincia de Tucumán y Catamarca</t>
  </si>
  <si>
    <t>Construcción Aprovechamiento Multipropósito Cerro Rayoso - Provincia de Neuquén</t>
  </si>
  <si>
    <t>Construcción Aprovechamiento Multipropósito La Invernada - Provincia de Neuquén</t>
  </si>
  <si>
    <t>Reconstrucción Edilicia Delegación Comodoro Rivadavia y Construcción de un Nuevo Laboratorio Científico</t>
  </si>
  <si>
    <t>Reparación Sistema Contra Incendio Dirección de Logística</t>
  </si>
  <si>
    <t>Construcción de Muelle e Incorporación de Maquinaria y Equipo en la Base Naval de Ushuaia</t>
  </si>
  <si>
    <t>Modernización del Servicio de Alimentación del Hospital Naval Pedro Mallo</t>
  </si>
  <si>
    <t>Adecuación Ambiental Edilicia y Construcción de Laboratorio en Regional Cuyo</t>
  </si>
  <si>
    <t>Remediación Ambiental Mina Gonzalito - San Antonio Oeste II - Rio Negro</t>
  </si>
  <si>
    <t>RER (ETAPA I - Conexión Líneas Roca y San Martin)</t>
  </si>
  <si>
    <t>Rehabilitación Integral Trenes de Pasajeros AMBA Línea Belgrano Norte</t>
  </si>
  <si>
    <t>Rehabilitación Integral Trenes de Pasajeros AMBA Línea Belgrano Sur</t>
  </si>
  <si>
    <t>Rehabilitación Integral Trenes de Pasajeros AMBA Línea Mitre</t>
  </si>
  <si>
    <t>Programa Túnel Internacional Paso de Agua Negra PETAN - BID N° 3867</t>
  </si>
  <si>
    <t>Rehabilitación Integral Trenes de Pasajeros AMBA Línea Urquiza</t>
  </si>
  <si>
    <t>Mejoras del Transporte en el  AMBA</t>
  </si>
  <si>
    <t>Refugios y Mobiliario Urbano</t>
  </si>
  <si>
    <t>Metrobus AMBA</t>
  </si>
  <si>
    <t>Mejoras del Transporte en Áreas Metropolitanas del Interior</t>
  </si>
  <si>
    <t>Metrobus Interior</t>
  </si>
  <si>
    <t>Programa de Transporte Masivo - Pavimentación y Metrobuses - Préstamo CAF S/N</t>
  </si>
  <si>
    <t>Obra integral de Circunvalar Carga de RMBA</t>
  </si>
  <si>
    <t>Rehabilitación Integral de Trenes de Carga Línea Mitre</t>
  </si>
  <si>
    <t>Rehabilitación Integral de Trenes de Carga Línea Roca</t>
  </si>
  <si>
    <t>Rehabilitación Integral de Trenes de Carga Línea San Martin</t>
  </si>
  <si>
    <t>Rehabilitación Integral de Trenes de Carga Línea Urquiza</t>
  </si>
  <si>
    <t>Rehabilitación y Mantenimiento del Puente Gral. Belgrano en la Ruta Nacional Nº 16</t>
  </si>
  <si>
    <t>Ruta Nacional°5. Tramo: Obras de Seguridad en Ruta Nacional Nº A005 -Corredor Vial H5</t>
  </si>
  <si>
    <t>Contrucción de Nueva Ruta - Ruta Nacional Nº 40 (Mendoza)-Ruta Nacional Nº 40-Tramo Tunuyán - Luján de Cuyo</t>
  </si>
  <si>
    <t>Construcción Jardín en Crespo, Provincia de Entre Ríos</t>
  </si>
  <si>
    <t>Construcción Jardín en Colón, Provincia de Entre Ríos</t>
  </si>
  <si>
    <t>Jardín a crear en Barrio Guarumbá, Chajarí, Provincia de Entre Ríos</t>
  </si>
  <si>
    <t>Construcción Jardín en Calles Islas Malvinas y Los Hornos, Olavarría, Provincia de Buenos Aires</t>
  </si>
  <si>
    <t>Jardin a Crear en Despeñaderos -Est.Dr.Lucas A.de Olmos, Despeñaderos, Provincia de Córdoba</t>
  </si>
  <si>
    <t>Construcción de Jardín N° 95 de Napenay - Independencia, Provincia del Chaco - PROMEDU IV (BID 3455/OC-AR)</t>
  </si>
  <si>
    <t>Construcción de Jardín N° 103 de Samuhú - San Lorenzo, Provincia del Chaco - PROMEDU IV (BID 3455/OC-AR)</t>
  </si>
  <si>
    <t>Construcción de Jardín en Miraflores - General Güemes, Provincia del Chaco - PROMEDU IV (BID 3455/OC-AR)</t>
  </si>
  <si>
    <t>Construcción de Jardín en Fontana Barrio Balastro II - San Fernando, Provincia del Chaco - PROMEDU IV (BID 3455/OC-AR)</t>
  </si>
  <si>
    <t>Construcción de Jardín Resistencia Calle Ramirez - San Fernando, Provincia del Chaco - PROMEDU IV (BID 3455/OC-AR)</t>
  </si>
  <si>
    <t>Construcción de Jardín N° 38 en Escuela N° 619 de Paso de los Libres, Provincia de Corrientes - PROMEDU IV (BID 3455/OC-AR)</t>
  </si>
  <si>
    <t>Construcción de Jardín N° 68 en El Sombrero - Empedrado, Provincia de Corrientes - PROMEDU IV (BID 3455/OC-AR)</t>
  </si>
  <si>
    <t>Construcción de Jardín N° 53 Sede Esc. 623 Colonia Bonzon - Esquina, , Provincia de Corrientes - PROMEDU IV (BID 3455/OC-AR)</t>
  </si>
  <si>
    <t>Construcción de Jardín N° 71 en Esc. 106 - Ituzaingo, Provincia de Corrientes - PROMEDU IV (BID 3455/OC-AR)</t>
  </si>
  <si>
    <t>Construcción de Jardín a crear en Barrio Itatí - Mburucuya, Provincia de Corrientes - PROMEDU IV (BID 3455/OC-AR)</t>
  </si>
  <si>
    <t>Construcción Jardín  EN ING. HUERGO, INGENIERO HUERGO, RIO NEGRO</t>
  </si>
  <si>
    <t>Construcción Jardín N° 110 RAMOS MEXIA, RIO NEGRO</t>
  </si>
  <si>
    <t>Construcción Jardín a crear Distrito Noroeste - Cipolletti, Provincia de Río Negro</t>
  </si>
  <si>
    <t>Construcción Jardín a crear en Calle Chersanovich - Cinco Saltos, Provincia de Río Negro</t>
  </si>
  <si>
    <t>Construcción Jardín a crer Curri Lamuén (EP Nº 109) - Cipolletti, Provincia de Río Negro</t>
  </si>
  <si>
    <t>Construcción Jardín a crear en EP Nº 270 - El Bolsón, Provincia de Río Negro</t>
  </si>
  <si>
    <t>Construcción Jardín a crear en EP Nº 373 - Villa Manzano, Provincia de Río Negro</t>
  </si>
  <si>
    <t>Construcción Jardín en San Julián, Provincia de SANTA CRUZ</t>
  </si>
  <si>
    <t>Construcción Jardín en sector Noroeste en Las Heras, Provincia de SANTA CRUZ</t>
  </si>
  <si>
    <t>Construcción de Jardín Barrio Patricio Nuevo - San Pedro, Provincia de JUJUY - PROMEDU IV (BID 3455/OC-AR)</t>
  </si>
  <si>
    <t>Construcción de Jardín Barrio Milagro - Santa Clara, Provincia de Jujuy - PROMEDU IV (BID 3455/OC-AR)</t>
  </si>
  <si>
    <t>Construcción de Jardín Barrio Nueva Ciudad - Perico, Provincia de Jujuy - PROMEDU IV (BID 3455/OC-AR)</t>
  </si>
  <si>
    <t>Construcción de Jardín Barrio Solidaridad (calle 116) de Salta-Capital provincia de  SALTA (PRESTAMO BID Nº 3455/OC-AR)</t>
  </si>
  <si>
    <t>Construcción de Jardín N° 16 - Villa de Pomán, Provincia de Catamarca - PROMEDU IV (BID 3455/OC-AR)</t>
  </si>
  <si>
    <t>Construcción de Jardín N° 22 lindero a Esc. N° 277 en Tapso - El Alto, Provincia de Catamarca - PROMEDU IV (BID 3455/OC-AR)</t>
  </si>
  <si>
    <t>Construcción de Jardín Sede a Crear en Chumbicha - Capayan, Provincia de Catamarca - PROMEDU IV (BID 3455/OC-AR)</t>
  </si>
  <si>
    <t>Construcción Jardín en calle Avellaneda, San Antonio Oeste, Provincia de Río Negro</t>
  </si>
  <si>
    <t>Construcción Jardín en terreno Escuela 87, Valcheta, Provincia de Río Negro</t>
  </si>
  <si>
    <t>Puesta en Valor edificios Regional Conurbano 1 - Etapa III</t>
  </si>
  <si>
    <t>Construcción del nuevo edificio de ANSES "CAFAYATE" ubicado en la localidad de Cafayate, Prov. de SALTA</t>
  </si>
  <si>
    <t>Construcción Edificio UDAI San Cristóbal, CABA</t>
  </si>
  <si>
    <t>Remodelación Edificio UDAI Rosario Centro, Provincia de Santa Fe</t>
  </si>
  <si>
    <t>Construcción Edificio UDAI San Fernando del Valle de Catamarca, Provincia de Catamarca</t>
  </si>
  <si>
    <t>Construcción y Remodelación Flores II</t>
  </si>
  <si>
    <t>Construcción del Instituto Nacional de Medicina Tropical Etapa I</t>
  </si>
  <si>
    <t>Readecuacion de la Red Eléctrica</t>
  </si>
  <si>
    <t>Puesta a punto Aº Sede Central MSAL- DGA Coordinación de Infraestructura</t>
  </si>
  <si>
    <t>Readecuación accesos a Lima y Moreno - DGA Coordinación Infraestructura</t>
  </si>
  <si>
    <t>Construcción de Base Nacional en Salta</t>
  </si>
  <si>
    <t>Código BAPIN</t>
  </si>
  <si>
    <t>Puesta en valor de edificios ubicados en la jefatura regional CONURBANO I</t>
  </si>
  <si>
    <t>Obras de adecuación en inmuebles. Secretaría Electoral de Santa Fe. San Jerónimo 2024 y Urquiza 3044.</t>
  </si>
  <si>
    <t>Impermebealización de terrazas, renovación de instalación sanitaria y trabajos complementarias. Juzgado Federal La Rioja. Joaqui</t>
  </si>
  <si>
    <t>Adecuación del Tablero Principal Eléctrico del Subsuelo e Incorporación de un Tablero de Transferencia entre los dos Grupos Elec</t>
  </si>
  <si>
    <t>Refacción y Ampliación del Carneadero de Especies Exóticas en el Parque Nacional El Palmar</t>
  </si>
  <si>
    <t>Construcción del Polideportivo CERENA</t>
  </si>
  <si>
    <t>Aprovechamiento Multipropósito Chihuido I (VEB N° 201501)</t>
  </si>
  <si>
    <t>Remodelación del Complejos Fronterizo Salvador Mazza - Yacuiba (FONPLATA 28/16)</t>
  </si>
  <si>
    <t>Construcción de Viviendas de Servicio para el Personal de Oficiales y Suboficiales en la Guarnición de Rospentek para Conservaci</t>
  </si>
  <si>
    <t>Transformación de la Aeronave N°21</t>
  </si>
  <si>
    <t>Adecuación y Modernización de las Capacidades del Instituto Balseiro, Bariloche, Rio Negro</t>
  </si>
  <si>
    <t>Acondicionamiento y Mejora Edilicia de las Instalaciones de Gerencia TIC - Centro Atómico Constituyentes, Prov. de Buenos Aires</t>
  </si>
  <si>
    <t>Desarrollo y Fabricación de Diodos Láser de Cascada Cuántica en Infrarrojo para la Separación Isotópica CNEA</t>
  </si>
  <si>
    <t>Construcción de Dispositivo para Irradiación de Barras Combustibles</t>
  </si>
  <si>
    <t>Readecuación de Servicios para la Sostenibilidad Econ. y Ambiental del Centro Atómico Bariloche (CAB), Provincia de Río Negro</t>
  </si>
  <si>
    <t>Creación de Laboratorio Activo para Combust. Irradiados y Residuos Radiact. - Centro Atóm. Bariloche (CAB), Prov. de Río Negro</t>
  </si>
  <si>
    <t>Construcción de Tecnología de Aceleradores para Aplicaciones Nucleares</t>
  </si>
  <si>
    <t>Desarrollo Tecnol. Cuánticas en Sensores de Ultra-alta Sensibilidad e Imágenes Médicas con Resol.Micrométrica- Centro Atóm Bche</t>
  </si>
  <si>
    <t>Desarrollo Micro y Nano Disposit, Detectores y Sensores, Uso en Aplic. Médicas, Energ. y Memorías (CAC), Prov. de Buenos Aires</t>
  </si>
  <si>
    <t>Instalación Sist de Generación Eléct Distr de 400 Kw AC mediante E, Solar Fotovoltaica en el CAC, Prov. de Buenos Aires</t>
  </si>
  <si>
    <t>Acondicionamiento de Fachadas y Patios del Edificio sito en Hipólito Yrigoyen 250, según Ley N° 257</t>
  </si>
  <si>
    <t>Nueva Red de Distribución de Agua Centro Nacional de Investigaciones Agropecuarias en Hurlingham, Pcia de Buenos Aires</t>
  </si>
  <si>
    <t>Construcción Red Externa e Interna de Gas en Estación Experimental Agropecuaria Guillermo Covas, Provincia de la Pampa</t>
  </si>
  <si>
    <t>Remodelación del Edificio Agencia de Extensión Rural INTA Chilecito, Pcia de La Rioja - Región Norte Grande Argentino</t>
  </si>
  <si>
    <t>Refacciones Agencias de Extensión Rural Arroyo Seco, Casilda y Pago de los Arroyos de la EEA Oliveros, Pcia de Santa Fe</t>
  </si>
  <si>
    <t>Reacondicionamiento Instalaciones Eléctricas y Readecuación Grupos Electrógenos de la EEA Alto Valle, Pcia de Rio Negro</t>
  </si>
  <si>
    <t>Remodelación del Edificio Recursos Naturales y Baños EEA Paraná en  Oro Verde, Provincia de Entre Ríos</t>
  </si>
  <si>
    <t>Restauración Techos Edificio Central de la EEA Hilario Ascasubi, Provincia de Buenos Aires</t>
  </si>
  <si>
    <t>Construcción Agencia de Extensión Rural Zárate, Provincia de Buenos Aires - Región Centro Grande Argentino</t>
  </si>
  <si>
    <t>Provisión Energía Solar Fotovoltáico Conectado a la Red Domiciliaria en Bermejo, Pcia de Formosa</t>
  </si>
  <si>
    <t>Construcción Red Cloacal y Planta de Tratamiento en Estación Experimental Agropecuaria Ingeniero Covas, Pcia de La Pampa</t>
  </si>
  <si>
    <t>Renovación Integral del Ramal M FFCC Belgrano Sur - Tramo Tapiales - Marinos del Crucero General Belgrano (CAF S/N)</t>
  </si>
  <si>
    <t>Cercos Perimetrales (BID N°2982/OC-AR)</t>
  </si>
  <si>
    <t>Electrificación Ferrocarril San Martín (BID N°4265/OC-AR)</t>
  </si>
  <si>
    <t>Desarrollo del Sistema de Ómnibus de Tránsito Rápido y Carriles Exclusivos - VAP Interior</t>
  </si>
  <si>
    <t>Refuncionalización Sede Central de la Subsecretaría de Puertos y Vías Navegables,  Otras Dependencias de la SSPVNYMM</t>
  </si>
  <si>
    <t>RN Nº 11. T.: Timbues-Santa Fe (Emp. RN Nº A007 - Provinica de Santa Fe (BID 2655)</t>
  </si>
  <si>
    <t>RN N° 11 - T.: Crespo -Avellaneda - P. Santa Fe - (BID 2655)</t>
  </si>
  <si>
    <t>RNN 11 y Nº 1V-11. T.S: Santa Fe (E.RNNºA007)-E.RPNº 39 Santa Fe-Recreo. S. km 464,53-618,45/km 477,04-490,90 (BID 2655)</t>
  </si>
  <si>
    <t>R 242;  T.: Las Lajas - L. con Chile Po. Pino Hachado;  S. Km 0,00 (Emp. RN Nº 40) - Km 58,84 (Po. Pino Hachado)</t>
  </si>
  <si>
    <t>R 003-251;  T.: San Antonio Oeste RN N°251 - Emp. Ruta P.Secund. Nº61 /Emp. RNNº22 - Emp. RNNº3  San Antonio Oeste</t>
  </si>
  <si>
    <t>Ruta 3;  T.: Emp. Ruta P.l Secund.Nº61 - L. Río Negro/Chubut;  S. Km 1180,00 - km 1304,31 ;  P. Río Negro</t>
  </si>
  <si>
    <t>R 40;  T.: L. Chubut/Río Negro - L. Río Negro/Neuquén; S.: Km 1911,69 - Km 2056,04 ; P. de Río Negro</t>
  </si>
  <si>
    <t>T.: Caleta Olivia - Tres Cerros/Puerto Deseado-Emp. RNNº3;  S. km 1911,73 -km 2088,0/km 0,0 (Puerto Deseado)-km 126,39</t>
  </si>
  <si>
    <t>T.: E. RN Nº 3 ¿ Ea. Ma. Luisa/E. RNNº 3-L. con Chile/Hito 1-San Sebastián;  S. 0,00-80,20/0,00-69,98/2673,05-2766,29</t>
  </si>
  <si>
    <t>RN Nº 60, T.: Tinogasta - La Gruta, S.: km 1324,22 ¿ km 1547,49, P. de Catamarca</t>
  </si>
  <si>
    <t>RN Nº9, T.: Tumbaya-La Quiaca, S.: km 1752,23 - km 1971,62, P. de Jujuy</t>
  </si>
  <si>
    <t>RN N° 40, T.: Molinos - Abra de Acay, S.: km 4454,00 - km 4601,00, P. de Salta</t>
  </si>
  <si>
    <t>RN N° 40, T.: Abra de Acay - San Antonio de los Cobres, S.: km 4601,00 - km 4630,87, P. de Salta</t>
  </si>
  <si>
    <t>RN N° 51, T.: Campo Quijano - L. con Chile, S. km 21,89 - km 289,10, P. de Salta</t>
  </si>
  <si>
    <t>RN N° 9, 40, 52 y 66, P. de Jujuy</t>
  </si>
  <si>
    <t>RN Nº131. T.: Emp. Ruta P.l Nº11 - Emp. RN Nº12. S. km 8,93 - km 40,75. Entre Ríos (BID 2655)</t>
  </si>
  <si>
    <t>RN Nº 178. T.: Acceso Villa Eloisa - Acceso Parque Industrial Las Parejas. S. km 146,70 - km 177,49. Santa Fe (BID 2655)</t>
  </si>
  <si>
    <t>RN Nº237;  T.: Paso del Aguila0 - Collón Cura;  S. km 1498,20 (Ea. Corral de Piedra) - km 1518,00 ;  P. de Neuquén</t>
  </si>
  <si>
    <t>RN Nº40;  T.: Zapala - Las Lajas;  S.: km 2433,31 - km 2482,21 ;  P. de Neuquén</t>
  </si>
  <si>
    <t>RN Nº40;  T.: Las Lajas - Chos Malal;  S. km 2506,00 - km 2551,00, km 2554,00 - km 2565,00 ;  P. de Neuquén</t>
  </si>
  <si>
    <t>RN Nº 40;  T.: Las Lajas - Chos Malal;  S. km 2565,00 - km 2622,00 ;  P. de Nequén</t>
  </si>
  <si>
    <t>Ruta 25;  T.: Las Plumas - Paso de Indios;  S. km 234,12 - km 313,52;  P. de Chubut</t>
  </si>
  <si>
    <t>RN Nº3;  T.: L. Río Negro/Chubut - Puerto Madryn;  S. km 1354,57 - km 1394,50;  P. de Chubut</t>
  </si>
  <si>
    <t>RN Nº 1S40;  T.: Emp. Ruta P.Nº 6 - Emp. RN Nº40;  S. km 200,09 -km 246,59 (Puente Río Chubut);</t>
  </si>
  <si>
    <t>RN Nº3;  T.: L. Chubut/Santa Cruz - Caleta Olivia;  Sec. km 1855,91 -  km 1871,10,  km 1876,30 - km 1908,00</t>
  </si>
  <si>
    <t>RN Nº 003-040-281-288-293;  T.s Varios;  Secciones Varios;  P. de Santa Cruz</t>
  </si>
  <si>
    <t>RN Nº 003;  T.: Tolhuin - Kosovo;  S. km 2949,94 - km 2974,42 ;  P. de Tierra del Fuego</t>
  </si>
  <si>
    <t>RN Nº 35;  T. L. con Buenos Aires - Bernasconi;  S. km 125 -km 146;  P. de La Pampa</t>
  </si>
  <si>
    <t>RN Nº 35;  T. Embajador Martini;  S. km 463 - km 465; P. de La Pampa</t>
  </si>
  <si>
    <t>Obra Básica y Obras de Arte en RN Nº 60, T. Emp. RN Nº38 - L. Catamarca/La Rioja, S. km 1.117,85 - km 1.161,37</t>
  </si>
  <si>
    <t>RN N° 98, T. L. c/Santa Fe - Bandera, S.: km 181,03 ¿ km 226,35, P. de Santiago del Estero</t>
  </si>
  <si>
    <t>RN N° 95, T.: L. c/Chaco - Emp. RN N° 81, S.: km 1288,31 ¿ km 1347,22, P. de Formosa</t>
  </si>
  <si>
    <t>RN N° 95, T.: Emp. RN N° 81 - Emp. RN N° 86, Seción: km 1347,22 - km 1410,39, P. de Formosa</t>
  </si>
  <si>
    <t>RN N° 86, T.: Emp. RN N° 95 - Emp. Ruta P.l N° 28, S.: km 1486,95 - km 1547, P. de Formosa</t>
  </si>
  <si>
    <t>RN Nº86, T.: San Martín 2 - Emp. Ruta P.l N° 28, S.: km 1547 - km 1609, P. de Formosa</t>
  </si>
  <si>
    <t>RN N° 131, T.: Emp. Ruta P.l N° 11 - Emp. RN N° 12, Seción km 8,93 - km 40,75, P. de Entre Ríos</t>
  </si>
  <si>
    <t>RN N° 1V38, T.: Concepción - Famaillá, S.: km 758,50 ¿ km 778,90, P. de Tucumán</t>
  </si>
  <si>
    <t>RN N° 16, T.: Talavera  - El Galpón, S.: km 574,33 - km 661,00, P. de Salta</t>
  </si>
  <si>
    <t>RN N° 16, T.: J.V.González ¿ Emp. RN Nº9/34, S.: km 661,00 ¿ km 707,25, P. de Salta</t>
  </si>
  <si>
    <t>RN N° 52 , T.: Emp. Ruta P.l Nº 70 ¿ L. con Chile, S.: km 194,02 ¿ km 257,06, P. de Jujuy</t>
  </si>
  <si>
    <t>RN  N° 9, 40, 52 y 66, P. de Jujuy</t>
  </si>
  <si>
    <t>RN N° 52 , T.: Susques - Emp. Ruta P.l Nº70, S.: km 135,89 ¿ km 257,06, P. de Jujuy</t>
  </si>
  <si>
    <t>RN N° 52, T.: Límte con Salta - Susques, S.: km 125,00 - km 135,89, P. de Jujuy</t>
  </si>
  <si>
    <t>RN N° 52 , T.: L. con Salta - Susques, S.: km 113,44 - km 125,00, P. de Jujuy</t>
  </si>
  <si>
    <t>RN N° 1V38, T.: Concepción  - Famaillá, S.: km 735,52 - km 758,55, P. de Tucumán</t>
  </si>
  <si>
    <t>RN N° 9, T.: Río Yala - Volcán, S.: km 1705,75 - km 1732,56, P. de Jujuy</t>
  </si>
  <si>
    <t>RN N° 16, T.: L. con Chaco-Monte Quemado, P. de Santiago del Estero</t>
  </si>
  <si>
    <t>RN N° 12, T.: L. con Entre Ríos - A. Espíndola, P. de Corrientes</t>
  </si>
  <si>
    <t>RN N° 14, T.: Cuay Grande - Virasoro, P. de Corrientes</t>
  </si>
  <si>
    <t>RN N° 127, T.: L. con Entre Ríos - Emp. RN Nº14, P. de Corrientes</t>
  </si>
  <si>
    <t>RN N° 33, T.: Trenque Lauquen  - Villegas; S. Km 321 - Km 436, P. de Buenos Aires.</t>
  </si>
  <si>
    <t>RN N° 178, T.: Pergamino - L. con Santa Fe, S. km 0,00 - km 46,00, P. de Buenos Aires</t>
  </si>
  <si>
    <t>RN N° 178, T.: L. con Santa Fe - Villa Eloisa, S. km 46,000 - km 146,70, P. de Santa Fe</t>
  </si>
  <si>
    <t>RN N° 1-V-09, T.: Emp. A008 - Carcarañá, S.: km 310,74 - km 354,23, P. de Santa Fe</t>
  </si>
  <si>
    <t>RN N° 1-V-09, T.: Carcarañá - Tortugas, S.: km 354,23 - km 419,27, P. de Santa Fe</t>
  </si>
  <si>
    <t>RN Nº 158, T.: San Francisco - Las Varillas, S.: km 34,000 - km 76,000, P. de Córdoba</t>
  </si>
  <si>
    <t>RN N° 1-V-09, T.: Villa María - Jaimes Craik, S.: km 559,00 - km 593, P. de Córdoba</t>
  </si>
  <si>
    <t>RN N° 60, T.: Deán Funes - Quilino, S.: km 823,95 - km 851,00, P. de Córdoba</t>
  </si>
  <si>
    <t>RN N° 40, T.: L. con Mendoza/Neuquén - Emp. Ruta P.l Nº221, S.: km 2740,59 - km 2776,68, P. de Mendoza</t>
  </si>
  <si>
    <t>RN N° 146, T.: L. con San Luis/Mendoza - Monte Coman, S.: km 221,52 - km 278,00, P. de Mendoza</t>
  </si>
  <si>
    <t>RN N° 79, T.: L. San Luis/La Rioja - Ulapes, S.: km 40,49 - km 67,975, P. de La Rioja</t>
  </si>
  <si>
    <t>RN N° 38, T.: Bazán - L. con Catamarca, S.: km 460,33 - km 506,02, P. de La Rioja</t>
  </si>
  <si>
    <t>RN N° 38, T.: L. Córdoba/San Luis  - Emp. RN Nº 79 - Chamical, S.: km 211,58 - km 287,11, P. de La Rioja</t>
  </si>
  <si>
    <t>RN N° 40, T.: L. Mendoza/San Juan  - V.A. Media Agua, S.: km 3377,83 - km 3401, P. de San Juan</t>
  </si>
  <si>
    <t>RN N° 40, T.: Adan Quiroga - Tucunuco, S.: km 3559,48 - km 3575,34, P. de San Juan</t>
  </si>
  <si>
    <t>RN N° 141, T.: L. La Rioja/San Juan - Marayes, S.: km 81,96 - km 108,14, P. de San Juan</t>
  </si>
  <si>
    <t>RN N° 153, T.: Emp. RN Nº40 - Pedernal, S.: km 60,3 - km 78,37, P. de San Juan</t>
  </si>
  <si>
    <t>RN N° 153, T.: Emp. N. N° 40 (V.A.) - Pedernal, S.: km 74,31 - km 75,46, P. de San Juan</t>
  </si>
  <si>
    <t>RN N° 007, T.: Emp. Ruta Nº 168 - Santa Fe Entrada, S.: km 0,00 - km 14,4, P. de Santa Fe</t>
  </si>
  <si>
    <t>RN Nº 20, T.: Chimpay  - Godoy, S.: km 1044,17 - km 1137,76, P. de Río Negro</t>
  </si>
  <si>
    <t>RN Nº151, T.: Acceso a Cipoletti - L. La Pampa, S.: km 3,30 - km 150,18, P. de Río Negro</t>
  </si>
  <si>
    <t>RN Nº 3, T.: Río Gallegos - L. con Chile, S.: km 2610 - km 2674, P. de Santa Cruz</t>
  </si>
  <si>
    <t>RN Nº151, T.: L. con Río Negro - Emp. RN Nº143, S.: km 150,18 - km 315,75, P. de La Pampa</t>
  </si>
  <si>
    <t>RN N° 3, T.: Bahía Blanca - Ruta P.l N° 72, S.: km 585 - km 669, P. de Buenos Aires</t>
  </si>
  <si>
    <t>RN N° 78, T.: Emp. RN N° 40 - L. La Rioja/Catamarca, S.: km 0.00 - km 81,15, P. de La Rioja</t>
  </si>
  <si>
    <t>RN N° 76, T.: Vinchina - L. con Chile, S.: km 179,59 - km 377,21, P. de La Rioja</t>
  </si>
  <si>
    <t>RN N°  188, T.: Emp. RN Nº33 - InterS. RN N° 35, S.: km 360,950 - km 478,900, P. de Buenos Aires y La Pampa</t>
  </si>
  <si>
    <t>RN N° 188, T.: San Nicolás  - Pergamino, S.: km 2,00 - km 71,87, P. de Buenos Aires</t>
  </si>
  <si>
    <t>RN N° 226 Y 205, T.: Olavarría - Bolívar; Saladillo - Bolívar, S.: km 300 - km 404,500; km 188,560 - km 317,410 ,</t>
  </si>
  <si>
    <t>RN N° 188, T.: Junín - Villegas, S.: km 163,900 - km 360,950, P. de Buenos Aires</t>
  </si>
  <si>
    <t>RN N° 3, T.: Emp. Ruta P.l Nº21 - Cañuelas, S.: km 29,000 km 64,000, P. de Buenos Aires</t>
  </si>
  <si>
    <t>Red de Mantenimiento 1° Distrito - Buenos Aires - Malla B (M01B)</t>
  </si>
  <si>
    <t>Red de Mantenimiento 4° Distrito - Mendoza - Malla C (M04C)</t>
  </si>
  <si>
    <t>Red de Mantenimiento 6° Distrito - Jujuy - Malla C (M06C)</t>
  </si>
  <si>
    <t>Red de Mantenimiento 12° Distrito - Neuquén - Malla B (M12B)</t>
  </si>
  <si>
    <t>Red de Mantenimiento 17° Distrito - Entre Ríos - Malla A (M17A)</t>
  </si>
  <si>
    <t>Red de Mantenimiento 21° Distrito - La Pampa - Malla A1 (M21A1)</t>
  </si>
  <si>
    <t>Red de Mantenimiento 21° Distrito - La Pampa - Malla B (M21B)</t>
  </si>
  <si>
    <t>S H RN P.: Santa Fe, Corrientes, Misiones, Entre Ríos</t>
  </si>
  <si>
    <t>S H RN P.:Tucumán, Salta, Jujuy, Catamarca, Chaco, Formosa</t>
  </si>
  <si>
    <t>S H RN P.:Chubut, Río Negro, Santa Cruz, Tierra del Fuego, Antártida e Islas del Atlántico Sur y ciudad de Bahía Blanca</t>
  </si>
  <si>
    <t>S H RN P.: Buenos Aires, Mendoza, Neuquén, San Luis, La Pampa</t>
  </si>
  <si>
    <t>S H RN P.: Córdoba, La Rioja, San Juan, Santiago del Estero</t>
  </si>
  <si>
    <t>Malla 130 - Obras Rec.y Mant. en RN Nº 0040, T.: Rinconada - Zapala, P. de Neuquén (CAF S/N)</t>
  </si>
  <si>
    <t>Malla 137 - Provincia de La Pampa</t>
  </si>
  <si>
    <t>Malla 408D - Obras Rec.y Mant. en RN Nº157, T.: Acceso a Frías - InterS. Ruta P.l Nº329, P. de Tucumán (CAF S/N)</t>
  </si>
  <si>
    <t>Malla131 - RN Nº 0237, T.:  I. Ruta P.Nº 27 - P. A° Limay Chico y RN Nº 0234, T.: I. RN Nº 40 - I. RN Nº 237, (CAF S/N)</t>
  </si>
  <si>
    <t>Malla104 - RN Nº0143, T.:  El Carancho - Emp. Ruta P.N° 20 y RN Nº0152, T.: Emp. RN Nº35 - El Carancho, (CAF S/N)</t>
  </si>
  <si>
    <t>Malla 116A - Obras Recup.y Mant. en RN Nº0035 - P. de Buenos Aires (FONPLATA S/N)</t>
  </si>
  <si>
    <t>Malla 117A - Obras Recup.y Mant. en RN Nº 0035 - P. de La Pampa (FONPLATA S/N)</t>
  </si>
  <si>
    <t>Malla408A - RN Nº0060, T.: L. Córdoba -Emp. RN Nº157 y  RN Nº0157, T.:  InterS. RN Nº60 - Frías (CAF S/N)</t>
  </si>
  <si>
    <t>Malla441 - RN Nº0038, T.: Inicio Circunvalación Catamarca - L. Catamarca/Tucumán  - P. de Catamarca (CAF S/N)</t>
  </si>
  <si>
    <t>Malla513C - Obras R y M en Ruta RN Nº 0012, T.: Acceso a Galarza - InterS. Ruta P.l Nº32, P. de Entre Ríos (CAF S/N)</t>
  </si>
  <si>
    <t>Malla 133 - Obras Rec.y Mant. en RN Nº0040, T.: RN Nº234 - RN Nº 231, P. de Neuquén (CAF S/N)</t>
  </si>
  <si>
    <t>Malla 405A - Obras Rec.y Mant. en RN Nº0089, T.: Gral. Pinedo - Quimili - P. de Chaco (CAF S/N)</t>
  </si>
  <si>
    <t>Malla 206 - Obras Rec.y Mant. en RN Nº0022, T.: Emp. RN Nº3 ¿ L. La Pampa/Río Negro, P. de Buenos Aires (CAF S/N)</t>
  </si>
  <si>
    <t>Malla 209C - Obras Rec.y Mant. en RN Nº0095, T.: Tostado - L. Santa Fe/Chaco, P. de Santa Fe (CAF S/N)</t>
  </si>
  <si>
    <t>Malla 408B - Obras de Recuperación y Mantenimiento en Ruta Nacional N° 0038 / Nacional N° 0060 - Provincias de La Rioja y Catama</t>
  </si>
  <si>
    <t>Malla  - Obras Rec.y Mant. en RN Nº0011, T.: Timbúes - Santa Fe (A007), P. de Santa Fe (CAF S/N)</t>
  </si>
  <si>
    <t>Malla - Obras Rec.y Mant. en RN Nº0011, T.: Santa Fe (A007) - Crespo (Ruta P.l Nº39), P. de Santa Fe (CAF S/N)</t>
  </si>
  <si>
    <t>Malla- Obras R y M en RN Nº0011, T.: Crespo (Ruta P.l Nº39) - Avellaneda (Ruta P.l Nº31), P. de Santa Fe (CAF S/N)</t>
  </si>
  <si>
    <t>Malla - Obras R y M en RN Nº0011, T.: Avellaneda (Ruta P.l Nº31) - Resistencia (RN Nº16), P. de Santa Fe (CAF S/N)</t>
  </si>
  <si>
    <t>Malla401A -RNNº 0068, T.: Emp. RN Nº 40 - Acceso Talapampa y RNNº 0040, T.: L. Salta/Tucumán - San Carlos, (CAF S/N)</t>
  </si>
  <si>
    <t>Malla401B - RN Nº 0068, T.:  Talapampa- Río Ancho (Pte) y RN Nº 0051, T.: Aeropuerto El Aybal - Campo Quijano, (CAF S/N)</t>
  </si>
  <si>
    <t>Malla402A - RNNº 0009, T.: L. Córdoba/Santiago del Estero - Mojón Km 1008, P. de Santiago del Estero (CAF S/N)</t>
  </si>
  <si>
    <t>Repav.de Calzada Existente, Señalización y Obras Comp. en R.N.Nº 8 Tramo: 237,5 - 346 / 381,1 - 381,4 / 387,8 - 389,6</t>
  </si>
  <si>
    <t>Reacondicionamiento de Infraestructura Corredor 8 R.N.Nº 0008 - Sección Nº 1: Km 171 - Km 237</t>
  </si>
  <si>
    <t>Construcción de Autopistas, Rutas Seguras, Rehabilitación, Mantenimiento, Operación y Financiación de Rutas Nacionales Nº205, A0</t>
  </si>
  <si>
    <t>Aut. del Buen Ayre. Obra complementaria en T. 1 de la Aut.</t>
  </si>
  <si>
    <t>Aut. RN Nº 19 San Francisco - Córdoba,  S.: San Francisco - Cañada Jeanmaire   (BID 3836-OC/AR)</t>
  </si>
  <si>
    <t>Aut. RN Nº 19 San Francisco - Córdoba -  T.: San Francisco - Córdoba S: Arroyito -  Río Primero (BID 3836-OC/AR)</t>
  </si>
  <si>
    <t>Aut. RN Nº 34 - T. Emp. RN Nº19-Emp. Ruta P.l Nº 13 y Variante de Rafaela (Prog. 0+000 - 44+300)</t>
  </si>
  <si>
    <t>Aut. RN Nº 7 Luján - Junín;  T.: San Andrés de Giles - Junín  S.: Carmen de Areco (km 141)</t>
  </si>
  <si>
    <t>Autopista RN Nº 7 Luján - Junín; T.: San Andrés de Giles - Junín S.:  km 196  km 219 (Variante por Chacabuco)</t>
  </si>
  <si>
    <t>Autopista RN Nº 7 Luján - Junín;  T.: Luján -  San Andrés de Giles - Construcción colectoras faltantes.</t>
  </si>
  <si>
    <t>Autopista RN Nº 7 Luján - Junín;  T.: S. A.de Giles - Chacabuco - Construcción colectoras faltantes.</t>
  </si>
  <si>
    <t>Aut. RN Nº 8 Pilar - Pergamino   T.: 2A   S.: A° Grivas (km 78,13) - A° de Giles (km 104,37)</t>
  </si>
  <si>
    <t>Autopista RN Nº 8 Pilar - Pergamino   T.: 3 -  Construcción de Colectoras y obras faltantes</t>
  </si>
  <si>
    <t>Autopista RN Nº 8 Pilar - Pergamino   T.: 4 -  Construcción de Colectoras y Obras Faltantes</t>
  </si>
  <si>
    <t>Autopista RN Nº 8 Pilar - Pergamino   T.: 6 B - Maguirre - Fontezuela</t>
  </si>
  <si>
    <t>Autopista RN N°8 Río Cuarto - Holmberg</t>
  </si>
  <si>
    <t>RN Nº7 T.: RN Nº40 - Aguas de Pizarro (BID 4652)</t>
  </si>
  <si>
    <t>Aut. RN Nº 3 Comodoro Rivadavia - Caleta Olivia;  T.: Comodoro Rivadavia - Caleta Olivia  S: Rada Tilly - km 1867</t>
  </si>
  <si>
    <t>Aut. RN Nº 3 Comodoro Rivadavia - Caleta Olivia; T.:Comodoro Rivadavia - Caleta Olivia  Seccion: km 1867,00 -1908,60</t>
  </si>
  <si>
    <t>Aut. RN Nº3 Comodoro Rivadavia - Caleta Olivia; T.: Comodoro Rivadavia - Caleta Olivia  S: Avenida Circunvalación</t>
  </si>
  <si>
    <t>Construcción de Autopista en Variante RN N°68, T.: Chicoana - Salta, P. de Salta (BID S/N)</t>
  </si>
  <si>
    <t>Sistema Cristo Redentor: Muros de Contención y Estabilización de Túneles (BID 4652)</t>
  </si>
  <si>
    <t>Cristo Redentor Refunc. Integral del Paso Sistema Cristo Redentor: Túnel Caracoles y Galerías (BID 4652)</t>
  </si>
  <si>
    <t>Sistema Cristo Redentor: Refuncionalización Integral del Paso Sistema Cristo Redentor: Túnel Libertadores (BID 4418)</t>
  </si>
  <si>
    <t>Reposición. Repavimentación Ruta Nacional N° 16 Roque Sáenz Peña - Salta // Tramo: T-02: Límite Chaco/Santiago del Ester</t>
  </si>
  <si>
    <t>Pav. RN Nº 40 T.:  Tres Lagos - Lago Cardiel   S. 2 - P. Santa Cruz</t>
  </si>
  <si>
    <t>Pav. RN Nº 51 T.: San Antonio de los Cobres - P° de Sico - S.: San Antonio de Los Cobres - Mina La Poma - P. de Salta</t>
  </si>
  <si>
    <t>Pav. RN Nº 51 T.: San Antonio de los Cobres - P° de Sico - S.: Mina La Poma - Alto Chorrillos -P. Salta</t>
  </si>
  <si>
    <t>Pav. RN Nº 51 T.: San Antonio de los Cobres - P° de Sico - S.: Alto Chorrillos - Campo Amarillo -P. de Salta</t>
  </si>
  <si>
    <t>Pav. RN Nº 51 T.: San Antonio de los Cobres - P° de Sico S.:  Campo Amarillo - P° de Sico-  Sub. S. 1 -  (BID S/N)</t>
  </si>
  <si>
    <t>Pav. RN Nº 51 T.: San Antonio de los Cobres - P° de Sico S.:  Campo Amarillo - P° de Sico -  Sub. S. 2 - (BID S/N)</t>
  </si>
  <si>
    <t>Mejoramiento de la Calzada Ruta Nacional N° 86 - Tramo Tartagal - Torono - Sección Km 0,0 - Km 32,40 - Provincia de Salta</t>
  </si>
  <si>
    <t>Pav. Ruta P.l Nº 126 Corrientes - InterS. RN Nº 12 (Esquina) - InterS. Ruta P.l Nº 23 (Sauce) (CAF IV)</t>
  </si>
  <si>
    <t>Obras Edilicias Generales en Distrito Buenos Aires</t>
  </si>
  <si>
    <t>Repavimentación Corredor 2 (Rutas Nacionales Nº 5, 188) - Buenos Aires</t>
  </si>
  <si>
    <t>Rehabilitación Ruta Nacional Nº 8</t>
  </si>
  <si>
    <t>Repavimentación Ruta Nacional Nº 127 - Corrientes</t>
  </si>
  <si>
    <t>Reconstrucción RN Nº 158:  T. : San Francisco - Las Varillas    S.: km 34 - Las Varillas  - P. Cordoba</t>
  </si>
  <si>
    <t>Puente Río Santa Cruz, T.: Comandante Piedra Buena (R.N.Nº288) - Emp. R.P.Nº9, S.: km 2.374,72 y km 2.375,27</t>
  </si>
  <si>
    <t>Puente N. Avellaneda, Transbordador y Accesos; Nuevo Puente Pueyrredón y Accesos, P. de Buenos Aires</t>
  </si>
  <si>
    <t>Puente Alsina  y Accesos; Puente V. De la Plaza y Accesos; Antiguo Puente Pueyrredón y Accesos. P. de Buenos Aires</t>
  </si>
  <si>
    <t>Cons. Mejor. y Mant. Rutina - S.M., Puente San Roque Gonzáez de Santa Cruz, T.: Posadas - Encarnación, P. de Misiones.</t>
  </si>
  <si>
    <t>Construcción Jardín Antártida Argentina Anexo Río Ceballos, Provincia de Córdoba</t>
  </si>
  <si>
    <t>Construcción de Jardín Campo Largo en Calle Yapeyú de Campo Largo - Independencia, Provincia del Chaco - PROMEDU IV (BID 3455/OC</t>
  </si>
  <si>
    <t>Construcción de Jardín Anexo 2 Jardín de Infantes N° 20 de Pampa del Infierno - Almirante Brown, Provincia del Chaco - PROMEDU I</t>
  </si>
  <si>
    <t>Construcción de Jardín Paso de los Libres calle Brasil - Paso de los Libres, , Provincia de Corrientes - PROMEDU IV (BID 3455/OC</t>
  </si>
  <si>
    <t>Construcción de Jardín N° 48 Anexo Esc. 982 - Mercedes provincia de CORRIENTES (BID Nº 3455/OC-AR)</t>
  </si>
  <si>
    <t>Construcción de Jardín "El Gato con Botas" Esc. 557 - El Palmar 5ta. Sección - Paso de los Libres, Provincia de Corrientes - PRO</t>
  </si>
  <si>
    <t>Construcción Jardín en la Escuela N° 159 Base Naval Puerto Belgrano de La Invernada, La Cocha, TUCUMAN - (PRESTAMO BID Nº 3455/O</t>
  </si>
  <si>
    <t>Construcción de Jardín en Escuela N° 4097 "Cacique Cambai" de Tartagal - Gral. San Martín provincia de  SALTA (PRESTAMO BID Nº 3</t>
  </si>
  <si>
    <t>Construcción de Jardín Escuela N° 4167 "12 de Octubre Día de la Raza" de Tartagal - Gral. San Martín, Provincia de Salta - PROME</t>
  </si>
  <si>
    <t>Construcción de Jardín en Escuela 4413 "Juan B. Cabral - Rosario de la Frontera, Provincia de Salta - PROMEDU IV (BID 3455/OC-AR</t>
  </si>
  <si>
    <t>Construcción de Jardín Rosario de Lerma (Av. Los Eucaliptos) - Rosario de Lerma, Provincia de Salta - PROMEDU IV (BID 3455/OC-AR</t>
  </si>
  <si>
    <t>Construcción de Jardín a Crear en Barrio Parque del Sur - San Fernando del Valle de Catamarca, Provincia de Catamarca - PROMEDU</t>
  </si>
  <si>
    <t>Construcción de Jardín a Crear en Complejo Habitacional Valle Chico II - Valle Chico-Capital, Provincia de Catamarca - PROMEDU I</t>
  </si>
  <si>
    <t>Puesta en valor edificios Reg Sur 2 - Santa Cruz</t>
  </si>
  <si>
    <t>Puesta en Valor, Remodelación y Reparación Integral de los Edificios Jefatura Regional Litoral</t>
  </si>
  <si>
    <t>Puesta en Valor Regional Noreste</t>
  </si>
  <si>
    <t>Puesta en valor de edificios ubicados en la Jefatura regional Noroeste</t>
  </si>
  <si>
    <t>Total</t>
  </si>
  <si>
    <t>TOTAL</t>
  </si>
  <si>
    <t>RESTO</t>
  </si>
  <si>
    <t>AVANCE                                                                                                                       (en porcentaje)</t>
  </si>
  <si>
    <t>IMPORTE A DEVENGAR                                                                                                                                                                        (en pesos)</t>
  </si>
  <si>
    <t>OBRA DE INVERSIÓN</t>
  </si>
  <si>
    <t>OBRA</t>
  </si>
  <si>
    <t>PROYECTO</t>
  </si>
  <si>
    <t>SUBPROGRAMA</t>
  </si>
  <si>
    <t>PROGRAMA</t>
  </si>
  <si>
    <t>SERVICIO</t>
  </si>
  <si>
    <t>JURISDICCIÓN</t>
  </si>
  <si>
    <t>CON INCIDENCIA EN EJERCICIOS FUTUROS</t>
  </si>
  <si>
    <t xml:space="preserve"> ADQUISICIÓN DE BIENES Y SERVICIOS</t>
  </si>
  <si>
    <t xml:space="preserve"> </t>
  </si>
  <si>
    <t>CAPÍTULO II</t>
  </si>
  <si>
    <t xml:space="preserve">Planilla Anexa A3 al Artículo  Nº 11 </t>
  </si>
  <si>
    <t>CONTRATACIÓN DE OBRAS O ADQUISICIÓN DE BIENES  Y SERVICIOS</t>
  </si>
  <si>
    <t>REFERENCIAS DE LOS CÓDIGOS DE LOS CUADROS</t>
  </si>
  <si>
    <t>DENOMINACIÓN</t>
  </si>
  <si>
    <t>Poder Judicial de la Nación</t>
  </si>
  <si>
    <t>Justicia de Máxima Instancia</t>
  </si>
  <si>
    <t>Interceptación y Captación de las Comunicaciones</t>
  </si>
  <si>
    <t>Presidencia de la Nación</t>
  </si>
  <si>
    <t>Administración de Parques Nacionales</t>
  </si>
  <si>
    <t>Infraestructura en Áreas Naturales Protegidas</t>
  </si>
  <si>
    <t>Secretaría de Gobierno de Turismo</t>
  </si>
  <si>
    <t>Jefatura de Gabinete de Ministros</t>
  </si>
  <si>
    <t>Secretaría de Gobierno del Sistema Federal de Medios y Contenidos Públicos</t>
  </si>
  <si>
    <t>Ministerio del Interior, Obras Públicas y Vivienda</t>
  </si>
  <si>
    <t>Recursos Hídricos</t>
  </si>
  <si>
    <t>Programa de Aprovechamientos Multipróposito</t>
  </si>
  <si>
    <t>Ministerio de Seguridad</t>
  </si>
  <si>
    <t>Actividades Centrales</t>
  </si>
  <si>
    <t>Proyectos Especiales en Seguridad Pública</t>
  </si>
  <si>
    <t>Gendarmería Nacional</t>
  </si>
  <si>
    <t>Seguridad en Fronteras</t>
  </si>
  <si>
    <t>Ministerio de Defensa</t>
  </si>
  <si>
    <t>Estado Mayor General de la Armada</t>
  </si>
  <si>
    <t>Estado Mayor General de la Fuerza Aérea</t>
  </si>
  <si>
    <t>Alistamiento Operacional de la Fuerza Aérea</t>
  </si>
  <si>
    <t>Ministerio de Hacienda</t>
  </si>
  <si>
    <t>Comisión Nacional de Energía Atómica</t>
  </si>
  <si>
    <t>Ministerio de Transporte</t>
  </si>
  <si>
    <t>Modernización de la Red de Transporte Ferroviario</t>
  </si>
  <si>
    <t>Infraestructura de Obras de Transporte</t>
  </si>
  <si>
    <t>Infraestructura de Transporte</t>
  </si>
  <si>
    <t>Coordinación de Políticas de Transporte Fluvial y Marítimo</t>
  </si>
  <si>
    <t>Infraestructura de Transporte Fluvial y Marítimo</t>
  </si>
  <si>
    <t>Dirección Nacional de Vialidad</t>
  </si>
  <si>
    <t>Ejecución Obras de Mantenimiento y Rehabilitación en Red por Administración</t>
  </si>
  <si>
    <t>Ejecución Obras de Rehabilitación y Mantenimiento en Red por Sistema de Gestión Integral</t>
  </si>
  <si>
    <t>Contratos de Recuperación y Mantenimiento IV - CREMA IV</t>
  </si>
  <si>
    <t>Contratos de Recuperación y Mantenimiento V - CREMA V</t>
  </si>
  <si>
    <t>Ejecución de Obras, Operación y Mantenimiento en Corredores Viales</t>
  </si>
  <si>
    <t>Construcción de Autopistas y Autovías</t>
  </si>
  <si>
    <t>Fortalecimiento de la Red Autopistas Federales  - Plan Nacional Vial - Fase 1</t>
  </si>
  <si>
    <t>Construcción de Túneles y Puentes Grandes</t>
  </si>
  <si>
    <t>Obras Especiales de Accesibilidad y Conectividad Vial - Plan Nacional Vial - Fase 1</t>
  </si>
  <si>
    <t>Construcción de Rutas Nuevas y Obras de Pavimentación</t>
  </si>
  <si>
    <t>Obras de Pavimentación - Plan Nacional Vial Fase 1</t>
  </si>
  <si>
    <t>Construcción y Puesta en Valor de Infraestructura de Apoyo y Soporte al Plan Vial Nacional</t>
  </si>
  <si>
    <t>Obras Edilicias en Casa Central</t>
  </si>
  <si>
    <t>Reparación y Construcción de Puentes y Alcantarillas</t>
  </si>
  <si>
    <t>Construcción de Puentes Menores</t>
  </si>
  <si>
    <t>Repavimentación de Rutas Nacionales</t>
  </si>
  <si>
    <t>Obras de Repavimentación - Plan Vial Nacional - Fase 1</t>
  </si>
  <si>
    <t>Fundación Miguel Lillo</t>
  </si>
  <si>
    <t>Investigación de la Flora, Fauna y Gea</t>
  </si>
  <si>
    <t>Ministerio de Salud y Desarrollo Social</t>
  </si>
  <si>
    <t>Secretaría de Gobierno de Salud</t>
  </si>
  <si>
    <t>Investigación para la Prevención y Control de Enfermedades Tropicales y Subtropicales</t>
  </si>
  <si>
    <t xml:space="preserve">Planilla Anexa A2 al Artículo  Nº 11 </t>
  </si>
  <si>
    <t>BIENES Y SERVICIOS</t>
  </si>
  <si>
    <t>Extensión del Plan de Comunicaciones P25-Cierre Anillo Región NEA</t>
  </si>
  <si>
    <t>Servicio Enlace de Telecomunicaciones (ARSAT)</t>
  </si>
  <si>
    <t>-</t>
  </si>
  <si>
    <t>Mantenimiento y Reparación Equipos Comunicación (RN 14)</t>
  </si>
  <si>
    <t>Instalación de un Sistema  ISOC-CERT de la Defensa</t>
  </si>
  <si>
    <t>Adquisición de Vehículos de Campaña</t>
  </si>
  <si>
    <t>Adquisición de Vehículos de Guarnición</t>
  </si>
  <si>
    <t>Adquisición de Vehículos Blindados a Rueda</t>
  </si>
  <si>
    <t>Modernización del VC TAM</t>
  </si>
  <si>
    <t>Aeronaves P-3C ORION</t>
  </si>
  <si>
    <t>Incorporación de Aeronaves de Instrucción Avanzada</t>
  </si>
  <si>
    <t xml:space="preserve">Incorporación de Avión Entrenador Básico </t>
  </si>
  <si>
    <t>Incorporación de Aeronave Caza Complementaria</t>
  </si>
  <si>
    <t>Rehabilitación Integral de Trenes de Pasajeros AMBA</t>
  </si>
  <si>
    <t>Adquisición Material Rodante para el Ferrocarril Roca</t>
  </si>
  <si>
    <t>Adquisición Material Rodante para el Ferrocaril Belgrano Sur</t>
  </si>
  <si>
    <t>Consejo de la Magistratura</t>
  </si>
  <si>
    <t>Justicia Federal</t>
  </si>
  <si>
    <t>Área Cámara Rosario</t>
  </si>
  <si>
    <t>Área Cámara de Córdoba</t>
  </si>
  <si>
    <t>Área Cámara San Martín</t>
  </si>
  <si>
    <t>Área Cámara de La Matanza</t>
  </si>
  <si>
    <t>Corte Suprema de Justicia de la Nación</t>
  </si>
  <si>
    <t>Plan Federal de Turismo Social</t>
  </si>
  <si>
    <t>Desarrollo de la Expo 2023-Industrias Creativas en la Convergencia Digital</t>
  </si>
  <si>
    <t>Ministerio del Interior, Obras Públicas y Vivienda (Gastos Propios)</t>
  </si>
  <si>
    <t>Prevención Sísmica</t>
  </si>
  <si>
    <t>Policía Federal Argentina</t>
  </si>
  <si>
    <t>Seguridad Federal</t>
  </si>
  <si>
    <t>Estado Mayor General del Ejercito</t>
  </si>
  <si>
    <t>Alistamiento Operacional del Ejército</t>
  </si>
  <si>
    <t>Alistamiento Operacional de la Armada</t>
  </si>
  <si>
    <t>Sanidad Naval</t>
  </si>
  <si>
    <t>Ministerio de Producción y Trabajo</t>
  </si>
  <si>
    <t>Formulación y Ejecución de la Política Geológico - Minera</t>
  </si>
  <si>
    <t>Ministerio de Transporte (Gastos Propios)</t>
  </si>
  <si>
    <t>Infraestructura de Ferroviaria de Cargas</t>
  </si>
  <si>
    <t>Ministerio de Educación, Cultura,  Ciencia y Tecnología</t>
  </si>
  <si>
    <t>Fortalecimiento Edilicio de Jardines Infantiles</t>
  </si>
  <si>
    <t>Ejecución de Obras en Jardines en Región Centro Norte</t>
  </si>
  <si>
    <t>Ejecución de Obras en Jardines en Región Centro Sur</t>
  </si>
  <si>
    <t>Ejecución de Obras en Jardines en Región Cuyo y Córdoba</t>
  </si>
  <si>
    <t>Ejecución de Obras en Jardines en Región Noreste Argentino</t>
  </si>
  <si>
    <t>Ejecución de Obras en Jardines en Región Noroeste Argentino</t>
  </si>
  <si>
    <t>Ejecución de Obras en Jardines en Región Patagonia Norte</t>
  </si>
  <si>
    <t>Ejecución de Obras en Jardines en Región Patagonia Sur</t>
  </si>
  <si>
    <t>Ejecución de Obras en Jardines en Región Noroeste Argentino - Etapa II</t>
  </si>
  <si>
    <t>Ejecución de obras en jardines en Región Patagonia Norte Etapa II</t>
  </si>
  <si>
    <t>Prevención y Control de Enfermedades Endémicas</t>
  </si>
  <si>
    <t>Programa de Desarrollo de Corredores Turísticos (BID Nº 2606/OC-AR)</t>
  </si>
  <si>
    <t>Agencia de Deporte Nacional</t>
  </si>
  <si>
    <t>Promoción del Deporte</t>
  </si>
  <si>
    <t>Instituto Nacional del Agua</t>
  </si>
  <si>
    <t>Desarrollo de la Ciencia y Técnica del Agua</t>
  </si>
  <si>
    <t>Ente Nacional de Obras Hídricas de Saneamiento</t>
  </si>
  <si>
    <t>Asistencia Técnico - Financiera y Desarrollo de Infraestructura para el Saneamiento</t>
  </si>
  <si>
    <t>Desarrollo de Infraestructura de Agua Potable</t>
  </si>
  <si>
    <t>Desarrollo de Infraestructura Cloacal</t>
  </si>
  <si>
    <t>Desarrollos y Suministros para la Energía Nuclear</t>
  </si>
  <si>
    <t>Aplicaciones de la Tecnología Nuclear</t>
  </si>
  <si>
    <t>Acciones para la Seguridad Nuclear y Protección Ambiental</t>
  </si>
  <si>
    <t>Investigación y Aplicaciones no Nucleares</t>
  </si>
  <si>
    <t>Suministros y Tecnología del Ciclo de Combustible Nuclear</t>
  </si>
  <si>
    <t>Ministerio de Agricultura, Ganadería y Pesca</t>
  </si>
  <si>
    <t>Instituto Nacional de Tecnología Agropecuaria</t>
  </si>
  <si>
    <t>Investigación Fundamental e Innovaciones Tecnológicas - IFIT</t>
  </si>
  <si>
    <t>Investigación Aplicada, Innovación, Transferencias de Tecnologías, Extension y Apoyo al Desarrollo Rural - AITTE</t>
  </si>
  <si>
    <t>Mantenimiento por Sistema Modular</t>
  </si>
  <si>
    <t>Obras de Conservación Mejorativa - Fase II</t>
  </si>
  <si>
    <t>Mantenimiento por Sistema Modular - Fase II</t>
  </si>
  <si>
    <t>Redes de Mantenimiento en el Distrito Buenos Aires</t>
  </si>
  <si>
    <t>Redes de Mantenimiento en el Distrito Mendoza</t>
  </si>
  <si>
    <t>Redes de Mantenimiento en el Distrito Jujuy</t>
  </si>
  <si>
    <t>Redes de Mantenimiento en el Distrito Neuquén</t>
  </si>
  <si>
    <t>Redes de Mantenimiento en el Distrito Entre Ríos</t>
  </si>
  <si>
    <t>Redes de Mantenimiento en el Distrito La Pampa</t>
  </si>
  <si>
    <t>Redes de Señalamiento Nacionales</t>
  </si>
  <si>
    <t>Construcciones de Obras Viales fuera de la Red Vial Nacional</t>
  </si>
  <si>
    <t>Mejoramiento y Reposición de Rutas - Fase II</t>
  </si>
  <si>
    <t>CREMA VI (GIM)</t>
  </si>
  <si>
    <t>Obras de Infraestructura y Seguridad en Corredor Vial VIII</t>
  </si>
  <si>
    <t>Obras de Infraestructura y Seguridad en Corredor Vial X</t>
  </si>
  <si>
    <t>Obras en Corredores Viales con Participación Público Privada (PPP)</t>
  </si>
  <si>
    <t>Ejecución de Obras de Repavimentación</t>
  </si>
  <si>
    <t>Obras Edilicias en Distrito Buenos Aires</t>
  </si>
  <si>
    <t>Mantenimiento y Reparación de Obras de Arte</t>
  </si>
  <si>
    <t>Mantenimiento y Reparación de Obras de Arte  Especificas</t>
  </si>
  <si>
    <t>Comisión Nacional de Actividades Espaciales</t>
  </si>
  <si>
    <t>Generación de Ciclos de Información Espacial Completos</t>
  </si>
  <si>
    <t>Administración Nacional de Laboratorios e Institutos de Salud Dr. Carlos G. Malbrán</t>
  </si>
  <si>
    <t>Prevención, Control e Investigación de Patologías en Salud</t>
  </si>
  <si>
    <t>Colonia Nacional Dr. Manuel A. Montes de Oca</t>
  </si>
  <si>
    <t>Atención de Pacientes</t>
  </si>
  <si>
    <t>Administración Nacional de la Seguridad Social</t>
  </si>
  <si>
    <t>Desarrollo de Infraestructura</t>
  </si>
  <si>
    <t xml:space="preserve">Planilla Anexa A1 al Artículo  Nº 11 </t>
  </si>
  <si>
    <t>Construcción de Sistema de Desagües Cloacales -Saladillo- Provincia de Buenos 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</si>
</sst>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_-* #,##0.00\ _P_t_s_-;\-* #,##0.00\ _P_t_s_-;_-* &quot;-&quot;??\ _P_t_s_-;_-@_-"/>
    <numFmt numFmtId="167" formatCode="_ * #,##0.00_)\ _$_ ;_ * \(#,##0.00\)\ _$_ ;_ * &quot;-&quot;??_)\ _$_ ;_ @_ "/>
    <numFmt numFmtId="168" formatCode="d/mm/yy\ h:mm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24">
    <xf numFmtId="0" fontId="0" fillId="0" borderId="0"/>
    <xf numFmtId="164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5" fillId="0" borderId="0" applyNumberFormat="0" applyFill="0" applyBorder="0" applyProtection="0"/>
    <xf numFmtId="0" fontId="1" fillId="0" borderId="0"/>
    <xf numFmtId="0" fontId="1" fillId="0" borderId="0" applyBorder="0"/>
    <xf numFmtId="0" fontId="10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43" applyNumberFormat="0" applyFill="0" applyAlignment="0" applyProtection="0"/>
  </cellStyleXfs>
  <cellXfs count="17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9" fontId="1" fillId="0" borderId="1" xfId="19" applyFont="1" applyBorder="1" applyAlignment="1">
      <alignment vertical="center"/>
    </xf>
    <xf numFmtId="3" fontId="4" fillId="0" borderId="2" xfId="0" applyNumberFormat="1" applyFont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right" vertical="center" wrapText="1"/>
    </xf>
    <xf numFmtId="165" fontId="3" fillId="0" borderId="3" xfId="1" applyNumberFormat="1" applyFont="1" applyBorder="1" applyAlignment="1">
      <alignment horizontal="center" vertical="center"/>
    </xf>
    <xf numFmtId="165" fontId="3" fillId="0" borderId="4" xfId="1" applyNumberFormat="1" applyFont="1" applyBorder="1" applyAlignment="1">
      <alignment horizontal="center" vertical="center"/>
    </xf>
    <xf numFmtId="0" fontId="3" fillId="0" borderId="4" xfId="1" applyNumberFormat="1" applyFont="1" applyBorder="1" applyAlignment="1">
      <alignment horizontal="center" vertical="center"/>
    </xf>
    <xf numFmtId="0" fontId="3" fillId="0" borderId="5" xfId="1" applyNumberFormat="1" applyFont="1" applyBorder="1" applyAlignment="1">
      <alignment horizontal="center" vertical="center"/>
    </xf>
    <xf numFmtId="165" fontId="3" fillId="0" borderId="6" xfId="1" applyNumberFormat="1" applyFont="1" applyBorder="1" applyAlignment="1">
      <alignment horizontal="center" vertical="center"/>
    </xf>
    <xf numFmtId="165" fontId="3" fillId="0" borderId="7" xfId="1" applyNumberFormat="1" applyFont="1" applyBorder="1" applyAlignment="1">
      <alignment horizontal="center" vertical="center"/>
    </xf>
    <xf numFmtId="0" fontId="3" fillId="0" borderId="7" xfId="1" applyNumberFormat="1" applyFont="1" applyBorder="1" applyAlignment="1">
      <alignment horizontal="center" vertical="center"/>
    </xf>
    <xf numFmtId="0" fontId="3" fillId="0" borderId="8" xfId="1" applyNumberFormat="1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right" vertical="center" wrapText="1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4" fillId="0" borderId="13" xfId="0" applyFont="1" applyBorder="1" applyAlignment="1" applyProtection="1">
      <alignment vertical="center" wrapText="1"/>
    </xf>
    <xf numFmtId="0" fontId="3" fillId="2" borderId="14" xfId="0" applyFont="1" applyFill="1" applyBorder="1" applyAlignment="1">
      <alignment vertical="center"/>
    </xf>
    <xf numFmtId="9" fontId="1" fillId="0" borderId="15" xfId="19" applyFont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3" fontId="4" fillId="0" borderId="9" xfId="0" applyNumberFormat="1" applyFont="1" applyBorder="1" applyAlignment="1" applyProtection="1">
      <alignment horizontal="right" vertical="center" wrapText="1"/>
    </xf>
    <xf numFmtId="3" fontId="3" fillId="3" borderId="17" xfId="0" applyNumberFormat="1" applyFont="1" applyFill="1" applyBorder="1" applyAlignment="1">
      <alignment vertical="center"/>
    </xf>
    <xf numFmtId="3" fontId="3" fillId="2" borderId="10" xfId="0" applyNumberFormat="1" applyFont="1" applyFill="1" applyBorder="1" applyAlignment="1">
      <alignment vertical="center"/>
    </xf>
    <xf numFmtId="3" fontId="3" fillId="2" borderId="12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41" fontId="8" fillId="0" borderId="0" xfId="0" applyNumberFormat="1" applyFont="1" applyAlignment="1">
      <alignment vertical="center"/>
    </xf>
    <xf numFmtId="165" fontId="8" fillId="0" borderId="0" xfId="1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41" fontId="8" fillId="0" borderId="0" xfId="0" applyNumberFormat="1" applyFont="1" applyFill="1" applyAlignment="1">
      <alignment vertical="center"/>
    </xf>
    <xf numFmtId="165" fontId="8" fillId="0" borderId="0" xfId="1" applyNumberFormat="1" applyFont="1" applyFill="1" applyAlignment="1">
      <alignment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9" fillId="0" borderId="8" xfId="1" applyNumberFormat="1" applyFont="1" applyBorder="1" applyAlignment="1">
      <alignment horizontal="center" vertical="center"/>
    </xf>
    <xf numFmtId="0" fontId="9" fillId="0" borderId="7" xfId="1" applyNumberFormat="1" applyFont="1" applyBorder="1" applyAlignment="1">
      <alignment horizontal="center" vertical="center"/>
    </xf>
    <xf numFmtId="165" fontId="9" fillId="0" borderId="7" xfId="1" applyNumberFormat="1" applyFont="1" applyBorder="1" applyAlignment="1">
      <alignment horizontal="center" vertical="center"/>
    </xf>
    <xf numFmtId="165" fontId="9" fillId="0" borderId="6" xfId="1" applyNumberFormat="1" applyFont="1" applyBorder="1" applyAlignment="1">
      <alignment horizontal="center" vertical="center"/>
    </xf>
    <xf numFmtId="0" fontId="9" fillId="0" borderId="5" xfId="1" applyNumberFormat="1" applyFont="1" applyBorder="1" applyAlignment="1">
      <alignment horizontal="center" vertical="center"/>
    </xf>
    <xf numFmtId="0" fontId="9" fillId="0" borderId="4" xfId="1" applyNumberFormat="1" applyFont="1" applyBorder="1" applyAlignment="1">
      <alignment horizontal="center" vertical="center"/>
    </xf>
    <xf numFmtId="165" fontId="9" fillId="0" borderId="4" xfId="1" applyNumberFormat="1" applyFont="1" applyBorder="1" applyAlignment="1">
      <alignment horizontal="center" vertical="center"/>
    </xf>
    <xf numFmtId="165" fontId="9" fillId="0" borderId="3" xfId="1" applyNumberFormat="1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left" vertical="center" wrapText="1"/>
    </xf>
    <xf numFmtId="41" fontId="13" fillId="0" borderId="23" xfId="8" applyNumberFormat="1" applyFont="1" applyFill="1" applyBorder="1" applyAlignment="1">
      <alignment vertical="center" wrapText="1"/>
    </xf>
    <xf numFmtId="41" fontId="8" fillId="0" borderId="2" xfId="8" applyNumberFormat="1" applyFont="1" applyFill="1" applyBorder="1" applyAlignment="1">
      <alignment vertical="center" wrapText="1"/>
    </xf>
    <xf numFmtId="41" fontId="13" fillId="0" borderId="2" xfId="8" applyNumberFormat="1" applyFont="1" applyFill="1" applyBorder="1" applyAlignment="1">
      <alignment horizontal="right" vertical="center" wrapText="1"/>
    </xf>
    <xf numFmtId="41" fontId="8" fillId="0" borderId="24" xfId="8" applyNumberFormat="1" applyFont="1" applyFill="1" applyBorder="1" applyAlignment="1">
      <alignment vertical="center" wrapText="1"/>
    </xf>
    <xf numFmtId="2" fontId="8" fillId="0" borderId="21" xfId="1" applyNumberFormat="1" applyFont="1" applyFill="1" applyBorder="1" applyAlignment="1" applyProtection="1">
      <alignment horizontal="right" vertical="center" wrapText="1"/>
    </xf>
    <xf numFmtId="2" fontId="8" fillId="0" borderId="2" xfId="1" applyNumberFormat="1" applyFont="1" applyFill="1" applyBorder="1" applyAlignment="1" applyProtection="1">
      <alignment horizontal="right" vertical="center" wrapText="1"/>
    </xf>
    <xf numFmtId="2" fontId="8" fillId="0" borderId="25" xfId="1" applyNumberFormat="1" applyFont="1" applyFill="1" applyBorder="1" applyAlignment="1" applyProtection="1">
      <alignment horizontal="right" vertical="center" wrapText="1"/>
    </xf>
    <xf numFmtId="1" fontId="8" fillId="0" borderId="26" xfId="8" applyNumberFormat="1" applyFont="1" applyFill="1" applyBorder="1" applyAlignment="1">
      <alignment horizontal="right" vertical="center" wrapText="1"/>
    </xf>
    <xf numFmtId="0" fontId="13" fillId="0" borderId="0" xfId="0" applyFont="1" applyFill="1" applyAlignment="1">
      <alignment vertical="center"/>
    </xf>
    <xf numFmtId="41" fontId="13" fillId="0" borderId="27" xfId="8" applyNumberFormat="1" applyFont="1" applyFill="1" applyBorder="1" applyAlignment="1">
      <alignment vertical="center" wrapText="1"/>
    </xf>
    <xf numFmtId="41" fontId="8" fillId="0" borderId="1" xfId="8" applyNumberFormat="1" applyFont="1" applyFill="1" applyBorder="1" applyAlignment="1">
      <alignment vertical="center" wrapText="1"/>
    </xf>
    <xf numFmtId="41" fontId="13" fillId="0" borderId="1" xfId="8" applyNumberFormat="1" applyFont="1" applyFill="1" applyBorder="1" applyAlignment="1">
      <alignment horizontal="right" vertical="center" wrapText="1"/>
    </xf>
    <xf numFmtId="1" fontId="8" fillId="0" borderId="28" xfId="8" applyNumberFormat="1" applyFont="1" applyFill="1" applyBorder="1" applyAlignment="1">
      <alignment horizontal="right" vertical="center" wrapText="1"/>
    </xf>
    <xf numFmtId="41" fontId="13" fillId="3" borderId="1" xfId="8" applyNumberFormat="1" applyFont="1" applyFill="1" applyBorder="1" applyAlignment="1">
      <alignment vertical="center" wrapText="1"/>
    </xf>
    <xf numFmtId="41" fontId="13" fillId="3" borderId="1" xfId="8" applyNumberFormat="1" applyFont="1" applyFill="1" applyBorder="1" applyAlignment="1">
      <alignment horizontal="right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left" vertical="center" wrapText="1"/>
    </xf>
    <xf numFmtId="41" fontId="8" fillId="3" borderId="1" xfId="8" applyNumberFormat="1" applyFont="1" applyFill="1" applyBorder="1" applyAlignment="1">
      <alignment vertical="center" wrapText="1"/>
    </xf>
    <xf numFmtId="41" fontId="8" fillId="3" borderId="1" xfId="8" applyNumberFormat="1" applyFont="1" applyFill="1" applyBorder="1" applyAlignment="1">
      <alignment horizontal="right" vertical="center" wrapText="1"/>
    </xf>
    <xf numFmtId="2" fontId="8" fillId="3" borderId="25" xfId="1" applyNumberFormat="1" applyFont="1" applyFill="1" applyBorder="1" applyAlignment="1" applyProtection="1">
      <alignment horizontal="right" vertical="center" wrapText="1"/>
    </xf>
    <xf numFmtId="1" fontId="8" fillId="0" borderId="29" xfId="8" applyNumberFormat="1" applyFont="1" applyFill="1" applyBorder="1" applyAlignment="1">
      <alignment horizontal="right" vertical="center" wrapText="1"/>
    </xf>
    <xf numFmtId="41" fontId="14" fillId="0" borderId="8" xfId="1" applyNumberFormat="1" applyFont="1" applyBorder="1" applyAlignment="1">
      <alignment vertical="center"/>
    </xf>
    <xf numFmtId="41" fontId="9" fillId="0" borderId="7" xfId="1" applyNumberFormat="1" applyFont="1" applyBorder="1" applyAlignment="1">
      <alignment vertical="center"/>
    </xf>
    <xf numFmtId="41" fontId="14" fillId="0" borderId="7" xfId="1" applyNumberFormat="1" applyFont="1" applyBorder="1" applyAlignment="1">
      <alignment vertical="center"/>
    </xf>
    <xf numFmtId="41" fontId="9" fillId="0" borderId="6" xfId="1" applyNumberFormat="1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41" fontId="12" fillId="0" borderId="0" xfId="0" applyNumberFormat="1" applyFont="1" applyAlignment="1">
      <alignment vertical="center"/>
    </xf>
    <xf numFmtId="164" fontId="12" fillId="0" borderId="0" xfId="1" applyFont="1" applyAlignment="1">
      <alignment vertical="center"/>
    </xf>
    <xf numFmtId="0" fontId="4" fillId="0" borderId="17" xfId="0" applyNumberFormat="1" applyFont="1" applyBorder="1" applyAlignment="1" applyProtection="1">
      <alignment horizontal="right" vertical="center" wrapText="1"/>
    </xf>
    <xf numFmtId="0" fontId="0" fillId="0" borderId="30" xfId="0" applyBorder="1"/>
    <xf numFmtId="0" fontId="3" fillId="0" borderId="0" xfId="0" applyFont="1"/>
    <xf numFmtId="165" fontId="6" fillId="0" borderId="0" xfId="9" applyNumberFormat="1" applyFont="1" applyFill="1" applyBorder="1" applyAlignment="1"/>
    <xf numFmtId="165" fontId="6" fillId="0" borderId="0" xfId="9" applyNumberFormat="1" applyFont="1" applyFill="1" applyAlignment="1"/>
    <xf numFmtId="0" fontId="6" fillId="0" borderId="0" xfId="9" applyNumberFormat="1" applyFont="1" applyFill="1" applyAlignment="1"/>
    <xf numFmtId="0" fontId="0" fillId="0" borderId="0" xfId="0" applyAlignment="1">
      <alignment horizontal="center"/>
    </xf>
    <xf numFmtId="165" fontId="7" fillId="0" borderId="31" xfId="9" applyNumberFormat="1" applyFont="1" applyFill="1" applyBorder="1" applyAlignment="1">
      <alignment horizontal="center" vertical="center" wrapText="1"/>
    </xf>
    <xf numFmtId="165" fontId="7" fillId="0" borderId="32" xfId="9" applyNumberFormat="1" applyFont="1" applyFill="1" applyBorder="1" applyAlignment="1">
      <alignment horizontal="center" vertical="center" wrapText="1"/>
    </xf>
    <xf numFmtId="0" fontId="7" fillId="0" borderId="32" xfId="9" applyNumberFormat="1" applyFont="1" applyFill="1" applyBorder="1" applyAlignment="1">
      <alignment horizontal="center" vertical="center" wrapText="1"/>
    </xf>
    <xf numFmtId="0" fontId="0" fillId="0" borderId="33" xfId="0" applyBorder="1"/>
    <xf numFmtId="0" fontId="0" fillId="0" borderId="34" xfId="0" applyBorder="1"/>
    <xf numFmtId="0" fontId="0" fillId="0" borderId="4" xfId="0" applyBorder="1"/>
    <xf numFmtId="0" fontId="7" fillId="0" borderId="18" xfId="12" applyFont="1" applyFill="1" applyBorder="1" applyAlignment="1">
      <alignment horizontal="center" vertical="center" wrapText="1"/>
    </xf>
    <xf numFmtId="0" fontId="0" fillId="0" borderId="19" xfId="0" applyBorder="1"/>
    <xf numFmtId="0" fontId="0" fillId="0" borderId="20" xfId="0" applyBorder="1"/>
    <xf numFmtId="0" fontId="3" fillId="0" borderId="18" xfId="0" applyFont="1" applyBorder="1"/>
    <xf numFmtId="0" fontId="0" fillId="0" borderId="9" xfId="0" applyBorder="1"/>
    <xf numFmtId="0" fontId="0" fillId="0" borderId="24" xfId="0" applyBorder="1"/>
    <xf numFmtId="0" fontId="0" fillId="0" borderId="2" xfId="0" applyBorder="1"/>
    <xf numFmtId="0" fontId="1" fillId="0" borderId="24" xfId="0" applyFont="1" applyBorder="1"/>
    <xf numFmtId="0" fontId="1" fillId="0" borderId="9" xfId="0" applyFont="1" applyBorder="1"/>
    <xf numFmtId="0" fontId="1" fillId="0" borderId="2" xfId="0" applyFont="1" applyBorder="1"/>
    <xf numFmtId="0" fontId="1" fillId="0" borderId="33" xfId="0" applyFont="1" applyBorder="1" applyAlignment="1">
      <alignment horizontal="right"/>
    </xf>
    <xf numFmtId="41" fontId="13" fillId="3" borderId="27" xfId="8" applyNumberFormat="1" applyFont="1" applyFill="1" applyBorder="1" applyAlignment="1">
      <alignment vertical="center" wrapText="1"/>
    </xf>
    <xf numFmtId="0" fontId="1" fillId="0" borderId="30" xfId="0" applyFont="1" applyBorder="1" applyAlignment="1">
      <alignment horizontal="center"/>
    </xf>
    <xf numFmtId="41" fontId="13" fillId="3" borderId="23" xfId="8" applyNumberFormat="1" applyFont="1" applyFill="1" applyBorder="1" applyAlignment="1">
      <alignment vertical="center" wrapText="1"/>
    </xf>
    <xf numFmtId="0" fontId="0" fillId="0" borderId="2" xfId="0" applyBorder="1" applyAlignment="1">
      <alignment horizontal="right"/>
    </xf>
    <xf numFmtId="0" fontId="6" fillId="0" borderId="17" xfId="12" applyNumberFormat="1" applyFont="1" applyFill="1" applyBorder="1" applyAlignment="1">
      <alignment horizontal="left" vertical="center" wrapText="1"/>
    </xf>
    <xf numFmtId="0" fontId="8" fillId="0" borderId="0" xfId="13" applyFont="1" applyFill="1" applyBorder="1" applyAlignment="1">
      <alignment horizontal="right" vertical="center"/>
    </xf>
    <xf numFmtId="0" fontId="8" fillId="0" borderId="0" xfId="13" quotePrefix="1" applyFont="1" applyFill="1" applyAlignment="1">
      <alignment horizontal="right" vertical="center"/>
    </xf>
    <xf numFmtId="3" fontId="1" fillId="0" borderId="0" xfId="0" applyNumberFormat="1" applyFont="1" applyAlignment="1">
      <alignment vertical="center"/>
    </xf>
    <xf numFmtId="0" fontId="6" fillId="0" borderId="0" xfId="12" applyFont="1" applyFill="1" applyBorder="1" applyAlignment="1">
      <alignment horizontal="right"/>
    </xf>
    <xf numFmtId="0" fontId="6" fillId="0" borderId="0" xfId="12" quotePrefix="1" applyFont="1" applyFill="1" applyAlignment="1">
      <alignment horizontal="right" vertical="center"/>
    </xf>
    <xf numFmtId="0" fontId="0" fillId="0" borderId="17" xfId="0" applyBorder="1"/>
    <xf numFmtId="0" fontId="1" fillId="0" borderId="17" xfId="0" applyFont="1" applyBorder="1"/>
    <xf numFmtId="0" fontId="8" fillId="0" borderId="0" xfId="13" applyFont="1" applyFill="1" applyAlignment="1">
      <alignment vertical="center"/>
    </xf>
    <xf numFmtId="0" fontId="3" fillId="0" borderId="36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3" fillId="0" borderId="26" xfId="0" applyNumberFormat="1" applyFont="1" applyBorder="1" applyAlignment="1">
      <alignment horizontal="center" vertical="center" textRotation="90"/>
    </xf>
    <xf numFmtId="0" fontId="3" fillId="0" borderId="35" xfId="0" applyNumberFormat="1" applyFont="1" applyBorder="1" applyAlignment="1">
      <alignment horizontal="center" vertical="center" textRotation="90"/>
    </xf>
    <xf numFmtId="0" fontId="3" fillId="0" borderId="37" xfId="0" applyNumberFormat="1" applyFont="1" applyBorder="1" applyAlignment="1">
      <alignment horizontal="center" vertical="center" textRotation="91"/>
    </xf>
    <xf numFmtId="0" fontId="3" fillId="0" borderId="38" xfId="0" applyNumberFormat="1" applyFont="1" applyBorder="1" applyAlignment="1">
      <alignment horizontal="center" vertical="center" textRotation="91"/>
    </xf>
    <xf numFmtId="0" fontId="3" fillId="0" borderId="37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41" fontId="3" fillId="0" borderId="8" xfId="0" applyNumberFormat="1" applyFont="1" applyBorder="1" applyAlignment="1">
      <alignment horizontal="center" vertical="center" wrapText="1"/>
    </xf>
    <xf numFmtId="41" fontId="3" fillId="0" borderId="36" xfId="0" applyNumberFormat="1" applyFont="1" applyBorder="1" applyAlignment="1">
      <alignment horizontal="center" vertical="center" wrapText="1"/>
    </xf>
    <xf numFmtId="41" fontId="3" fillId="0" borderId="6" xfId="0" applyNumberFormat="1" applyFont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9" fillId="0" borderId="26" xfId="0" applyNumberFormat="1" applyFont="1" applyBorder="1" applyAlignment="1">
      <alignment horizontal="center" vertical="center" textRotation="90"/>
    </xf>
    <xf numFmtId="0" fontId="9" fillId="0" borderId="35" xfId="0" applyNumberFormat="1" applyFont="1" applyBorder="1" applyAlignment="1">
      <alignment horizontal="center" vertical="center" textRotation="90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41" fontId="9" fillId="0" borderId="8" xfId="0" applyNumberFormat="1" applyFont="1" applyBorder="1" applyAlignment="1">
      <alignment horizontal="center" vertical="center" wrapText="1"/>
    </xf>
    <xf numFmtId="41" fontId="9" fillId="0" borderId="36" xfId="0" applyNumberFormat="1" applyFont="1" applyBorder="1" applyAlignment="1">
      <alignment horizontal="center" vertical="center" wrapText="1"/>
    </xf>
    <xf numFmtId="41" fontId="9" fillId="0" borderId="6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2" fontId="16" fillId="0" borderId="36" xfId="0" applyNumberFormat="1" applyFont="1" applyBorder="1" applyAlignment="1">
      <alignment horizontal="center" vertical="center"/>
    </xf>
    <xf numFmtId="0" fontId="6" fillId="0" borderId="38" xfId="12" applyFont="1" applyFill="1" applyBorder="1" applyAlignment="1">
      <alignment horizontal="center"/>
    </xf>
    <xf numFmtId="0" fontId="6" fillId="0" borderId="41" xfId="12" applyFont="1" applyFill="1" applyBorder="1" applyAlignment="1">
      <alignment horizontal="center"/>
    </xf>
    <xf numFmtId="0" fontId="6" fillId="0" borderId="20" xfId="12" applyFont="1" applyFill="1" applyBorder="1" applyAlignment="1">
      <alignment horizontal="center"/>
    </xf>
    <xf numFmtId="0" fontId="7" fillId="0" borderId="37" xfId="12" applyFont="1" applyFill="1" applyBorder="1" applyAlignment="1">
      <alignment horizontal="center"/>
    </xf>
    <xf numFmtId="0" fontId="7" fillId="0" borderId="39" xfId="12" applyFont="1" applyFill="1" applyBorder="1" applyAlignment="1">
      <alignment horizontal="center"/>
    </xf>
    <xf numFmtId="0" fontId="7" fillId="0" borderId="18" xfId="12" applyFont="1" applyFill="1" applyBorder="1" applyAlignment="1">
      <alignment horizontal="center"/>
    </xf>
    <xf numFmtId="0" fontId="7" fillId="0" borderId="40" xfId="12" applyFont="1" applyFill="1" applyBorder="1" applyAlignment="1">
      <alignment horizontal="center"/>
    </xf>
    <xf numFmtId="0" fontId="7" fillId="0" borderId="0" xfId="12" applyFont="1" applyFill="1" applyBorder="1" applyAlignment="1">
      <alignment horizontal="center"/>
    </xf>
    <xf numFmtId="0" fontId="7" fillId="0" borderId="19" xfId="12" applyFont="1" applyFill="1" applyBorder="1" applyAlignment="1">
      <alignment horizontal="center"/>
    </xf>
    <xf numFmtId="165" fontId="7" fillId="0" borderId="40" xfId="9" applyNumberFormat="1" applyFont="1" applyFill="1" applyBorder="1" applyAlignment="1">
      <alignment horizontal="center"/>
    </xf>
    <xf numFmtId="165" fontId="7" fillId="0" borderId="0" xfId="9" applyNumberFormat="1" applyFont="1" applyFill="1" applyBorder="1" applyAlignment="1">
      <alignment horizontal="center"/>
    </xf>
    <xf numFmtId="165" fontId="7" fillId="0" borderId="19" xfId="9" applyNumberFormat="1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24">
    <cellStyle name="Millares 2" xfId="1"/>
    <cellStyle name="Millares 2 2" xfId="2"/>
    <cellStyle name="Millares 2 3" xfId="3"/>
    <cellStyle name="Millares 2 4" xfId="4"/>
    <cellStyle name="Millares 3" xfId="5"/>
    <cellStyle name="Millares 4" xfId="6"/>
    <cellStyle name="Millares 5" xfId="7"/>
    <cellStyle name="Millares_Anexas - Articulo 15 Ley 24156 - P2007" xfId="8"/>
    <cellStyle name="Millares_referencias 2" xfId="9"/>
    <cellStyle name="Normal" xfId="0" builtinId="0"/>
    <cellStyle name="Normal 2" xfId="10"/>
    <cellStyle name="Normal 2 2" xfId="11"/>
    <cellStyle name="Normal 2 3" xfId="12"/>
    <cellStyle name="Normal 3" xfId="13"/>
    <cellStyle name="Normal 3 2" xfId="14"/>
    <cellStyle name="Normal 4" xfId="15"/>
    <cellStyle name="Normal 5" xfId="16"/>
    <cellStyle name="Normal 6" xfId="17"/>
    <cellStyle name="Normal 7" xfId="18"/>
    <cellStyle name="Porcentaje 2" xfId="19"/>
    <cellStyle name="Porcentaje 2 2" xfId="20"/>
    <cellStyle name="Porcentaje 3" xfId="21"/>
    <cellStyle name="Porcentaje 4" xfId="22"/>
    <cellStyle name="Título 1" xfId="23"/>
  </cellStyles>
  <dxfs count="4"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5"/>
  <sheetViews>
    <sheetView tabSelected="1" zoomScale="84" zoomScaleNormal="84" workbookViewId="0">
      <selection activeCell="R1" sqref="A1:R345"/>
    </sheetView>
  </sheetViews>
  <sheetFormatPr baseColWidth="10" defaultColWidth="9.140625" defaultRowHeight="12.75" x14ac:dyDescent="0.2"/>
  <cols>
    <col min="1" max="1" width="5.28515625" style="1" customWidth="1"/>
    <col min="2" max="2" width="7.42578125" style="1" customWidth="1"/>
    <col min="3" max="3" width="6.7109375" style="1" customWidth="1"/>
    <col min="4" max="4" width="9.28515625" style="1" customWidth="1"/>
    <col min="5" max="5" width="9" style="1" customWidth="1"/>
    <col min="6" max="6" width="6.85546875" style="1" customWidth="1"/>
    <col min="7" max="7" width="65.42578125" style="2" customWidth="1"/>
    <col min="8" max="10" width="16.5703125" style="1" customWidth="1"/>
    <col min="11" max="11" width="19.140625" style="1" customWidth="1"/>
    <col min="12" max="12" width="18.7109375" style="1" customWidth="1"/>
    <col min="13" max="13" width="11" style="1" customWidth="1"/>
    <col min="14" max="14" width="11.7109375" style="1" customWidth="1"/>
    <col min="15" max="15" width="10.85546875" style="1" customWidth="1"/>
    <col min="16" max="17" width="9.28515625" style="1" bestFit="1" customWidth="1"/>
    <col min="18" max="18" width="11.5703125" style="1" bestFit="1" customWidth="1"/>
    <col min="19" max="19" width="10.28515625" style="1" bestFit="1" customWidth="1"/>
    <col min="20" max="16384" width="9.140625" style="1"/>
  </cols>
  <sheetData>
    <row r="1" spans="1:18" ht="14.25" x14ac:dyDescent="0.2">
      <c r="R1" s="110" t="s">
        <v>350</v>
      </c>
    </row>
    <row r="2" spans="1:18" ht="15" thickBot="1" x14ac:dyDescent="0.25">
      <c r="R2" s="111" t="s">
        <v>504</v>
      </c>
    </row>
    <row r="3" spans="1:18" x14ac:dyDescent="0.2">
      <c r="A3" s="125" t="s">
        <v>349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7"/>
    </row>
    <row r="4" spans="1:18" x14ac:dyDescent="0.2">
      <c r="A4" s="128" t="s">
        <v>348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30"/>
    </row>
    <row r="5" spans="1:18" x14ac:dyDescent="0.2">
      <c r="A5" s="128" t="s">
        <v>347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30"/>
    </row>
    <row r="6" spans="1:18" ht="13.5" thickBot="1" x14ac:dyDescent="0.25">
      <c r="A6" s="131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3"/>
    </row>
    <row r="7" spans="1:18" ht="32.25" customHeight="1" thickBot="1" x14ac:dyDescent="0.25">
      <c r="A7" s="121" t="s">
        <v>346</v>
      </c>
      <c r="B7" s="121" t="s">
        <v>345</v>
      </c>
      <c r="C7" s="121" t="s">
        <v>344</v>
      </c>
      <c r="D7" s="121" t="s">
        <v>343</v>
      </c>
      <c r="E7" s="121" t="s">
        <v>342</v>
      </c>
      <c r="F7" s="121" t="s">
        <v>341</v>
      </c>
      <c r="G7" s="123" t="s">
        <v>340</v>
      </c>
      <c r="H7" s="134" t="s">
        <v>339</v>
      </c>
      <c r="I7" s="135"/>
      <c r="J7" s="135"/>
      <c r="K7" s="135"/>
      <c r="L7" s="136"/>
      <c r="M7" s="118" t="s">
        <v>338</v>
      </c>
      <c r="N7" s="118"/>
      <c r="O7" s="118"/>
      <c r="P7" s="118"/>
      <c r="Q7" s="118"/>
      <c r="R7" s="119" t="s">
        <v>124</v>
      </c>
    </row>
    <row r="8" spans="1:18" ht="87" customHeight="1" thickBot="1" x14ac:dyDescent="0.25">
      <c r="A8" s="122"/>
      <c r="B8" s="122"/>
      <c r="C8" s="122"/>
      <c r="D8" s="122"/>
      <c r="E8" s="122"/>
      <c r="F8" s="122"/>
      <c r="G8" s="124"/>
      <c r="H8" s="13">
        <v>2020</v>
      </c>
      <c r="I8" s="12">
        <v>2021</v>
      </c>
      <c r="J8" s="12">
        <v>2022</v>
      </c>
      <c r="K8" s="11" t="s">
        <v>337</v>
      </c>
      <c r="L8" s="10" t="s">
        <v>336</v>
      </c>
      <c r="M8" s="9">
        <v>2020</v>
      </c>
      <c r="N8" s="8">
        <v>2021</v>
      </c>
      <c r="O8" s="8">
        <v>2022</v>
      </c>
      <c r="P8" s="7" t="s">
        <v>337</v>
      </c>
      <c r="Q8" s="6" t="s">
        <v>336</v>
      </c>
      <c r="R8" s="120"/>
    </row>
    <row r="9" spans="1:18" s="2" customFormat="1" ht="25.5" x14ac:dyDescent="0.2">
      <c r="A9" s="14">
        <v>5</v>
      </c>
      <c r="B9" s="5">
        <v>320</v>
      </c>
      <c r="C9" s="5">
        <v>24</v>
      </c>
      <c r="D9" s="5">
        <v>11</v>
      </c>
      <c r="E9" s="5">
        <v>15</v>
      </c>
      <c r="F9" s="5">
        <v>51</v>
      </c>
      <c r="G9" s="19" t="s">
        <v>126</v>
      </c>
      <c r="H9" s="23">
        <v>23625000</v>
      </c>
      <c r="I9" s="4">
        <v>43875000</v>
      </c>
      <c r="J9" s="4">
        <v>0</v>
      </c>
      <c r="K9" s="4">
        <v>0</v>
      </c>
      <c r="L9" s="24">
        <v>67500000</v>
      </c>
      <c r="M9" s="21">
        <f>+H9/$L9</f>
        <v>0.35</v>
      </c>
      <c r="N9" s="3">
        <f>+I9/$L9</f>
        <v>0.65</v>
      </c>
      <c r="O9" s="3">
        <f>+J9/$L9</f>
        <v>0</v>
      </c>
      <c r="P9" s="3">
        <f>+K9/$L9</f>
        <v>0</v>
      </c>
      <c r="Q9" s="3">
        <f>+L9/$L9</f>
        <v>1</v>
      </c>
      <c r="R9" s="81">
        <v>118259</v>
      </c>
    </row>
    <row r="10" spans="1:18" s="2" customFormat="1" ht="25.5" x14ac:dyDescent="0.2">
      <c r="A10" s="14">
        <v>5</v>
      </c>
      <c r="B10" s="5">
        <v>320</v>
      </c>
      <c r="C10" s="5">
        <v>24</v>
      </c>
      <c r="D10" s="5">
        <v>16</v>
      </c>
      <c r="E10" s="5">
        <v>4</v>
      </c>
      <c r="F10" s="5">
        <v>51</v>
      </c>
      <c r="G10" s="19" t="s">
        <v>127</v>
      </c>
      <c r="H10" s="23">
        <v>12000000</v>
      </c>
      <c r="I10" s="4">
        <v>33010000</v>
      </c>
      <c r="J10" s="4">
        <v>0</v>
      </c>
      <c r="K10" s="4">
        <v>0</v>
      </c>
      <c r="L10" s="24">
        <v>45010000</v>
      </c>
      <c r="M10" s="21">
        <f t="shared" ref="M10:M73" si="0">+H10/$L10</f>
        <v>0.26660742057320597</v>
      </c>
      <c r="N10" s="3">
        <f t="shared" ref="N10:N73" si="1">+I10/$L10</f>
        <v>0.73339257942679403</v>
      </c>
      <c r="O10" s="3">
        <f t="shared" ref="O10:O73" si="2">+J10/$L10</f>
        <v>0</v>
      </c>
      <c r="P10" s="3">
        <f t="shared" ref="P10:P73" si="3">+K10/$L10</f>
        <v>0</v>
      </c>
      <c r="Q10" s="3">
        <f t="shared" ref="Q10:Q73" si="4">+L10/$L10</f>
        <v>1</v>
      </c>
      <c r="R10" s="81">
        <v>101487</v>
      </c>
    </row>
    <row r="11" spans="1:18" s="2" customFormat="1" ht="25.5" x14ac:dyDescent="0.2">
      <c r="A11" s="14">
        <v>5</v>
      </c>
      <c r="B11" s="5">
        <v>320</v>
      </c>
      <c r="C11" s="5">
        <v>24</v>
      </c>
      <c r="D11" s="5">
        <v>16</v>
      </c>
      <c r="E11" s="5">
        <v>10</v>
      </c>
      <c r="F11" s="5">
        <v>51</v>
      </c>
      <c r="G11" s="19" t="s">
        <v>45</v>
      </c>
      <c r="H11" s="23">
        <v>33000000</v>
      </c>
      <c r="I11" s="4">
        <v>67000000</v>
      </c>
      <c r="J11" s="4">
        <v>35000000</v>
      </c>
      <c r="K11" s="4">
        <v>0</v>
      </c>
      <c r="L11" s="24">
        <v>135000000</v>
      </c>
      <c r="M11" s="21">
        <f t="shared" si="0"/>
        <v>0.24444444444444444</v>
      </c>
      <c r="N11" s="3">
        <f t="shared" si="1"/>
        <v>0.49629629629629629</v>
      </c>
      <c r="O11" s="3">
        <f t="shared" si="2"/>
        <v>0.25925925925925924</v>
      </c>
      <c r="P11" s="3">
        <f t="shared" si="3"/>
        <v>0</v>
      </c>
      <c r="Q11" s="3">
        <f t="shared" si="4"/>
        <v>1</v>
      </c>
      <c r="R11" s="81">
        <v>118277</v>
      </c>
    </row>
    <row r="12" spans="1:18" s="2" customFormat="1" ht="25.5" x14ac:dyDescent="0.2">
      <c r="A12" s="14">
        <v>5</v>
      </c>
      <c r="B12" s="5">
        <v>320</v>
      </c>
      <c r="C12" s="5">
        <v>24</v>
      </c>
      <c r="D12" s="5">
        <v>17</v>
      </c>
      <c r="E12" s="5">
        <v>5</v>
      </c>
      <c r="F12" s="5">
        <v>51</v>
      </c>
      <c r="G12" s="19" t="s">
        <v>46</v>
      </c>
      <c r="H12" s="23">
        <v>30000000</v>
      </c>
      <c r="I12" s="4">
        <v>33000000</v>
      </c>
      <c r="J12" s="4">
        <v>0</v>
      </c>
      <c r="K12" s="4">
        <v>0</v>
      </c>
      <c r="L12" s="24">
        <v>63000000</v>
      </c>
      <c r="M12" s="21">
        <f t="shared" si="0"/>
        <v>0.47619047619047616</v>
      </c>
      <c r="N12" s="3">
        <f t="shared" si="1"/>
        <v>0.52380952380952384</v>
      </c>
      <c r="O12" s="3">
        <f t="shared" si="2"/>
        <v>0</v>
      </c>
      <c r="P12" s="3">
        <f t="shared" si="3"/>
        <v>0</v>
      </c>
      <c r="Q12" s="3">
        <f t="shared" si="4"/>
        <v>1</v>
      </c>
      <c r="R12" s="81">
        <v>106672</v>
      </c>
    </row>
    <row r="13" spans="1:18" s="2" customFormat="1" x14ac:dyDescent="0.2">
      <c r="A13" s="14">
        <v>5</v>
      </c>
      <c r="B13" s="5">
        <v>320</v>
      </c>
      <c r="C13" s="5">
        <v>24</v>
      </c>
      <c r="D13" s="5">
        <v>23</v>
      </c>
      <c r="E13" s="5">
        <v>2</v>
      </c>
      <c r="F13" s="5">
        <v>51</v>
      </c>
      <c r="G13" s="19" t="s">
        <v>47</v>
      </c>
      <c r="H13" s="23">
        <v>34020000</v>
      </c>
      <c r="I13" s="4">
        <v>28980000</v>
      </c>
      <c r="J13" s="4">
        <v>0</v>
      </c>
      <c r="K13" s="4">
        <v>0</v>
      </c>
      <c r="L13" s="24">
        <v>63000000</v>
      </c>
      <c r="M13" s="21">
        <f t="shared" si="0"/>
        <v>0.54</v>
      </c>
      <c r="N13" s="3">
        <f t="shared" si="1"/>
        <v>0.46</v>
      </c>
      <c r="O13" s="3">
        <f t="shared" si="2"/>
        <v>0</v>
      </c>
      <c r="P13" s="3">
        <f t="shared" si="3"/>
        <v>0</v>
      </c>
      <c r="Q13" s="3">
        <f t="shared" si="4"/>
        <v>1</v>
      </c>
      <c r="R13" s="81">
        <v>118337</v>
      </c>
    </row>
    <row r="14" spans="1:18" s="2" customFormat="1" ht="25.5" x14ac:dyDescent="0.2">
      <c r="A14" s="14">
        <v>5</v>
      </c>
      <c r="B14" s="5">
        <v>335</v>
      </c>
      <c r="C14" s="5">
        <v>21</v>
      </c>
      <c r="D14" s="5">
        <v>0</v>
      </c>
      <c r="E14" s="5">
        <v>39</v>
      </c>
      <c r="F14" s="5">
        <v>51</v>
      </c>
      <c r="G14" s="19" t="s">
        <v>48</v>
      </c>
      <c r="H14" s="23">
        <v>6515021</v>
      </c>
      <c r="I14" s="4">
        <v>17559979</v>
      </c>
      <c r="J14" s="4">
        <v>0</v>
      </c>
      <c r="K14" s="4">
        <v>0</v>
      </c>
      <c r="L14" s="24">
        <v>24075000</v>
      </c>
      <c r="M14" s="21">
        <f t="shared" si="0"/>
        <v>0.27061354101765317</v>
      </c>
      <c r="N14" s="3">
        <f t="shared" si="1"/>
        <v>0.72938645898234689</v>
      </c>
      <c r="O14" s="3">
        <f t="shared" si="2"/>
        <v>0</v>
      </c>
      <c r="P14" s="3">
        <f t="shared" si="3"/>
        <v>0</v>
      </c>
      <c r="Q14" s="3">
        <f t="shared" si="4"/>
        <v>1</v>
      </c>
      <c r="R14" s="81">
        <v>119521</v>
      </c>
    </row>
    <row r="15" spans="1:18" s="2" customFormat="1" x14ac:dyDescent="0.2">
      <c r="A15" s="14">
        <v>5</v>
      </c>
      <c r="B15" s="5">
        <v>335</v>
      </c>
      <c r="C15" s="5">
        <v>21</v>
      </c>
      <c r="D15" s="5">
        <v>0</v>
      </c>
      <c r="E15" s="5">
        <v>40</v>
      </c>
      <c r="F15" s="5">
        <v>51</v>
      </c>
      <c r="G15" s="19" t="s">
        <v>49</v>
      </c>
      <c r="H15" s="23">
        <v>4271558</v>
      </c>
      <c r="I15" s="4">
        <v>14148756</v>
      </c>
      <c r="J15" s="4">
        <v>0</v>
      </c>
      <c r="K15" s="4">
        <v>0</v>
      </c>
      <c r="L15" s="24">
        <v>18420314</v>
      </c>
      <c r="M15" s="21">
        <f t="shared" si="0"/>
        <v>0.23189387542470774</v>
      </c>
      <c r="N15" s="3">
        <f t="shared" si="1"/>
        <v>0.76810612457529226</v>
      </c>
      <c r="O15" s="3">
        <f t="shared" si="2"/>
        <v>0</v>
      </c>
      <c r="P15" s="3">
        <f t="shared" si="3"/>
        <v>0</v>
      </c>
      <c r="Q15" s="3">
        <f t="shared" si="4"/>
        <v>1</v>
      </c>
      <c r="R15" s="81">
        <v>119524</v>
      </c>
    </row>
    <row r="16" spans="1:18" s="2" customFormat="1" ht="25.5" x14ac:dyDescent="0.2">
      <c r="A16" s="14">
        <v>5</v>
      </c>
      <c r="B16" s="5">
        <v>335</v>
      </c>
      <c r="C16" s="5">
        <v>27</v>
      </c>
      <c r="D16" s="5">
        <v>0</v>
      </c>
      <c r="E16" s="5">
        <v>14</v>
      </c>
      <c r="F16" s="5">
        <v>51</v>
      </c>
      <c r="G16" s="19" t="s">
        <v>0</v>
      </c>
      <c r="H16" s="23">
        <v>170021</v>
      </c>
      <c r="I16" s="4">
        <v>2889730</v>
      </c>
      <c r="J16" s="4">
        <v>0</v>
      </c>
      <c r="K16" s="4">
        <v>0</v>
      </c>
      <c r="L16" s="24">
        <v>3059751</v>
      </c>
      <c r="M16" s="21">
        <f t="shared" si="0"/>
        <v>5.5566939924196444E-2</v>
      </c>
      <c r="N16" s="3">
        <f t="shared" si="1"/>
        <v>0.94443306007580352</v>
      </c>
      <c r="O16" s="3">
        <f t="shared" si="2"/>
        <v>0</v>
      </c>
      <c r="P16" s="3">
        <f t="shared" si="3"/>
        <v>0</v>
      </c>
      <c r="Q16" s="3">
        <f t="shared" si="4"/>
        <v>1</v>
      </c>
      <c r="R16" s="81">
        <v>119273</v>
      </c>
    </row>
    <row r="17" spans="1:18" s="2" customFormat="1" x14ac:dyDescent="0.2">
      <c r="A17" s="14">
        <v>5</v>
      </c>
      <c r="B17" s="5">
        <v>335</v>
      </c>
      <c r="C17" s="5">
        <v>27</v>
      </c>
      <c r="D17" s="5">
        <v>0</v>
      </c>
      <c r="E17" s="5">
        <v>15</v>
      </c>
      <c r="F17" s="5">
        <v>51</v>
      </c>
      <c r="G17" s="19" t="s">
        <v>1</v>
      </c>
      <c r="H17" s="23">
        <v>170021</v>
      </c>
      <c r="I17" s="4">
        <v>2889730</v>
      </c>
      <c r="J17" s="4">
        <v>0</v>
      </c>
      <c r="K17" s="4">
        <v>0</v>
      </c>
      <c r="L17" s="24">
        <v>3059751</v>
      </c>
      <c r="M17" s="21">
        <f t="shared" si="0"/>
        <v>5.5566939924196444E-2</v>
      </c>
      <c r="N17" s="3">
        <f t="shared" si="1"/>
        <v>0.94443306007580352</v>
      </c>
      <c r="O17" s="3">
        <f t="shared" si="2"/>
        <v>0</v>
      </c>
      <c r="P17" s="3">
        <f t="shared" si="3"/>
        <v>0</v>
      </c>
      <c r="Q17" s="3">
        <f t="shared" si="4"/>
        <v>1</v>
      </c>
      <c r="R17" s="81">
        <v>119280</v>
      </c>
    </row>
    <row r="18" spans="1:18" s="2" customFormat="1" ht="25.5" x14ac:dyDescent="0.2">
      <c r="A18" s="14">
        <v>5</v>
      </c>
      <c r="B18" s="5">
        <v>335</v>
      </c>
      <c r="C18" s="5">
        <v>27</v>
      </c>
      <c r="D18" s="5">
        <v>0</v>
      </c>
      <c r="E18" s="5">
        <v>16</v>
      </c>
      <c r="F18" s="5">
        <v>51</v>
      </c>
      <c r="G18" s="19" t="s">
        <v>128</v>
      </c>
      <c r="H18" s="23">
        <v>42505</v>
      </c>
      <c r="I18" s="4">
        <v>6987273</v>
      </c>
      <c r="J18" s="4">
        <v>0</v>
      </c>
      <c r="K18" s="4">
        <v>0</v>
      </c>
      <c r="L18" s="24">
        <v>7029778</v>
      </c>
      <c r="M18" s="21">
        <f t="shared" si="0"/>
        <v>6.0464213805898276E-3</v>
      </c>
      <c r="N18" s="3">
        <f t="shared" si="1"/>
        <v>0.99395357861941014</v>
      </c>
      <c r="O18" s="3">
        <f t="shared" si="2"/>
        <v>0</v>
      </c>
      <c r="P18" s="3">
        <f t="shared" si="3"/>
        <v>0</v>
      </c>
      <c r="Q18" s="3">
        <f t="shared" si="4"/>
        <v>1</v>
      </c>
      <c r="R18" s="81">
        <v>119282</v>
      </c>
    </row>
    <row r="19" spans="1:18" s="2" customFormat="1" ht="25.5" x14ac:dyDescent="0.2">
      <c r="A19" s="14">
        <v>20</v>
      </c>
      <c r="B19" s="5">
        <v>107</v>
      </c>
      <c r="C19" s="5">
        <v>23</v>
      </c>
      <c r="D19" s="5">
        <v>0</v>
      </c>
      <c r="E19" s="5">
        <v>11</v>
      </c>
      <c r="F19" s="5">
        <v>51</v>
      </c>
      <c r="G19" s="19" t="s">
        <v>2</v>
      </c>
      <c r="H19" s="23">
        <v>13335956</v>
      </c>
      <c r="I19" s="4">
        <v>21742865</v>
      </c>
      <c r="J19" s="4">
        <v>0</v>
      </c>
      <c r="K19" s="4">
        <v>0</v>
      </c>
      <c r="L19" s="24">
        <v>35078821</v>
      </c>
      <c r="M19" s="21">
        <f t="shared" si="0"/>
        <v>0.38017115797591944</v>
      </c>
      <c r="N19" s="3">
        <f t="shared" si="1"/>
        <v>0.61982884202408062</v>
      </c>
      <c r="O19" s="3">
        <f t="shared" si="2"/>
        <v>0</v>
      </c>
      <c r="P19" s="3">
        <f t="shared" si="3"/>
        <v>0</v>
      </c>
      <c r="Q19" s="3">
        <f t="shared" si="4"/>
        <v>1</v>
      </c>
      <c r="R19" s="81">
        <v>59604</v>
      </c>
    </row>
    <row r="20" spans="1:18" s="2" customFormat="1" ht="25.5" x14ac:dyDescent="0.2">
      <c r="A20" s="14">
        <v>20</v>
      </c>
      <c r="B20" s="5">
        <v>107</v>
      </c>
      <c r="C20" s="5">
        <v>23</v>
      </c>
      <c r="D20" s="5">
        <v>0</v>
      </c>
      <c r="E20" s="5">
        <v>15</v>
      </c>
      <c r="F20" s="5">
        <v>51</v>
      </c>
      <c r="G20" s="19" t="s">
        <v>3</v>
      </c>
      <c r="H20" s="23">
        <v>25745070</v>
      </c>
      <c r="I20" s="4">
        <v>23607459</v>
      </c>
      <c r="J20" s="4">
        <v>0</v>
      </c>
      <c r="K20" s="4">
        <v>0</v>
      </c>
      <c r="L20" s="24">
        <v>49352529</v>
      </c>
      <c r="M20" s="21">
        <f t="shared" si="0"/>
        <v>0.52165654975857467</v>
      </c>
      <c r="N20" s="3">
        <f t="shared" si="1"/>
        <v>0.47834345024142533</v>
      </c>
      <c r="O20" s="3">
        <f t="shared" si="2"/>
        <v>0</v>
      </c>
      <c r="P20" s="3">
        <f t="shared" si="3"/>
        <v>0</v>
      </c>
      <c r="Q20" s="3">
        <f t="shared" si="4"/>
        <v>1</v>
      </c>
      <c r="R20" s="81">
        <v>59613</v>
      </c>
    </row>
    <row r="21" spans="1:18" s="2" customFormat="1" x14ac:dyDescent="0.2">
      <c r="A21" s="14">
        <v>20</v>
      </c>
      <c r="B21" s="5">
        <v>107</v>
      </c>
      <c r="C21" s="5">
        <v>23</v>
      </c>
      <c r="D21" s="5">
        <v>0</v>
      </c>
      <c r="E21" s="5">
        <v>43</v>
      </c>
      <c r="F21" s="5">
        <v>51</v>
      </c>
      <c r="G21" s="19" t="s">
        <v>4</v>
      </c>
      <c r="H21" s="23">
        <v>18046688</v>
      </c>
      <c r="I21" s="4">
        <v>25012111</v>
      </c>
      <c r="J21" s="4">
        <v>0</v>
      </c>
      <c r="K21" s="4">
        <v>0</v>
      </c>
      <c r="L21" s="24">
        <v>43058799</v>
      </c>
      <c r="M21" s="21">
        <f t="shared" si="0"/>
        <v>0.41911730979770245</v>
      </c>
      <c r="N21" s="3">
        <f t="shared" si="1"/>
        <v>0.58088269020229755</v>
      </c>
      <c r="O21" s="3">
        <f t="shared" si="2"/>
        <v>0</v>
      </c>
      <c r="P21" s="3">
        <f t="shared" si="3"/>
        <v>0</v>
      </c>
      <c r="Q21" s="3">
        <f t="shared" si="4"/>
        <v>1</v>
      </c>
      <c r="R21" s="81">
        <v>101976</v>
      </c>
    </row>
    <row r="22" spans="1:18" s="2" customFormat="1" ht="25.5" x14ac:dyDescent="0.2">
      <c r="A22" s="14">
        <v>20</v>
      </c>
      <c r="B22" s="5">
        <v>107</v>
      </c>
      <c r="C22" s="5">
        <v>24</v>
      </c>
      <c r="D22" s="5">
        <v>0</v>
      </c>
      <c r="E22" s="5">
        <v>24</v>
      </c>
      <c r="F22" s="5">
        <v>51</v>
      </c>
      <c r="G22" s="19" t="s">
        <v>5</v>
      </c>
      <c r="H22" s="23">
        <v>15420804</v>
      </c>
      <c r="I22" s="4">
        <v>10473884</v>
      </c>
      <c r="J22" s="4">
        <v>0</v>
      </c>
      <c r="K22" s="4">
        <v>0</v>
      </c>
      <c r="L22" s="24">
        <v>25894688</v>
      </c>
      <c r="M22" s="21">
        <f t="shared" si="0"/>
        <v>0.59551997691572878</v>
      </c>
      <c r="N22" s="3">
        <f t="shared" si="1"/>
        <v>0.40448002308427117</v>
      </c>
      <c r="O22" s="3">
        <f t="shared" si="2"/>
        <v>0</v>
      </c>
      <c r="P22" s="3">
        <f t="shared" si="3"/>
        <v>0</v>
      </c>
      <c r="Q22" s="3">
        <f t="shared" si="4"/>
        <v>1</v>
      </c>
      <c r="R22" s="81">
        <v>68745</v>
      </c>
    </row>
    <row r="23" spans="1:18" s="2" customFormat="1" x14ac:dyDescent="0.2">
      <c r="A23" s="14">
        <v>20</v>
      </c>
      <c r="B23" s="5">
        <v>107</v>
      </c>
      <c r="C23" s="5">
        <v>24</v>
      </c>
      <c r="D23" s="5">
        <v>0</v>
      </c>
      <c r="E23" s="5">
        <v>25</v>
      </c>
      <c r="F23" s="5">
        <v>52</v>
      </c>
      <c r="G23" s="19" t="s">
        <v>6</v>
      </c>
      <c r="H23" s="23">
        <v>4782115</v>
      </c>
      <c r="I23" s="4">
        <v>6726635</v>
      </c>
      <c r="J23" s="4">
        <v>0</v>
      </c>
      <c r="K23" s="4">
        <v>0</v>
      </c>
      <c r="L23" s="24">
        <v>11508750</v>
      </c>
      <c r="M23" s="21">
        <f t="shared" si="0"/>
        <v>0.41551993048767244</v>
      </c>
      <c r="N23" s="3">
        <f t="shared" si="1"/>
        <v>0.58448006951232756</v>
      </c>
      <c r="O23" s="3">
        <f t="shared" si="2"/>
        <v>0</v>
      </c>
      <c r="P23" s="3">
        <f t="shared" si="3"/>
        <v>0</v>
      </c>
      <c r="Q23" s="3">
        <f t="shared" si="4"/>
        <v>1</v>
      </c>
      <c r="R23" s="81">
        <v>68775</v>
      </c>
    </row>
    <row r="24" spans="1:18" s="2" customFormat="1" x14ac:dyDescent="0.2">
      <c r="A24" s="14">
        <v>20</v>
      </c>
      <c r="B24" s="5">
        <v>107</v>
      </c>
      <c r="C24" s="5">
        <v>24</v>
      </c>
      <c r="D24" s="5">
        <v>0</v>
      </c>
      <c r="E24" s="5">
        <v>36</v>
      </c>
      <c r="F24" s="5">
        <v>51</v>
      </c>
      <c r="G24" s="19" t="s">
        <v>7</v>
      </c>
      <c r="H24" s="23">
        <v>10024630</v>
      </c>
      <c r="I24" s="4">
        <v>5431548</v>
      </c>
      <c r="J24" s="4">
        <v>0</v>
      </c>
      <c r="K24" s="4">
        <v>0</v>
      </c>
      <c r="L24" s="24">
        <v>15456178</v>
      </c>
      <c r="M24" s="21">
        <f t="shared" si="0"/>
        <v>0.64858401604846938</v>
      </c>
      <c r="N24" s="3">
        <f t="shared" si="1"/>
        <v>0.35141598395153056</v>
      </c>
      <c r="O24" s="3">
        <f t="shared" si="2"/>
        <v>0</v>
      </c>
      <c r="P24" s="3">
        <f t="shared" si="3"/>
        <v>0</v>
      </c>
      <c r="Q24" s="3">
        <f t="shared" si="4"/>
        <v>1</v>
      </c>
      <c r="R24" s="81">
        <v>101705</v>
      </c>
    </row>
    <row r="25" spans="1:18" s="2" customFormat="1" ht="25.5" x14ac:dyDescent="0.2">
      <c r="A25" s="14">
        <v>20</v>
      </c>
      <c r="B25" s="5">
        <v>107</v>
      </c>
      <c r="C25" s="5">
        <v>24</v>
      </c>
      <c r="D25" s="5">
        <v>0</v>
      </c>
      <c r="E25" s="5">
        <v>54</v>
      </c>
      <c r="F25" s="5">
        <v>51</v>
      </c>
      <c r="G25" s="19" t="s">
        <v>129</v>
      </c>
      <c r="H25" s="23">
        <v>16043430</v>
      </c>
      <c r="I25" s="4">
        <v>11340418</v>
      </c>
      <c r="J25" s="4">
        <v>0</v>
      </c>
      <c r="K25" s="4">
        <v>0</v>
      </c>
      <c r="L25" s="24">
        <v>27383848</v>
      </c>
      <c r="M25" s="21">
        <f t="shared" si="0"/>
        <v>0.58587200746951273</v>
      </c>
      <c r="N25" s="3">
        <f t="shared" si="1"/>
        <v>0.41412799253048732</v>
      </c>
      <c r="O25" s="3">
        <f t="shared" si="2"/>
        <v>0</v>
      </c>
      <c r="P25" s="3">
        <f t="shared" si="3"/>
        <v>0</v>
      </c>
      <c r="Q25" s="3">
        <f t="shared" si="4"/>
        <v>1</v>
      </c>
      <c r="R25" s="81">
        <v>101714</v>
      </c>
    </row>
    <row r="26" spans="1:18" s="2" customFormat="1" x14ac:dyDescent="0.2">
      <c r="A26" s="14">
        <v>20</v>
      </c>
      <c r="B26" s="5">
        <v>107</v>
      </c>
      <c r="C26" s="5">
        <v>24</v>
      </c>
      <c r="D26" s="5">
        <v>0</v>
      </c>
      <c r="E26" s="5">
        <v>61</v>
      </c>
      <c r="F26" s="5">
        <v>51</v>
      </c>
      <c r="G26" s="19" t="s">
        <v>8</v>
      </c>
      <c r="H26" s="23">
        <v>139466667</v>
      </c>
      <c r="I26" s="4">
        <v>33083333</v>
      </c>
      <c r="J26" s="4">
        <v>0</v>
      </c>
      <c r="K26" s="4">
        <v>0</v>
      </c>
      <c r="L26" s="24">
        <v>172550000</v>
      </c>
      <c r="M26" s="21">
        <f t="shared" si="0"/>
        <v>0.8082681367719502</v>
      </c>
      <c r="N26" s="3">
        <f t="shared" si="1"/>
        <v>0.19173186322804983</v>
      </c>
      <c r="O26" s="3">
        <f t="shared" si="2"/>
        <v>0</v>
      </c>
      <c r="P26" s="3">
        <f t="shared" si="3"/>
        <v>0</v>
      </c>
      <c r="Q26" s="3">
        <f t="shared" si="4"/>
        <v>1</v>
      </c>
      <c r="R26" s="81">
        <v>118380</v>
      </c>
    </row>
    <row r="27" spans="1:18" s="2" customFormat="1" ht="25.5" x14ac:dyDescent="0.2">
      <c r="A27" s="14">
        <v>20</v>
      </c>
      <c r="B27" s="5">
        <v>107</v>
      </c>
      <c r="C27" s="5">
        <v>24</v>
      </c>
      <c r="D27" s="5">
        <v>0</v>
      </c>
      <c r="E27" s="5">
        <v>63</v>
      </c>
      <c r="F27" s="5">
        <v>51</v>
      </c>
      <c r="G27" s="19" t="s">
        <v>9</v>
      </c>
      <c r="H27" s="23">
        <v>13508510</v>
      </c>
      <c r="I27" s="4">
        <v>9508990</v>
      </c>
      <c r="J27" s="4">
        <v>0</v>
      </c>
      <c r="K27" s="4">
        <v>0</v>
      </c>
      <c r="L27" s="24">
        <v>23017500</v>
      </c>
      <c r="M27" s="21">
        <f t="shared" si="0"/>
        <v>0.58687998262191809</v>
      </c>
      <c r="N27" s="3">
        <f t="shared" si="1"/>
        <v>0.41312001737808191</v>
      </c>
      <c r="O27" s="3">
        <f t="shared" si="2"/>
        <v>0</v>
      </c>
      <c r="P27" s="3">
        <f t="shared" si="3"/>
        <v>0</v>
      </c>
      <c r="Q27" s="3">
        <f t="shared" si="4"/>
        <v>1</v>
      </c>
      <c r="R27" s="81">
        <v>117183</v>
      </c>
    </row>
    <row r="28" spans="1:18" s="2" customFormat="1" x14ac:dyDescent="0.2">
      <c r="A28" s="14">
        <v>20</v>
      </c>
      <c r="B28" s="5">
        <v>120</v>
      </c>
      <c r="C28" s="5">
        <v>39</v>
      </c>
      <c r="D28" s="5">
        <v>0</v>
      </c>
      <c r="E28" s="5">
        <v>2</v>
      </c>
      <c r="F28" s="5">
        <v>51</v>
      </c>
      <c r="G28" s="19" t="s">
        <v>130</v>
      </c>
      <c r="H28" s="23">
        <v>7973876</v>
      </c>
      <c r="I28" s="4">
        <v>42026124</v>
      </c>
      <c r="J28" s="4">
        <v>0</v>
      </c>
      <c r="K28" s="4">
        <v>0</v>
      </c>
      <c r="L28" s="24">
        <v>50000000</v>
      </c>
      <c r="M28" s="21">
        <f t="shared" si="0"/>
        <v>0.15947752000000001</v>
      </c>
      <c r="N28" s="3">
        <f t="shared" si="1"/>
        <v>0.84052247999999996</v>
      </c>
      <c r="O28" s="3">
        <f t="shared" si="2"/>
        <v>0</v>
      </c>
      <c r="P28" s="3">
        <f t="shared" si="3"/>
        <v>0</v>
      </c>
      <c r="Q28" s="3">
        <f t="shared" si="4"/>
        <v>1</v>
      </c>
      <c r="R28" s="81">
        <v>112765</v>
      </c>
    </row>
    <row r="29" spans="1:18" s="2" customFormat="1" ht="25.5" x14ac:dyDescent="0.2">
      <c r="A29" s="14">
        <v>20</v>
      </c>
      <c r="B29" s="5">
        <v>322</v>
      </c>
      <c r="C29" s="5">
        <v>18</v>
      </c>
      <c r="D29" s="5">
        <v>0</v>
      </c>
      <c r="E29" s="5">
        <v>2</v>
      </c>
      <c r="F29" s="5">
        <v>51</v>
      </c>
      <c r="G29" s="19" t="s">
        <v>10</v>
      </c>
      <c r="H29" s="23">
        <v>15000000</v>
      </c>
      <c r="I29" s="4">
        <v>15600000</v>
      </c>
      <c r="J29" s="4">
        <v>15600000</v>
      </c>
      <c r="K29" s="4">
        <v>0</v>
      </c>
      <c r="L29" s="24">
        <v>46200000</v>
      </c>
      <c r="M29" s="21">
        <f t="shared" si="0"/>
        <v>0.32467532467532467</v>
      </c>
      <c r="N29" s="3">
        <f t="shared" si="1"/>
        <v>0.33766233766233766</v>
      </c>
      <c r="O29" s="3">
        <f t="shared" si="2"/>
        <v>0.33766233766233766</v>
      </c>
      <c r="P29" s="3">
        <f t="shared" si="3"/>
        <v>0</v>
      </c>
      <c r="Q29" s="3">
        <f t="shared" si="4"/>
        <v>1</v>
      </c>
      <c r="R29" s="81">
        <v>108629</v>
      </c>
    </row>
    <row r="30" spans="1:18" s="2" customFormat="1" ht="25.5" x14ac:dyDescent="0.2">
      <c r="A30" s="14">
        <v>20</v>
      </c>
      <c r="B30" s="5">
        <v>322</v>
      </c>
      <c r="C30" s="5">
        <v>18</v>
      </c>
      <c r="D30" s="5">
        <v>0</v>
      </c>
      <c r="E30" s="5">
        <v>11</v>
      </c>
      <c r="F30" s="5">
        <v>51</v>
      </c>
      <c r="G30" s="19" t="s">
        <v>11</v>
      </c>
      <c r="H30" s="23">
        <v>11000000</v>
      </c>
      <c r="I30" s="4">
        <v>12000000</v>
      </c>
      <c r="J30" s="4">
        <v>12000000</v>
      </c>
      <c r="K30" s="4">
        <v>0</v>
      </c>
      <c r="L30" s="24">
        <v>35000000</v>
      </c>
      <c r="M30" s="21">
        <f t="shared" si="0"/>
        <v>0.31428571428571428</v>
      </c>
      <c r="N30" s="3">
        <f t="shared" si="1"/>
        <v>0.34285714285714286</v>
      </c>
      <c r="O30" s="3">
        <f t="shared" si="2"/>
        <v>0.34285714285714286</v>
      </c>
      <c r="P30" s="3">
        <f t="shared" si="3"/>
        <v>0</v>
      </c>
      <c r="Q30" s="3">
        <f t="shared" si="4"/>
        <v>1</v>
      </c>
      <c r="R30" s="81">
        <v>108701</v>
      </c>
    </row>
    <row r="31" spans="1:18" s="2" customFormat="1" ht="25.5" x14ac:dyDescent="0.2">
      <c r="A31" s="14">
        <v>25</v>
      </c>
      <c r="B31" s="5">
        <v>347</v>
      </c>
      <c r="C31" s="5">
        <v>73</v>
      </c>
      <c r="D31" s="5">
        <v>0</v>
      </c>
      <c r="E31" s="5">
        <v>1</v>
      </c>
      <c r="F31" s="5">
        <v>51</v>
      </c>
      <c r="G31" s="19" t="s">
        <v>12</v>
      </c>
      <c r="H31" s="23">
        <v>41967017</v>
      </c>
      <c r="I31" s="4">
        <v>5949774392</v>
      </c>
      <c r="J31" s="4">
        <v>2008937667</v>
      </c>
      <c r="K31" s="4">
        <v>0</v>
      </c>
      <c r="L31" s="24">
        <v>8000679076</v>
      </c>
      <c r="M31" s="21">
        <f t="shared" si="0"/>
        <v>5.2454318691385043E-3</v>
      </c>
      <c r="N31" s="3">
        <f t="shared" si="1"/>
        <v>0.74365867390529483</v>
      </c>
      <c r="O31" s="3">
        <f t="shared" si="2"/>
        <v>0.25109589422556661</v>
      </c>
      <c r="P31" s="3">
        <f t="shared" si="3"/>
        <v>0</v>
      </c>
      <c r="Q31" s="3">
        <f t="shared" si="4"/>
        <v>1</v>
      </c>
      <c r="R31" s="81">
        <v>116562</v>
      </c>
    </row>
    <row r="32" spans="1:18" s="2" customFormat="1" x14ac:dyDescent="0.2">
      <c r="A32" s="14">
        <v>30</v>
      </c>
      <c r="B32" s="5">
        <v>108</v>
      </c>
      <c r="C32" s="5">
        <v>16</v>
      </c>
      <c r="D32" s="5">
        <v>0</v>
      </c>
      <c r="E32" s="5">
        <v>12</v>
      </c>
      <c r="F32" s="5">
        <v>51</v>
      </c>
      <c r="G32" s="19" t="s">
        <v>13</v>
      </c>
      <c r="H32" s="23">
        <v>2000000</v>
      </c>
      <c r="I32" s="4">
        <v>5000000</v>
      </c>
      <c r="J32" s="4">
        <v>0</v>
      </c>
      <c r="K32" s="4">
        <v>0</v>
      </c>
      <c r="L32" s="24">
        <v>7000000</v>
      </c>
      <c r="M32" s="21">
        <f t="shared" si="0"/>
        <v>0.2857142857142857</v>
      </c>
      <c r="N32" s="3">
        <f t="shared" si="1"/>
        <v>0.7142857142857143</v>
      </c>
      <c r="O32" s="3">
        <f t="shared" si="2"/>
        <v>0</v>
      </c>
      <c r="P32" s="3">
        <f t="shared" si="3"/>
        <v>0</v>
      </c>
      <c r="Q32" s="3">
        <f t="shared" si="4"/>
        <v>1</v>
      </c>
      <c r="R32" s="81">
        <v>118409</v>
      </c>
    </row>
    <row r="33" spans="1:19" s="2" customFormat="1" x14ac:dyDescent="0.2">
      <c r="A33" s="14">
        <v>30</v>
      </c>
      <c r="B33" s="5">
        <v>108</v>
      </c>
      <c r="C33" s="5">
        <v>16</v>
      </c>
      <c r="D33" s="5">
        <v>0</v>
      </c>
      <c r="E33" s="5">
        <v>14</v>
      </c>
      <c r="F33" s="5">
        <v>51</v>
      </c>
      <c r="G33" s="19" t="s">
        <v>14</v>
      </c>
      <c r="H33" s="23">
        <v>2500000</v>
      </c>
      <c r="I33" s="4">
        <v>4000000</v>
      </c>
      <c r="J33" s="4">
        <v>0</v>
      </c>
      <c r="K33" s="4">
        <v>0</v>
      </c>
      <c r="L33" s="24">
        <v>6500000</v>
      </c>
      <c r="M33" s="21">
        <f t="shared" si="0"/>
        <v>0.38461538461538464</v>
      </c>
      <c r="N33" s="3">
        <f t="shared" si="1"/>
        <v>0.61538461538461542</v>
      </c>
      <c r="O33" s="3">
        <f t="shared" si="2"/>
        <v>0</v>
      </c>
      <c r="P33" s="3">
        <f t="shared" si="3"/>
        <v>0</v>
      </c>
      <c r="Q33" s="3">
        <f t="shared" si="4"/>
        <v>1</v>
      </c>
      <c r="R33" s="81">
        <v>118912</v>
      </c>
    </row>
    <row r="34" spans="1:19" s="2" customFormat="1" x14ac:dyDescent="0.2">
      <c r="A34" s="14">
        <v>30</v>
      </c>
      <c r="B34" s="5">
        <v>325</v>
      </c>
      <c r="C34" s="5">
        <v>66</v>
      </c>
      <c r="D34" s="5">
        <v>0</v>
      </c>
      <c r="E34" s="5">
        <v>4</v>
      </c>
      <c r="F34" s="5">
        <v>51</v>
      </c>
      <c r="G34" s="19" t="s">
        <v>50</v>
      </c>
      <c r="H34" s="23">
        <v>8930000</v>
      </c>
      <c r="I34" s="4">
        <v>9000000</v>
      </c>
      <c r="J34" s="4">
        <v>9000000</v>
      </c>
      <c r="K34" s="4">
        <v>0</v>
      </c>
      <c r="L34" s="24">
        <v>26930000</v>
      </c>
      <c r="M34" s="21">
        <f t="shared" si="0"/>
        <v>0.33160044559970292</v>
      </c>
      <c r="N34" s="3">
        <f t="shared" si="1"/>
        <v>0.33419977720014854</v>
      </c>
      <c r="O34" s="3">
        <f t="shared" si="2"/>
        <v>0.33419977720014854</v>
      </c>
      <c r="P34" s="3">
        <f t="shared" si="3"/>
        <v>0</v>
      </c>
      <c r="Q34" s="3">
        <f t="shared" si="4"/>
        <v>1</v>
      </c>
      <c r="R34" s="81">
        <v>116589</v>
      </c>
    </row>
    <row r="35" spans="1:19" s="2" customFormat="1" x14ac:dyDescent="0.2">
      <c r="A35" s="14">
        <v>30</v>
      </c>
      <c r="B35" s="5">
        <v>325</v>
      </c>
      <c r="C35" s="5">
        <v>73</v>
      </c>
      <c r="D35" s="5">
        <v>1</v>
      </c>
      <c r="E35" s="5">
        <v>47</v>
      </c>
      <c r="F35" s="5">
        <v>51</v>
      </c>
      <c r="G35" s="19" t="s">
        <v>131</v>
      </c>
      <c r="H35" s="23">
        <v>157717500</v>
      </c>
      <c r="I35" s="4">
        <v>24596841140</v>
      </c>
      <c r="J35" s="4">
        <v>21726036431</v>
      </c>
      <c r="K35" s="4">
        <v>48489594213</v>
      </c>
      <c r="L35" s="24">
        <v>94970189284</v>
      </c>
      <c r="M35" s="21">
        <f t="shared" si="0"/>
        <v>1.6607053348957712E-3</v>
      </c>
      <c r="N35" s="3">
        <f t="shared" si="1"/>
        <v>0.25899538924204213</v>
      </c>
      <c r="O35" s="3">
        <f t="shared" si="2"/>
        <v>0.22876690669774488</v>
      </c>
      <c r="P35" s="3">
        <f t="shared" si="3"/>
        <v>0.51057699872531714</v>
      </c>
      <c r="Q35" s="3">
        <f t="shared" si="4"/>
        <v>1</v>
      </c>
      <c r="R35" s="81">
        <v>63352</v>
      </c>
    </row>
    <row r="36" spans="1:19" s="2" customFormat="1" ht="25.5" x14ac:dyDescent="0.2">
      <c r="A36" s="14">
        <v>30</v>
      </c>
      <c r="B36" s="5">
        <v>325</v>
      </c>
      <c r="C36" s="5">
        <v>73</v>
      </c>
      <c r="D36" s="5">
        <v>1</v>
      </c>
      <c r="E36" s="5">
        <v>49</v>
      </c>
      <c r="F36" s="5">
        <v>51</v>
      </c>
      <c r="G36" s="19" t="s">
        <v>51</v>
      </c>
      <c r="H36" s="23">
        <v>11277145</v>
      </c>
      <c r="I36" s="4">
        <v>5605877466</v>
      </c>
      <c r="J36" s="4">
        <v>22395480477</v>
      </c>
      <c r="K36" s="4">
        <v>27152448</v>
      </c>
      <c r="L36" s="24">
        <v>28039787536</v>
      </c>
      <c r="M36" s="21">
        <f t="shared" si="0"/>
        <v>4.0218368222374681E-4</v>
      </c>
      <c r="N36" s="3">
        <f t="shared" si="1"/>
        <v>0.19992581822535818</v>
      </c>
      <c r="O36" s="3">
        <f t="shared" si="2"/>
        <v>0.79870364382207493</v>
      </c>
      <c r="P36" s="3">
        <f t="shared" si="3"/>
        <v>9.6835427034314169E-4</v>
      </c>
      <c r="Q36" s="3">
        <f t="shared" si="4"/>
        <v>1</v>
      </c>
      <c r="R36" s="81">
        <v>69611</v>
      </c>
    </row>
    <row r="37" spans="1:19" s="2" customFormat="1" ht="25.5" x14ac:dyDescent="0.2">
      <c r="A37" s="14">
        <v>30</v>
      </c>
      <c r="B37" s="5">
        <v>325</v>
      </c>
      <c r="C37" s="5">
        <v>73</v>
      </c>
      <c r="D37" s="5">
        <v>1</v>
      </c>
      <c r="E37" s="5">
        <v>52</v>
      </c>
      <c r="F37" s="5">
        <v>51</v>
      </c>
      <c r="G37" s="19" t="s">
        <v>52</v>
      </c>
      <c r="H37" s="23">
        <v>56398936</v>
      </c>
      <c r="I37" s="4">
        <v>9021117746</v>
      </c>
      <c r="J37" s="4">
        <v>13531676619</v>
      </c>
      <c r="K37" s="4">
        <v>22376395430</v>
      </c>
      <c r="L37" s="24">
        <v>44985588731</v>
      </c>
      <c r="M37" s="21">
        <f t="shared" si="0"/>
        <v>1.2537111904269678E-3</v>
      </c>
      <c r="N37" s="3">
        <f t="shared" si="1"/>
        <v>0.20053350418382901</v>
      </c>
      <c r="O37" s="3">
        <f t="shared" si="2"/>
        <v>0.30080025627574353</v>
      </c>
      <c r="P37" s="3">
        <f t="shared" si="3"/>
        <v>0.49741252835000049</v>
      </c>
      <c r="Q37" s="3">
        <f t="shared" si="4"/>
        <v>1</v>
      </c>
      <c r="R37" s="81">
        <v>116988</v>
      </c>
    </row>
    <row r="38" spans="1:19" s="2" customFormat="1" ht="25.5" x14ac:dyDescent="0.2">
      <c r="A38" s="14">
        <v>30</v>
      </c>
      <c r="B38" s="5">
        <v>325</v>
      </c>
      <c r="C38" s="5">
        <v>73</v>
      </c>
      <c r="D38" s="5">
        <v>1</v>
      </c>
      <c r="E38" s="5">
        <v>53</v>
      </c>
      <c r="F38" s="5">
        <v>51</v>
      </c>
      <c r="G38" s="19" t="s">
        <v>53</v>
      </c>
      <c r="H38" s="23">
        <v>54230754</v>
      </c>
      <c r="I38" s="4">
        <v>8910235965</v>
      </c>
      <c r="J38" s="4">
        <v>13365353947</v>
      </c>
      <c r="K38" s="4">
        <v>22101359158</v>
      </c>
      <c r="L38" s="24">
        <v>44431179824</v>
      </c>
      <c r="M38" s="21">
        <f t="shared" si="0"/>
        <v>1.2205562448446767E-3</v>
      </c>
      <c r="N38" s="3">
        <f t="shared" si="1"/>
        <v>0.20054016121775448</v>
      </c>
      <c r="O38" s="3">
        <f t="shared" si="2"/>
        <v>0.30081024181537835</v>
      </c>
      <c r="P38" s="3">
        <f t="shared" si="3"/>
        <v>0.49742904072202249</v>
      </c>
      <c r="Q38" s="3">
        <f t="shared" si="4"/>
        <v>1</v>
      </c>
      <c r="R38" s="81">
        <v>116989</v>
      </c>
    </row>
    <row r="39" spans="1:19" s="2" customFormat="1" ht="25.5" x14ac:dyDescent="0.2">
      <c r="A39" s="14">
        <v>30</v>
      </c>
      <c r="B39" s="5">
        <v>613</v>
      </c>
      <c r="C39" s="5">
        <v>20</v>
      </c>
      <c r="D39" s="5">
        <v>2</v>
      </c>
      <c r="E39" s="5">
        <v>76</v>
      </c>
      <c r="F39" s="5">
        <v>51</v>
      </c>
      <c r="G39" s="19" t="s">
        <v>15</v>
      </c>
      <c r="H39" s="23">
        <v>77025125</v>
      </c>
      <c r="I39" s="4">
        <v>108747657</v>
      </c>
      <c r="J39" s="4">
        <v>0</v>
      </c>
      <c r="K39" s="4">
        <v>0</v>
      </c>
      <c r="L39" s="24">
        <v>185772782</v>
      </c>
      <c r="M39" s="21">
        <f t="shared" si="0"/>
        <v>0.41462007604537032</v>
      </c>
      <c r="N39" s="3">
        <f t="shared" si="1"/>
        <v>0.58537992395462968</v>
      </c>
      <c r="O39" s="3">
        <f t="shared" si="2"/>
        <v>0</v>
      </c>
      <c r="P39" s="3">
        <f t="shared" si="3"/>
        <v>0</v>
      </c>
      <c r="Q39" s="3">
        <f t="shared" si="4"/>
        <v>1</v>
      </c>
      <c r="R39" s="81">
        <v>112593</v>
      </c>
    </row>
    <row r="40" spans="1:19" s="2" customFormat="1" ht="25.5" x14ac:dyDescent="0.2">
      <c r="A40" s="14">
        <v>30</v>
      </c>
      <c r="B40" s="5">
        <v>613</v>
      </c>
      <c r="C40" s="5">
        <v>20</v>
      </c>
      <c r="D40" s="5">
        <v>2</v>
      </c>
      <c r="E40" s="5">
        <v>77</v>
      </c>
      <c r="F40" s="5">
        <v>51</v>
      </c>
      <c r="G40" s="19" t="s">
        <v>16</v>
      </c>
      <c r="H40" s="23">
        <v>38252340</v>
      </c>
      <c r="I40" s="4">
        <v>218974878</v>
      </c>
      <c r="J40" s="4">
        <v>0</v>
      </c>
      <c r="K40" s="4">
        <v>0</v>
      </c>
      <c r="L40" s="24">
        <v>257227218</v>
      </c>
      <c r="M40" s="21">
        <f t="shared" si="0"/>
        <v>0.14871031260774278</v>
      </c>
      <c r="N40" s="3">
        <f t="shared" si="1"/>
        <v>0.85128968739225719</v>
      </c>
      <c r="O40" s="3">
        <f t="shared" si="2"/>
        <v>0</v>
      </c>
      <c r="P40" s="3">
        <f t="shared" si="3"/>
        <v>0</v>
      </c>
      <c r="Q40" s="3">
        <f t="shared" si="4"/>
        <v>1</v>
      </c>
      <c r="R40" s="81">
        <v>112428</v>
      </c>
    </row>
    <row r="41" spans="1:19" s="2" customFormat="1" x14ac:dyDescent="0.2">
      <c r="A41" s="14">
        <v>30</v>
      </c>
      <c r="B41" s="5">
        <v>613</v>
      </c>
      <c r="C41" s="5">
        <v>20</v>
      </c>
      <c r="D41" s="5">
        <v>3</v>
      </c>
      <c r="E41" s="5">
        <v>76</v>
      </c>
      <c r="F41" s="5">
        <v>51</v>
      </c>
      <c r="G41" s="19" t="s">
        <v>17</v>
      </c>
      <c r="H41" s="23">
        <v>397725</v>
      </c>
      <c r="I41" s="4">
        <v>419053794</v>
      </c>
      <c r="J41" s="4">
        <v>371863434</v>
      </c>
      <c r="K41" s="4">
        <v>0</v>
      </c>
      <c r="L41" s="24">
        <v>791314953</v>
      </c>
      <c r="M41" s="21">
        <f t="shared" si="0"/>
        <v>5.0261276940636809E-4</v>
      </c>
      <c r="N41" s="3">
        <f t="shared" si="1"/>
        <v>0.52956637860980749</v>
      </c>
      <c r="O41" s="3">
        <f t="shared" si="2"/>
        <v>0.46993100862078618</v>
      </c>
      <c r="P41" s="3">
        <f t="shared" si="3"/>
        <v>0</v>
      </c>
      <c r="Q41" s="3">
        <f t="shared" si="4"/>
        <v>1</v>
      </c>
      <c r="R41" s="81">
        <v>71117</v>
      </c>
    </row>
    <row r="42" spans="1:19" s="2" customFormat="1" ht="25.5" x14ac:dyDescent="0.2">
      <c r="A42" s="14">
        <v>30</v>
      </c>
      <c r="B42" s="5">
        <v>613</v>
      </c>
      <c r="C42" s="5">
        <v>20</v>
      </c>
      <c r="D42" s="5">
        <v>3</v>
      </c>
      <c r="E42" s="5">
        <v>89</v>
      </c>
      <c r="F42" s="5">
        <v>51</v>
      </c>
      <c r="G42" s="19" t="s">
        <v>505</v>
      </c>
      <c r="H42" s="23">
        <v>109696859</v>
      </c>
      <c r="I42" s="4">
        <v>185532267</v>
      </c>
      <c r="J42" s="4">
        <f>91352524+34325298</f>
        <v>125677822</v>
      </c>
      <c r="K42" s="4">
        <v>0</v>
      </c>
      <c r="L42" s="24">
        <v>420906948</v>
      </c>
      <c r="M42" s="21">
        <f t="shared" si="0"/>
        <v>0.26062021432822724</v>
      </c>
      <c r="N42" s="3">
        <f t="shared" si="1"/>
        <v>0.44079164737380389</v>
      </c>
      <c r="O42" s="3">
        <f t="shared" si="2"/>
        <v>0.29858813829796887</v>
      </c>
      <c r="P42" s="3">
        <f t="shared" si="3"/>
        <v>0</v>
      </c>
      <c r="Q42" s="3">
        <f t="shared" si="4"/>
        <v>1</v>
      </c>
      <c r="R42" s="81">
        <v>73250</v>
      </c>
      <c r="S42" s="112"/>
    </row>
    <row r="43" spans="1:19" s="2" customFormat="1" ht="25.5" x14ac:dyDescent="0.2">
      <c r="A43" s="14">
        <v>41</v>
      </c>
      <c r="B43" s="5">
        <v>326</v>
      </c>
      <c r="C43" s="5">
        <v>28</v>
      </c>
      <c r="D43" s="5">
        <v>0</v>
      </c>
      <c r="E43" s="5">
        <v>14</v>
      </c>
      <c r="F43" s="5">
        <v>51</v>
      </c>
      <c r="G43" s="19" t="s">
        <v>54</v>
      </c>
      <c r="H43" s="23">
        <v>5000000</v>
      </c>
      <c r="I43" s="4">
        <v>46531000</v>
      </c>
      <c r="J43" s="4">
        <v>0</v>
      </c>
      <c r="K43" s="4">
        <v>0</v>
      </c>
      <c r="L43" s="24">
        <v>51531000</v>
      </c>
      <c r="M43" s="21">
        <f t="shared" si="0"/>
        <v>9.7028972851293402E-2</v>
      </c>
      <c r="N43" s="3">
        <f t="shared" si="1"/>
        <v>0.90297102714870658</v>
      </c>
      <c r="O43" s="3">
        <f t="shared" si="2"/>
        <v>0</v>
      </c>
      <c r="P43" s="3">
        <f t="shared" si="3"/>
        <v>0</v>
      </c>
      <c r="Q43" s="3">
        <f t="shared" si="4"/>
        <v>1</v>
      </c>
      <c r="R43" s="81">
        <v>118272</v>
      </c>
    </row>
    <row r="44" spans="1:19" s="2" customFormat="1" x14ac:dyDescent="0.2">
      <c r="A44" s="14">
        <v>41</v>
      </c>
      <c r="B44" s="5">
        <v>375</v>
      </c>
      <c r="C44" s="5">
        <v>1</v>
      </c>
      <c r="D44" s="5">
        <v>0</v>
      </c>
      <c r="E44" s="5">
        <v>4</v>
      </c>
      <c r="F44" s="5">
        <v>51</v>
      </c>
      <c r="G44" s="19" t="s">
        <v>55</v>
      </c>
      <c r="H44" s="23">
        <v>5202957</v>
      </c>
      <c r="I44" s="4">
        <v>16797043</v>
      </c>
      <c r="J44" s="4">
        <v>0</v>
      </c>
      <c r="K44" s="4">
        <v>0</v>
      </c>
      <c r="L44" s="24">
        <v>22000000</v>
      </c>
      <c r="M44" s="21">
        <f t="shared" si="0"/>
        <v>0.23649804545454545</v>
      </c>
      <c r="N44" s="3">
        <f t="shared" si="1"/>
        <v>0.76350195454545455</v>
      </c>
      <c r="O44" s="3">
        <f t="shared" si="2"/>
        <v>0</v>
      </c>
      <c r="P44" s="3">
        <f t="shared" si="3"/>
        <v>0</v>
      </c>
      <c r="Q44" s="3">
        <f t="shared" si="4"/>
        <v>1</v>
      </c>
      <c r="R44" s="81">
        <v>111701</v>
      </c>
    </row>
    <row r="45" spans="1:19" s="2" customFormat="1" ht="25.5" x14ac:dyDescent="0.2">
      <c r="A45" s="14">
        <v>41</v>
      </c>
      <c r="B45" s="5">
        <v>375</v>
      </c>
      <c r="C45" s="5">
        <v>48</v>
      </c>
      <c r="D45" s="5">
        <v>0</v>
      </c>
      <c r="E45" s="5">
        <v>11</v>
      </c>
      <c r="F45" s="5">
        <v>51</v>
      </c>
      <c r="G45" s="19" t="s">
        <v>132</v>
      </c>
      <c r="H45" s="23">
        <v>65334080</v>
      </c>
      <c r="I45" s="4">
        <v>14948068</v>
      </c>
      <c r="J45" s="4">
        <v>0</v>
      </c>
      <c r="K45" s="4">
        <v>0</v>
      </c>
      <c r="L45" s="24">
        <v>80282148</v>
      </c>
      <c r="M45" s="21">
        <f t="shared" si="0"/>
        <v>0.81380582891230069</v>
      </c>
      <c r="N45" s="3">
        <f t="shared" si="1"/>
        <v>0.18619417108769934</v>
      </c>
      <c r="O45" s="3">
        <f t="shared" si="2"/>
        <v>0</v>
      </c>
      <c r="P45" s="3">
        <f t="shared" si="3"/>
        <v>0</v>
      </c>
      <c r="Q45" s="3">
        <f t="shared" si="4"/>
        <v>1</v>
      </c>
      <c r="R45" s="81">
        <v>102397</v>
      </c>
    </row>
    <row r="46" spans="1:19" s="2" customFormat="1" ht="25.5" x14ac:dyDescent="0.2">
      <c r="A46" s="14">
        <v>45</v>
      </c>
      <c r="B46" s="5">
        <v>374</v>
      </c>
      <c r="C46" s="5">
        <v>16</v>
      </c>
      <c r="D46" s="5">
        <v>0</v>
      </c>
      <c r="E46" s="5">
        <v>8</v>
      </c>
      <c r="F46" s="5">
        <v>51</v>
      </c>
      <c r="G46" s="19" t="s">
        <v>133</v>
      </c>
      <c r="H46" s="23">
        <v>37800000</v>
      </c>
      <c r="I46" s="4">
        <v>43600000</v>
      </c>
      <c r="J46" s="4">
        <v>50000000</v>
      </c>
      <c r="K46" s="4">
        <v>0</v>
      </c>
      <c r="L46" s="24">
        <v>131400000</v>
      </c>
      <c r="M46" s="21">
        <f t="shared" si="0"/>
        <v>0.28767123287671231</v>
      </c>
      <c r="N46" s="3">
        <f t="shared" si="1"/>
        <v>0.33181126331811261</v>
      </c>
      <c r="O46" s="3">
        <f t="shared" si="2"/>
        <v>0.38051750380517502</v>
      </c>
      <c r="P46" s="3">
        <f t="shared" si="3"/>
        <v>0</v>
      </c>
      <c r="Q46" s="3">
        <f t="shared" si="4"/>
        <v>1</v>
      </c>
      <c r="R46" s="81">
        <v>58847</v>
      </c>
    </row>
    <row r="47" spans="1:19" s="2" customFormat="1" x14ac:dyDescent="0.2">
      <c r="A47" s="14">
        <v>45</v>
      </c>
      <c r="B47" s="5">
        <v>374</v>
      </c>
      <c r="C47" s="5">
        <v>16</v>
      </c>
      <c r="D47" s="5">
        <v>0</v>
      </c>
      <c r="E47" s="5">
        <v>84</v>
      </c>
      <c r="F47" s="5">
        <v>60</v>
      </c>
      <c r="G47" s="19" t="s">
        <v>134</v>
      </c>
      <c r="H47" s="23">
        <v>89530000</v>
      </c>
      <c r="I47" s="4">
        <v>23800000</v>
      </c>
      <c r="J47" s="4">
        <v>0</v>
      </c>
      <c r="K47" s="4">
        <v>0</v>
      </c>
      <c r="L47" s="24">
        <v>113330000</v>
      </c>
      <c r="M47" s="21">
        <f t="shared" si="0"/>
        <v>0.78999382334774548</v>
      </c>
      <c r="N47" s="3">
        <f t="shared" si="1"/>
        <v>0.21000617665225449</v>
      </c>
      <c r="O47" s="3">
        <f t="shared" si="2"/>
        <v>0</v>
      </c>
      <c r="P47" s="3">
        <f t="shared" si="3"/>
        <v>0</v>
      </c>
      <c r="Q47" s="3">
        <f t="shared" si="4"/>
        <v>1</v>
      </c>
      <c r="R47" s="81">
        <v>116570</v>
      </c>
    </row>
    <row r="48" spans="1:19" s="2" customFormat="1" ht="25.5" x14ac:dyDescent="0.2">
      <c r="A48" s="14">
        <v>45</v>
      </c>
      <c r="B48" s="5">
        <v>379</v>
      </c>
      <c r="C48" s="5">
        <v>16</v>
      </c>
      <c r="D48" s="5">
        <v>0</v>
      </c>
      <c r="E48" s="5">
        <v>12</v>
      </c>
      <c r="F48" s="5">
        <v>51</v>
      </c>
      <c r="G48" s="19" t="s">
        <v>56</v>
      </c>
      <c r="H48" s="23">
        <v>73446723</v>
      </c>
      <c r="I48" s="4">
        <v>881429945</v>
      </c>
      <c r="J48" s="4">
        <v>1211618288</v>
      </c>
      <c r="K48" s="4">
        <v>292475133</v>
      </c>
      <c r="L48" s="24">
        <v>2458970089</v>
      </c>
      <c r="M48" s="21">
        <f t="shared" si="0"/>
        <v>2.986889646545839E-2</v>
      </c>
      <c r="N48" s="3">
        <f t="shared" si="1"/>
        <v>0.35845492750928698</v>
      </c>
      <c r="O48" s="3">
        <f t="shared" si="2"/>
        <v>0.49273404886870098</v>
      </c>
      <c r="P48" s="3">
        <f t="shared" si="3"/>
        <v>0.11894212715655363</v>
      </c>
      <c r="Q48" s="3">
        <f t="shared" si="4"/>
        <v>1</v>
      </c>
      <c r="R48" s="81">
        <v>100426</v>
      </c>
    </row>
    <row r="49" spans="1:18" s="2" customFormat="1" x14ac:dyDescent="0.2">
      <c r="A49" s="14">
        <v>45</v>
      </c>
      <c r="B49" s="5">
        <v>379</v>
      </c>
      <c r="C49" s="5">
        <v>17</v>
      </c>
      <c r="D49" s="5">
        <v>0</v>
      </c>
      <c r="E49" s="5">
        <v>1</v>
      </c>
      <c r="F49" s="5">
        <v>51</v>
      </c>
      <c r="G49" s="19" t="s">
        <v>57</v>
      </c>
      <c r="H49" s="23">
        <v>78887302</v>
      </c>
      <c r="I49" s="4">
        <v>15809368</v>
      </c>
      <c r="J49" s="4">
        <v>0</v>
      </c>
      <c r="K49" s="4">
        <v>0</v>
      </c>
      <c r="L49" s="24">
        <v>94696670</v>
      </c>
      <c r="M49" s="21">
        <f t="shared" si="0"/>
        <v>0.83305254556469621</v>
      </c>
      <c r="N49" s="3">
        <f t="shared" si="1"/>
        <v>0.16694745443530379</v>
      </c>
      <c r="O49" s="3">
        <f t="shared" si="2"/>
        <v>0</v>
      </c>
      <c r="P49" s="3">
        <f t="shared" si="3"/>
        <v>0</v>
      </c>
      <c r="Q49" s="3">
        <f t="shared" si="4"/>
        <v>1</v>
      </c>
      <c r="R49" s="81">
        <v>115864</v>
      </c>
    </row>
    <row r="50" spans="1:18" s="2" customFormat="1" ht="25.5" x14ac:dyDescent="0.2">
      <c r="A50" s="14">
        <v>50</v>
      </c>
      <c r="B50" s="5">
        <v>105</v>
      </c>
      <c r="C50" s="5">
        <v>1</v>
      </c>
      <c r="D50" s="5">
        <v>0</v>
      </c>
      <c r="E50" s="5">
        <v>15</v>
      </c>
      <c r="F50" s="5">
        <v>51</v>
      </c>
      <c r="G50" s="19" t="s">
        <v>135</v>
      </c>
      <c r="H50" s="23">
        <v>500000</v>
      </c>
      <c r="I50" s="4">
        <v>219500000</v>
      </c>
      <c r="J50" s="4">
        <v>30000000</v>
      </c>
      <c r="K50" s="4">
        <v>0</v>
      </c>
      <c r="L50" s="24">
        <v>250000000</v>
      </c>
      <c r="M50" s="21">
        <f t="shared" si="0"/>
        <v>2E-3</v>
      </c>
      <c r="N50" s="3">
        <f t="shared" si="1"/>
        <v>0.878</v>
      </c>
      <c r="O50" s="3">
        <f t="shared" si="2"/>
        <v>0.12</v>
      </c>
      <c r="P50" s="3">
        <f t="shared" si="3"/>
        <v>0</v>
      </c>
      <c r="Q50" s="3">
        <f t="shared" si="4"/>
        <v>1</v>
      </c>
      <c r="R50" s="81">
        <v>117626</v>
      </c>
    </row>
    <row r="51" spans="1:18" s="2" customFormat="1" ht="25.5" x14ac:dyDescent="0.2">
      <c r="A51" s="14">
        <v>50</v>
      </c>
      <c r="B51" s="5">
        <v>105</v>
      </c>
      <c r="C51" s="5">
        <v>1</v>
      </c>
      <c r="D51" s="5">
        <v>0</v>
      </c>
      <c r="E51" s="5">
        <v>16</v>
      </c>
      <c r="F51" s="5">
        <v>51</v>
      </c>
      <c r="G51" s="19" t="s">
        <v>18</v>
      </c>
      <c r="H51" s="23">
        <v>500000</v>
      </c>
      <c r="I51" s="4">
        <v>19000000</v>
      </c>
      <c r="J51" s="4">
        <v>20000000</v>
      </c>
      <c r="K51" s="4">
        <v>20500000</v>
      </c>
      <c r="L51" s="24">
        <v>60000000</v>
      </c>
      <c r="M51" s="21">
        <f t="shared" si="0"/>
        <v>8.3333333333333332E-3</v>
      </c>
      <c r="N51" s="3">
        <f t="shared" si="1"/>
        <v>0.31666666666666665</v>
      </c>
      <c r="O51" s="3">
        <f t="shared" si="2"/>
        <v>0.33333333333333331</v>
      </c>
      <c r="P51" s="3">
        <f t="shared" si="3"/>
        <v>0.34166666666666667</v>
      </c>
      <c r="Q51" s="3">
        <f t="shared" si="4"/>
        <v>1</v>
      </c>
      <c r="R51" s="81">
        <v>117639</v>
      </c>
    </row>
    <row r="52" spans="1:18" s="2" customFormat="1" ht="25.5" x14ac:dyDescent="0.2">
      <c r="A52" s="14">
        <v>50</v>
      </c>
      <c r="B52" s="5">
        <v>105</v>
      </c>
      <c r="C52" s="5">
        <v>1</v>
      </c>
      <c r="D52" s="5">
        <v>0</v>
      </c>
      <c r="E52" s="5">
        <v>17</v>
      </c>
      <c r="F52" s="5">
        <v>51</v>
      </c>
      <c r="G52" s="19" t="s">
        <v>136</v>
      </c>
      <c r="H52" s="23">
        <v>500000</v>
      </c>
      <c r="I52" s="4">
        <v>10500000</v>
      </c>
      <c r="J52" s="4">
        <v>6500000</v>
      </c>
      <c r="K52" s="4">
        <v>20500000</v>
      </c>
      <c r="L52" s="24">
        <v>38000000</v>
      </c>
      <c r="M52" s="21">
        <f t="shared" si="0"/>
        <v>1.3157894736842105E-2</v>
      </c>
      <c r="N52" s="3">
        <f t="shared" si="1"/>
        <v>0.27631578947368424</v>
      </c>
      <c r="O52" s="3">
        <f t="shared" si="2"/>
        <v>0.17105263157894737</v>
      </c>
      <c r="P52" s="3">
        <f t="shared" si="3"/>
        <v>0.53947368421052633</v>
      </c>
      <c r="Q52" s="3">
        <f t="shared" si="4"/>
        <v>1</v>
      </c>
      <c r="R52" s="81">
        <v>117746</v>
      </c>
    </row>
    <row r="53" spans="1:18" s="2" customFormat="1" ht="25.5" x14ac:dyDescent="0.2">
      <c r="A53" s="14">
        <v>50</v>
      </c>
      <c r="B53" s="5">
        <v>105</v>
      </c>
      <c r="C53" s="5">
        <v>1</v>
      </c>
      <c r="D53" s="5">
        <v>0</v>
      </c>
      <c r="E53" s="5">
        <v>18</v>
      </c>
      <c r="F53" s="5">
        <v>51</v>
      </c>
      <c r="G53" s="19" t="s">
        <v>137</v>
      </c>
      <c r="H53" s="23">
        <v>500000</v>
      </c>
      <c r="I53" s="4">
        <v>43500000</v>
      </c>
      <c r="J53" s="4">
        <v>11200000</v>
      </c>
      <c r="K53" s="4">
        <v>0</v>
      </c>
      <c r="L53" s="24">
        <v>55200000</v>
      </c>
      <c r="M53" s="21">
        <f t="shared" si="0"/>
        <v>9.057971014492754E-3</v>
      </c>
      <c r="N53" s="3">
        <f t="shared" si="1"/>
        <v>0.78804347826086951</v>
      </c>
      <c r="O53" s="3">
        <f t="shared" si="2"/>
        <v>0.20289855072463769</v>
      </c>
      <c r="P53" s="3">
        <f t="shared" si="3"/>
        <v>0</v>
      </c>
      <c r="Q53" s="3">
        <f t="shared" si="4"/>
        <v>1</v>
      </c>
      <c r="R53" s="81">
        <v>117764</v>
      </c>
    </row>
    <row r="54" spans="1:18" s="2" customFormat="1" x14ac:dyDescent="0.2">
      <c r="A54" s="14">
        <v>50</v>
      </c>
      <c r="B54" s="5">
        <v>105</v>
      </c>
      <c r="C54" s="5">
        <v>20</v>
      </c>
      <c r="D54" s="5">
        <v>0</v>
      </c>
      <c r="E54" s="5">
        <v>9</v>
      </c>
      <c r="F54" s="5">
        <v>51</v>
      </c>
      <c r="G54" s="19" t="s">
        <v>138</v>
      </c>
      <c r="H54" s="23">
        <v>736813</v>
      </c>
      <c r="I54" s="4">
        <v>11889989</v>
      </c>
      <c r="J54" s="4">
        <v>0</v>
      </c>
      <c r="K54" s="4">
        <v>0</v>
      </c>
      <c r="L54" s="24">
        <v>12626802</v>
      </c>
      <c r="M54" s="21">
        <f t="shared" si="0"/>
        <v>5.8353096849067559E-2</v>
      </c>
      <c r="N54" s="3">
        <f t="shared" si="1"/>
        <v>0.94164690315093247</v>
      </c>
      <c r="O54" s="3">
        <f t="shared" si="2"/>
        <v>0</v>
      </c>
      <c r="P54" s="3">
        <f t="shared" si="3"/>
        <v>0</v>
      </c>
      <c r="Q54" s="3">
        <f t="shared" si="4"/>
        <v>1</v>
      </c>
      <c r="R54" s="81">
        <v>35949</v>
      </c>
    </row>
    <row r="55" spans="1:18" s="2" customFormat="1" ht="25.5" x14ac:dyDescent="0.2">
      <c r="A55" s="14">
        <v>50</v>
      </c>
      <c r="B55" s="5">
        <v>105</v>
      </c>
      <c r="C55" s="5">
        <v>20</v>
      </c>
      <c r="D55" s="5">
        <v>0</v>
      </c>
      <c r="E55" s="5">
        <v>30</v>
      </c>
      <c r="F55" s="5">
        <v>51</v>
      </c>
      <c r="G55" s="19" t="s">
        <v>139</v>
      </c>
      <c r="H55" s="23">
        <v>500000</v>
      </c>
      <c r="I55" s="4">
        <v>38720000</v>
      </c>
      <c r="J55" s="4">
        <v>53260000</v>
      </c>
      <c r="K55" s="4">
        <v>105520000</v>
      </c>
      <c r="L55" s="24">
        <v>198000000</v>
      </c>
      <c r="M55" s="21">
        <f t="shared" si="0"/>
        <v>2.5252525252525255E-3</v>
      </c>
      <c r="N55" s="3">
        <f t="shared" si="1"/>
        <v>0.19555555555555557</v>
      </c>
      <c r="O55" s="3">
        <f t="shared" si="2"/>
        <v>0.268989898989899</v>
      </c>
      <c r="P55" s="3">
        <f t="shared" si="3"/>
        <v>0.53292929292929292</v>
      </c>
      <c r="Q55" s="3">
        <f t="shared" si="4"/>
        <v>1</v>
      </c>
      <c r="R55" s="81">
        <v>117862</v>
      </c>
    </row>
    <row r="56" spans="1:18" s="2" customFormat="1" ht="25.5" x14ac:dyDescent="0.2">
      <c r="A56" s="14">
        <v>50</v>
      </c>
      <c r="B56" s="5">
        <v>105</v>
      </c>
      <c r="C56" s="5">
        <v>20</v>
      </c>
      <c r="D56" s="5">
        <v>0</v>
      </c>
      <c r="E56" s="5">
        <v>31</v>
      </c>
      <c r="F56" s="5">
        <v>51</v>
      </c>
      <c r="G56" s="19" t="s">
        <v>19</v>
      </c>
      <c r="H56" s="23">
        <v>500000</v>
      </c>
      <c r="I56" s="4">
        <v>33000000</v>
      </c>
      <c r="J56" s="4">
        <v>52000000</v>
      </c>
      <c r="K56" s="4">
        <v>102500000</v>
      </c>
      <c r="L56" s="24">
        <v>188000000</v>
      </c>
      <c r="M56" s="21">
        <f t="shared" si="0"/>
        <v>2.6595744680851063E-3</v>
      </c>
      <c r="N56" s="3">
        <f t="shared" si="1"/>
        <v>0.17553191489361702</v>
      </c>
      <c r="O56" s="3">
        <f t="shared" si="2"/>
        <v>0.27659574468085107</v>
      </c>
      <c r="P56" s="3">
        <f t="shared" si="3"/>
        <v>0.54521276595744683</v>
      </c>
      <c r="Q56" s="3">
        <f t="shared" si="4"/>
        <v>1</v>
      </c>
      <c r="R56" s="81">
        <v>117861</v>
      </c>
    </row>
    <row r="57" spans="1:18" s="2" customFormat="1" ht="25.5" x14ac:dyDescent="0.2">
      <c r="A57" s="14">
        <v>50</v>
      </c>
      <c r="B57" s="5">
        <v>105</v>
      </c>
      <c r="C57" s="5">
        <v>21</v>
      </c>
      <c r="D57" s="5">
        <v>0</v>
      </c>
      <c r="E57" s="5">
        <v>31</v>
      </c>
      <c r="F57" s="5">
        <v>51</v>
      </c>
      <c r="G57" s="19" t="s">
        <v>20</v>
      </c>
      <c r="H57" s="23">
        <v>500000</v>
      </c>
      <c r="I57" s="4">
        <v>54950000</v>
      </c>
      <c r="J57" s="4">
        <v>22725000</v>
      </c>
      <c r="K57" s="4">
        <v>12500000</v>
      </c>
      <c r="L57" s="24">
        <v>90675000</v>
      </c>
      <c r="M57" s="21">
        <f t="shared" si="0"/>
        <v>5.5141990625861594E-3</v>
      </c>
      <c r="N57" s="3">
        <f t="shared" si="1"/>
        <v>0.60601047697821886</v>
      </c>
      <c r="O57" s="3">
        <f t="shared" si="2"/>
        <v>0.25062034739454092</v>
      </c>
      <c r="P57" s="3">
        <f t="shared" si="3"/>
        <v>0.13785497656465398</v>
      </c>
      <c r="Q57" s="3">
        <f t="shared" si="4"/>
        <v>1</v>
      </c>
      <c r="R57" s="81">
        <v>117787</v>
      </c>
    </row>
    <row r="58" spans="1:18" s="2" customFormat="1" ht="25.5" x14ac:dyDescent="0.2">
      <c r="A58" s="14">
        <v>50</v>
      </c>
      <c r="B58" s="5">
        <v>105</v>
      </c>
      <c r="C58" s="5">
        <v>21</v>
      </c>
      <c r="D58" s="5">
        <v>0</v>
      </c>
      <c r="E58" s="5">
        <v>32</v>
      </c>
      <c r="F58" s="5">
        <v>51</v>
      </c>
      <c r="G58" s="19" t="s">
        <v>21</v>
      </c>
      <c r="H58" s="23">
        <v>500000</v>
      </c>
      <c r="I58" s="4">
        <v>25000000</v>
      </c>
      <c r="J58" s="4">
        <v>29000000</v>
      </c>
      <c r="K58" s="4">
        <v>95500000</v>
      </c>
      <c r="L58" s="24">
        <v>150000000</v>
      </c>
      <c r="M58" s="21">
        <f t="shared" si="0"/>
        <v>3.3333333333333335E-3</v>
      </c>
      <c r="N58" s="3">
        <f t="shared" si="1"/>
        <v>0.16666666666666666</v>
      </c>
      <c r="O58" s="3">
        <f t="shared" si="2"/>
        <v>0.19333333333333333</v>
      </c>
      <c r="P58" s="3">
        <f t="shared" si="3"/>
        <v>0.63666666666666671</v>
      </c>
      <c r="Q58" s="3">
        <f t="shared" si="4"/>
        <v>1</v>
      </c>
      <c r="R58" s="81">
        <v>117779</v>
      </c>
    </row>
    <row r="59" spans="1:18" s="2" customFormat="1" ht="25.5" x14ac:dyDescent="0.2">
      <c r="A59" s="14">
        <v>50</v>
      </c>
      <c r="B59" s="5">
        <v>105</v>
      </c>
      <c r="C59" s="5">
        <v>22</v>
      </c>
      <c r="D59" s="5">
        <v>0</v>
      </c>
      <c r="E59" s="5">
        <v>13</v>
      </c>
      <c r="F59" s="5">
        <v>51</v>
      </c>
      <c r="G59" s="19" t="s">
        <v>22</v>
      </c>
      <c r="H59" s="23">
        <v>500000</v>
      </c>
      <c r="I59" s="4">
        <v>5000000</v>
      </c>
      <c r="J59" s="4">
        <v>10000000</v>
      </c>
      <c r="K59" s="4">
        <v>29500000</v>
      </c>
      <c r="L59" s="24">
        <v>45000000</v>
      </c>
      <c r="M59" s="21">
        <f t="shared" si="0"/>
        <v>1.1111111111111112E-2</v>
      </c>
      <c r="N59" s="3">
        <f t="shared" si="1"/>
        <v>0.1111111111111111</v>
      </c>
      <c r="O59" s="3">
        <f t="shared" si="2"/>
        <v>0.22222222222222221</v>
      </c>
      <c r="P59" s="3">
        <f t="shared" si="3"/>
        <v>0.65555555555555556</v>
      </c>
      <c r="Q59" s="3">
        <f t="shared" si="4"/>
        <v>1</v>
      </c>
      <c r="R59" s="81">
        <v>117864</v>
      </c>
    </row>
    <row r="60" spans="1:18" s="2" customFormat="1" ht="25.5" x14ac:dyDescent="0.2">
      <c r="A60" s="14">
        <v>50</v>
      </c>
      <c r="B60" s="5">
        <v>105</v>
      </c>
      <c r="C60" s="5">
        <v>22</v>
      </c>
      <c r="D60" s="5">
        <v>0</v>
      </c>
      <c r="E60" s="5">
        <v>14</v>
      </c>
      <c r="F60" s="5">
        <v>51</v>
      </c>
      <c r="G60" s="19" t="s">
        <v>140</v>
      </c>
      <c r="H60" s="23">
        <v>500000</v>
      </c>
      <c r="I60" s="4">
        <v>26000000</v>
      </c>
      <c r="J60" s="4">
        <v>29000000</v>
      </c>
      <c r="K60" s="4">
        <v>25500000</v>
      </c>
      <c r="L60" s="24">
        <v>81000000</v>
      </c>
      <c r="M60" s="21">
        <f t="shared" si="0"/>
        <v>6.1728395061728392E-3</v>
      </c>
      <c r="N60" s="3">
        <f t="shared" si="1"/>
        <v>0.32098765432098764</v>
      </c>
      <c r="O60" s="3">
        <f t="shared" si="2"/>
        <v>0.35802469135802467</v>
      </c>
      <c r="P60" s="3">
        <f t="shared" si="3"/>
        <v>0.31481481481481483</v>
      </c>
      <c r="Q60" s="3">
        <f t="shared" si="4"/>
        <v>1</v>
      </c>
      <c r="R60" s="81">
        <v>117865</v>
      </c>
    </row>
    <row r="61" spans="1:18" s="2" customFormat="1" ht="25.5" x14ac:dyDescent="0.2">
      <c r="A61" s="14">
        <v>50</v>
      </c>
      <c r="B61" s="5">
        <v>105</v>
      </c>
      <c r="C61" s="5">
        <v>22</v>
      </c>
      <c r="D61" s="5">
        <v>0</v>
      </c>
      <c r="E61" s="5">
        <v>15</v>
      </c>
      <c r="F61" s="5">
        <v>51</v>
      </c>
      <c r="G61" s="19" t="s">
        <v>23</v>
      </c>
      <c r="H61" s="23">
        <v>500000</v>
      </c>
      <c r="I61" s="4">
        <v>8110000</v>
      </c>
      <c r="J61" s="4">
        <v>9920000</v>
      </c>
      <c r="K61" s="4">
        <v>11470000</v>
      </c>
      <c r="L61" s="24">
        <v>30000000</v>
      </c>
      <c r="M61" s="21">
        <f t="shared" si="0"/>
        <v>1.6666666666666666E-2</v>
      </c>
      <c r="N61" s="3">
        <f t="shared" si="1"/>
        <v>0.27033333333333331</v>
      </c>
      <c r="O61" s="3">
        <f t="shared" si="2"/>
        <v>0.33066666666666666</v>
      </c>
      <c r="P61" s="3">
        <f t="shared" si="3"/>
        <v>0.38233333333333336</v>
      </c>
      <c r="Q61" s="3">
        <f t="shared" si="4"/>
        <v>1</v>
      </c>
      <c r="R61" s="81">
        <v>117867</v>
      </c>
    </row>
    <row r="62" spans="1:18" s="2" customFormat="1" x14ac:dyDescent="0.2">
      <c r="A62" s="14">
        <v>50</v>
      </c>
      <c r="B62" s="5">
        <v>105</v>
      </c>
      <c r="C62" s="5">
        <v>23</v>
      </c>
      <c r="D62" s="5">
        <v>0</v>
      </c>
      <c r="E62" s="5">
        <v>11</v>
      </c>
      <c r="F62" s="5">
        <v>51</v>
      </c>
      <c r="G62" s="19" t="s">
        <v>141</v>
      </c>
      <c r="H62" s="23">
        <v>7368126</v>
      </c>
      <c r="I62" s="4">
        <v>6455721</v>
      </c>
      <c r="J62" s="4">
        <v>0</v>
      </c>
      <c r="K62" s="4">
        <v>0</v>
      </c>
      <c r="L62" s="24">
        <v>13823847</v>
      </c>
      <c r="M62" s="21">
        <f t="shared" si="0"/>
        <v>0.53300112479543504</v>
      </c>
      <c r="N62" s="3">
        <f t="shared" si="1"/>
        <v>0.46699887520456496</v>
      </c>
      <c r="O62" s="3">
        <f t="shared" si="2"/>
        <v>0</v>
      </c>
      <c r="P62" s="3">
        <f t="shared" si="3"/>
        <v>0</v>
      </c>
      <c r="Q62" s="3">
        <f t="shared" si="4"/>
        <v>1</v>
      </c>
      <c r="R62" s="81">
        <v>46813</v>
      </c>
    </row>
    <row r="63" spans="1:18" s="2" customFormat="1" ht="25.5" x14ac:dyDescent="0.2">
      <c r="A63" s="14">
        <v>50</v>
      </c>
      <c r="B63" s="5">
        <v>105</v>
      </c>
      <c r="C63" s="5">
        <v>23</v>
      </c>
      <c r="D63" s="5">
        <v>0</v>
      </c>
      <c r="E63" s="5">
        <v>19</v>
      </c>
      <c r="F63" s="5">
        <v>51</v>
      </c>
      <c r="G63" s="19" t="s">
        <v>142</v>
      </c>
      <c r="H63" s="23">
        <v>500000</v>
      </c>
      <c r="I63" s="4">
        <v>90000000</v>
      </c>
      <c r="J63" s="4">
        <v>75000000</v>
      </c>
      <c r="K63" s="4">
        <v>14500000</v>
      </c>
      <c r="L63" s="24">
        <v>180000000</v>
      </c>
      <c r="M63" s="21">
        <f t="shared" si="0"/>
        <v>2.7777777777777779E-3</v>
      </c>
      <c r="N63" s="3">
        <f t="shared" si="1"/>
        <v>0.5</v>
      </c>
      <c r="O63" s="3">
        <f t="shared" si="2"/>
        <v>0.41666666666666669</v>
      </c>
      <c r="P63" s="3">
        <f t="shared" si="3"/>
        <v>8.0555555555555561E-2</v>
      </c>
      <c r="Q63" s="3">
        <f t="shared" si="4"/>
        <v>1</v>
      </c>
      <c r="R63" s="81">
        <v>118833</v>
      </c>
    </row>
    <row r="64" spans="1:18" s="2" customFormat="1" ht="25.5" x14ac:dyDescent="0.2">
      <c r="A64" s="14">
        <v>50</v>
      </c>
      <c r="B64" s="5">
        <v>105</v>
      </c>
      <c r="C64" s="5">
        <v>23</v>
      </c>
      <c r="D64" s="5">
        <v>0</v>
      </c>
      <c r="E64" s="5">
        <v>20</v>
      </c>
      <c r="F64" s="5">
        <v>51</v>
      </c>
      <c r="G64" s="19" t="s">
        <v>143</v>
      </c>
      <c r="H64" s="23">
        <v>500000</v>
      </c>
      <c r="I64" s="4">
        <v>80000000</v>
      </c>
      <c r="J64" s="4">
        <v>80000000</v>
      </c>
      <c r="K64" s="4">
        <v>18500000</v>
      </c>
      <c r="L64" s="24">
        <v>179000000</v>
      </c>
      <c r="M64" s="21">
        <f t="shared" si="0"/>
        <v>2.7932960893854749E-3</v>
      </c>
      <c r="N64" s="3">
        <f t="shared" si="1"/>
        <v>0.44692737430167595</v>
      </c>
      <c r="O64" s="3">
        <f t="shared" si="2"/>
        <v>0.44692737430167595</v>
      </c>
      <c r="P64" s="3">
        <f t="shared" si="3"/>
        <v>0.10335195530726257</v>
      </c>
      <c r="Q64" s="3">
        <f t="shared" si="4"/>
        <v>1</v>
      </c>
      <c r="R64" s="81">
        <v>118808</v>
      </c>
    </row>
    <row r="65" spans="1:18" s="2" customFormat="1" ht="25.5" x14ac:dyDescent="0.2">
      <c r="A65" s="14">
        <v>50</v>
      </c>
      <c r="B65" s="5">
        <v>105</v>
      </c>
      <c r="C65" s="5">
        <v>23</v>
      </c>
      <c r="D65" s="5">
        <v>0</v>
      </c>
      <c r="E65" s="5">
        <v>21</v>
      </c>
      <c r="F65" s="5">
        <v>51</v>
      </c>
      <c r="G65" s="19" t="s">
        <v>144</v>
      </c>
      <c r="H65" s="23">
        <v>500000</v>
      </c>
      <c r="I65" s="4">
        <v>17100000</v>
      </c>
      <c r="J65" s="4">
        <v>5200000</v>
      </c>
      <c r="K65" s="4">
        <v>7500000</v>
      </c>
      <c r="L65" s="24">
        <v>30300000</v>
      </c>
      <c r="M65" s="21">
        <f t="shared" si="0"/>
        <v>1.65016501650165E-2</v>
      </c>
      <c r="N65" s="3">
        <f t="shared" si="1"/>
        <v>0.5643564356435643</v>
      </c>
      <c r="O65" s="3">
        <f t="shared" si="2"/>
        <v>0.17161716171617161</v>
      </c>
      <c r="P65" s="3">
        <f t="shared" si="3"/>
        <v>0.24752475247524752</v>
      </c>
      <c r="Q65" s="3">
        <f t="shared" si="4"/>
        <v>1</v>
      </c>
      <c r="R65" s="81">
        <v>117798</v>
      </c>
    </row>
    <row r="66" spans="1:18" s="2" customFormat="1" ht="25.5" x14ac:dyDescent="0.2">
      <c r="A66" s="14">
        <v>50</v>
      </c>
      <c r="B66" s="5">
        <v>105</v>
      </c>
      <c r="C66" s="5">
        <v>24</v>
      </c>
      <c r="D66" s="5">
        <v>0</v>
      </c>
      <c r="E66" s="5">
        <v>23</v>
      </c>
      <c r="F66" s="5">
        <v>51</v>
      </c>
      <c r="G66" s="19" t="s">
        <v>58</v>
      </c>
      <c r="H66" s="23">
        <v>5894501</v>
      </c>
      <c r="I66" s="4">
        <v>20942999</v>
      </c>
      <c r="J66" s="4">
        <v>8375798</v>
      </c>
      <c r="K66" s="4">
        <v>0</v>
      </c>
      <c r="L66" s="24">
        <v>35213298</v>
      </c>
      <c r="M66" s="21">
        <f t="shared" si="0"/>
        <v>0.16739417591615532</v>
      </c>
      <c r="N66" s="3">
        <f t="shared" si="1"/>
        <v>0.59474687659190573</v>
      </c>
      <c r="O66" s="3">
        <f t="shared" si="2"/>
        <v>0.23785894749193898</v>
      </c>
      <c r="P66" s="3">
        <f t="shared" si="3"/>
        <v>0</v>
      </c>
      <c r="Q66" s="3">
        <f t="shared" si="4"/>
        <v>1</v>
      </c>
      <c r="R66" s="81">
        <v>71138</v>
      </c>
    </row>
    <row r="67" spans="1:18" s="2" customFormat="1" ht="25.5" x14ac:dyDescent="0.2">
      <c r="A67" s="14">
        <v>50</v>
      </c>
      <c r="B67" s="5">
        <v>357</v>
      </c>
      <c r="C67" s="5">
        <v>1</v>
      </c>
      <c r="D67" s="5">
        <v>0</v>
      </c>
      <c r="E67" s="5">
        <v>82</v>
      </c>
      <c r="F67" s="5">
        <v>51</v>
      </c>
      <c r="G67" s="19" t="s">
        <v>145</v>
      </c>
      <c r="H67" s="23">
        <v>13289500</v>
      </c>
      <c r="I67" s="4">
        <v>63776013</v>
      </c>
      <c r="J67" s="4">
        <v>0</v>
      </c>
      <c r="K67" s="4">
        <v>0</v>
      </c>
      <c r="L67" s="24">
        <v>77065513</v>
      </c>
      <c r="M67" s="21">
        <f t="shared" si="0"/>
        <v>0.17244419043833523</v>
      </c>
      <c r="N67" s="3">
        <f t="shared" si="1"/>
        <v>0.82755580956166475</v>
      </c>
      <c r="O67" s="3">
        <f t="shared" si="2"/>
        <v>0</v>
      </c>
      <c r="P67" s="3">
        <f t="shared" si="3"/>
        <v>0</v>
      </c>
      <c r="Q67" s="3">
        <f t="shared" si="4"/>
        <v>1</v>
      </c>
      <c r="R67" s="81">
        <v>103799</v>
      </c>
    </row>
    <row r="68" spans="1:18" s="2" customFormat="1" x14ac:dyDescent="0.2">
      <c r="A68" s="14">
        <v>51</v>
      </c>
      <c r="B68" s="5">
        <v>362</v>
      </c>
      <c r="C68" s="5">
        <v>32</v>
      </c>
      <c r="D68" s="5">
        <v>0</v>
      </c>
      <c r="E68" s="5">
        <v>1</v>
      </c>
      <c r="F68" s="5">
        <v>51</v>
      </c>
      <c r="G68" s="19" t="s">
        <v>59</v>
      </c>
      <c r="H68" s="23">
        <v>65000000</v>
      </c>
      <c r="I68" s="4">
        <v>74750000</v>
      </c>
      <c r="J68" s="4">
        <v>82225000</v>
      </c>
      <c r="K68" s="4">
        <v>28025000</v>
      </c>
      <c r="L68" s="24">
        <v>250000000</v>
      </c>
      <c r="M68" s="21">
        <f t="shared" si="0"/>
        <v>0.26</v>
      </c>
      <c r="N68" s="3">
        <f t="shared" si="1"/>
        <v>0.29899999999999999</v>
      </c>
      <c r="O68" s="3">
        <f t="shared" si="2"/>
        <v>0.32890000000000003</v>
      </c>
      <c r="P68" s="3">
        <f t="shared" si="3"/>
        <v>0.11210000000000001</v>
      </c>
      <c r="Q68" s="3">
        <f t="shared" si="4"/>
        <v>1</v>
      </c>
      <c r="R68" s="81">
        <v>111700</v>
      </c>
    </row>
    <row r="69" spans="1:18" s="2" customFormat="1" ht="25.5" x14ac:dyDescent="0.2">
      <c r="A69" s="14">
        <v>52</v>
      </c>
      <c r="B69" s="5">
        <v>606</v>
      </c>
      <c r="C69" s="5">
        <v>16</v>
      </c>
      <c r="D69" s="5">
        <v>0</v>
      </c>
      <c r="E69" s="5">
        <v>51</v>
      </c>
      <c r="F69" s="5">
        <v>51</v>
      </c>
      <c r="G69" s="19" t="s">
        <v>146</v>
      </c>
      <c r="H69" s="23">
        <v>7000000</v>
      </c>
      <c r="I69" s="4">
        <v>21000000</v>
      </c>
      <c r="J69" s="4">
        <v>0</v>
      </c>
      <c r="K69" s="4">
        <v>0</v>
      </c>
      <c r="L69" s="24">
        <v>28000000</v>
      </c>
      <c r="M69" s="21">
        <f t="shared" si="0"/>
        <v>0.25</v>
      </c>
      <c r="N69" s="3">
        <f t="shared" si="1"/>
        <v>0.75</v>
      </c>
      <c r="O69" s="3">
        <f t="shared" si="2"/>
        <v>0</v>
      </c>
      <c r="P69" s="3">
        <f t="shared" si="3"/>
        <v>0</v>
      </c>
      <c r="Q69" s="3">
        <f t="shared" si="4"/>
        <v>1</v>
      </c>
      <c r="R69" s="81">
        <v>117663</v>
      </c>
    </row>
    <row r="70" spans="1:18" s="2" customFormat="1" ht="25.5" x14ac:dyDescent="0.2">
      <c r="A70" s="14">
        <v>52</v>
      </c>
      <c r="B70" s="5">
        <v>606</v>
      </c>
      <c r="C70" s="5">
        <v>17</v>
      </c>
      <c r="D70" s="5">
        <v>0</v>
      </c>
      <c r="E70" s="5">
        <v>17</v>
      </c>
      <c r="F70" s="5">
        <v>51</v>
      </c>
      <c r="G70" s="19" t="s">
        <v>147</v>
      </c>
      <c r="H70" s="23">
        <v>3000000</v>
      </c>
      <c r="I70" s="4">
        <v>4500000</v>
      </c>
      <c r="J70" s="4">
        <v>0</v>
      </c>
      <c r="K70" s="4">
        <v>0</v>
      </c>
      <c r="L70" s="24">
        <v>7500000</v>
      </c>
      <c r="M70" s="21">
        <f t="shared" si="0"/>
        <v>0.4</v>
      </c>
      <c r="N70" s="3">
        <f t="shared" si="1"/>
        <v>0.6</v>
      </c>
      <c r="O70" s="3">
        <f t="shared" si="2"/>
        <v>0</v>
      </c>
      <c r="P70" s="3">
        <f t="shared" si="3"/>
        <v>0</v>
      </c>
      <c r="Q70" s="3">
        <f t="shared" si="4"/>
        <v>1</v>
      </c>
      <c r="R70" s="81">
        <v>70494</v>
      </c>
    </row>
    <row r="71" spans="1:18" s="2" customFormat="1" ht="25.5" x14ac:dyDescent="0.2">
      <c r="A71" s="14">
        <v>52</v>
      </c>
      <c r="B71" s="5">
        <v>606</v>
      </c>
      <c r="C71" s="5">
        <v>17</v>
      </c>
      <c r="D71" s="5">
        <v>0</v>
      </c>
      <c r="E71" s="5">
        <v>39</v>
      </c>
      <c r="F71" s="5">
        <v>55</v>
      </c>
      <c r="G71" s="19" t="s">
        <v>24</v>
      </c>
      <c r="H71" s="23">
        <v>3120000</v>
      </c>
      <c r="I71" s="4">
        <v>4680000</v>
      </c>
      <c r="J71" s="4">
        <v>0</v>
      </c>
      <c r="K71" s="4">
        <v>0</v>
      </c>
      <c r="L71" s="24">
        <v>7800000</v>
      </c>
      <c r="M71" s="21">
        <f t="shared" si="0"/>
        <v>0.4</v>
      </c>
      <c r="N71" s="3">
        <f t="shared" si="1"/>
        <v>0.6</v>
      </c>
      <c r="O71" s="3">
        <f t="shared" si="2"/>
        <v>0</v>
      </c>
      <c r="P71" s="3">
        <f t="shared" si="3"/>
        <v>0</v>
      </c>
      <c r="Q71" s="3">
        <f t="shared" si="4"/>
        <v>1</v>
      </c>
      <c r="R71" s="81">
        <v>51733</v>
      </c>
    </row>
    <row r="72" spans="1:18" s="2" customFormat="1" ht="25.5" x14ac:dyDescent="0.2">
      <c r="A72" s="14">
        <v>52</v>
      </c>
      <c r="B72" s="5">
        <v>606</v>
      </c>
      <c r="C72" s="5">
        <v>17</v>
      </c>
      <c r="D72" s="5">
        <v>0</v>
      </c>
      <c r="E72" s="5">
        <v>70</v>
      </c>
      <c r="F72" s="5">
        <v>51</v>
      </c>
      <c r="G72" s="19" t="s">
        <v>148</v>
      </c>
      <c r="H72" s="23">
        <v>2880000</v>
      </c>
      <c r="I72" s="4">
        <v>3520000</v>
      </c>
      <c r="J72" s="4">
        <v>0</v>
      </c>
      <c r="K72" s="4">
        <v>0</v>
      </c>
      <c r="L72" s="24">
        <v>6400000</v>
      </c>
      <c r="M72" s="21">
        <f t="shared" si="0"/>
        <v>0.45</v>
      </c>
      <c r="N72" s="3">
        <f t="shared" si="1"/>
        <v>0.55000000000000004</v>
      </c>
      <c r="O72" s="3">
        <f t="shared" si="2"/>
        <v>0</v>
      </c>
      <c r="P72" s="3">
        <f t="shared" si="3"/>
        <v>0</v>
      </c>
      <c r="Q72" s="3">
        <f t="shared" si="4"/>
        <v>1</v>
      </c>
      <c r="R72" s="81">
        <v>117633</v>
      </c>
    </row>
    <row r="73" spans="1:18" s="2" customFormat="1" ht="25.5" x14ac:dyDescent="0.2">
      <c r="A73" s="14">
        <v>52</v>
      </c>
      <c r="B73" s="5">
        <v>606</v>
      </c>
      <c r="C73" s="5">
        <v>17</v>
      </c>
      <c r="D73" s="5">
        <v>0</v>
      </c>
      <c r="E73" s="5">
        <v>77</v>
      </c>
      <c r="F73" s="5">
        <v>51</v>
      </c>
      <c r="G73" s="19" t="s">
        <v>149</v>
      </c>
      <c r="H73" s="23">
        <v>1400000</v>
      </c>
      <c r="I73" s="4">
        <v>600000</v>
      </c>
      <c r="J73" s="4">
        <v>0</v>
      </c>
      <c r="K73" s="4">
        <v>0</v>
      </c>
      <c r="L73" s="24">
        <v>2000000</v>
      </c>
      <c r="M73" s="21">
        <f t="shared" si="0"/>
        <v>0.7</v>
      </c>
      <c r="N73" s="3">
        <f t="shared" si="1"/>
        <v>0.3</v>
      </c>
      <c r="O73" s="3">
        <f t="shared" si="2"/>
        <v>0</v>
      </c>
      <c r="P73" s="3">
        <f t="shared" si="3"/>
        <v>0</v>
      </c>
      <c r="Q73" s="3">
        <f t="shared" si="4"/>
        <v>1</v>
      </c>
      <c r="R73" s="81">
        <v>117749</v>
      </c>
    </row>
    <row r="74" spans="1:18" s="2" customFormat="1" ht="25.5" x14ac:dyDescent="0.2">
      <c r="A74" s="14">
        <v>52</v>
      </c>
      <c r="B74" s="5">
        <v>606</v>
      </c>
      <c r="C74" s="5">
        <v>17</v>
      </c>
      <c r="D74" s="5">
        <v>0</v>
      </c>
      <c r="E74" s="5">
        <v>78</v>
      </c>
      <c r="F74" s="5">
        <v>51</v>
      </c>
      <c r="G74" s="19" t="s">
        <v>150</v>
      </c>
      <c r="H74" s="23">
        <v>500000</v>
      </c>
      <c r="I74" s="4">
        <v>1500000</v>
      </c>
      <c r="J74" s="4">
        <v>0</v>
      </c>
      <c r="K74" s="4">
        <v>0</v>
      </c>
      <c r="L74" s="24">
        <v>2000000</v>
      </c>
      <c r="M74" s="21">
        <f t="shared" ref="M74:M137" si="5">+H74/$L74</f>
        <v>0.25</v>
      </c>
      <c r="N74" s="3">
        <f t="shared" ref="N74:N137" si="6">+I74/$L74</f>
        <v>0.75</v>
      </c>
      <c r="O74" s="3">
        <f t="shared" ref="O74:O137" si="7">+J74/$L74</f>
        <v>0</v>
      </c>
      <c r="P74" s="3">
        <f t="shared" ref="P74:P137" si="8">+K74/$L74</f>
        <v>0</v>
      </c>
      <c r="Q74" s="3">
        <f t="shared" ref="Q74:Q137" si="9">+L74/$L74</f>
        <v>1</v>
      </c>
      <c r="R74" s="81">
        <v>117771</v>
      </c>
    </row>
    <row r="75" spans="1:18" s="2" customFormat="1" ht="25.5" x14ac:dyDescent="0.2">
      <c r="A75" s="14">
        <v>52</v>
      </c>
      <c r="B75" s="5">
        <v>606</v>
      </c>
      <c r="C75" s="5">
        <v>17</v>
      </c>
      <c r="D75" s="5">
        <v>0</v>
      </c>
      <c r="E75" s="5">
        <v>81</v>
      </c>
      <c r="F75" s="5">
        <v>51</v>
      </c>
      <c r="G75" s="19" t="s">
        <v>151</v>
      </c>
      <c r="H75" s="23">
        <v>1000000</v>
      </c>
      <c r="I75" s="4">
        <v>250000</v>
      </c>
      <c r="J75" s="4">
        <v>0</v>
      </c>
      <c r="K75" s="4">
        <v>0</v>
      </c>
      <c r="L75" s="24">
        <v>1250000</v>
      </c>
      <c r="M75" s="21">
        <f t="shared" si="5"/>
        <v>0.8</v>
      </c>
      <c r="N75" s="3">
        <f t="shared" si="6"/>
        <v>0.2</v>
      </c>
      <c r="O75" s="3">
        <f t="shared" si="7"/>
        <v>0</v>
      </c>
      <c r="P75" s="3">
        <f t="shared" si="8"/>
        <v>0</v>
      </c>
      <c r="Q75" s="3">
        <f t="shared" si="9"/>
        <v>1</v>
      </c>
      <c r="R75" s="81">
        <v>117803</v>
      </c>
    </row>
    <row r="76" spans="1:18" s="2" customFormat="1" ht="25.5" x14ac:dyDescent="0.2">
      <c r="A76" s="14">
        <v>52</v>
      </c>
      <c r="B76" s="5">
        <v>606</v>
      </c>
      <c r="C76" s="5">
        <v>17</v>
      </c>
      <c r="D76" s="5">
        <v>0</v>
      </c>
      <c r="E76" s="5">
        <v>82</v>
      </c>
      <c r="F76" s="5">
        <v>51</v>
      </c>
      <c r="G76" s="19" t="s">
        <v>152</v>
      </c>
      <c r="H76" s="23">
        <v>198000</v>
      </c>
      <c r="I76" s="4">
        <v>702000</v>
      </c>
      <c r="J76" s="4">
        <v>0</v>
      </c>
      <c r="K76" s="4">
        <v>0</v>
      </c>
      <c r="L76" s="24">
        <v>900000</v>
      </c>
      <c r="M76" s="21">
        <f t="shared" si="5"/>
        <v>0.22</v>
      </c>
      <c r="N76" s="3">
        <f t="shared" si="6"/>
        <v>0.78</v>
      </c>
      <c r="O76" s="3">
        <f t="shared" si="7"/>
        <v>0</v>
      </c>
      <c r="P76" s="3">
        <f t="shared" si="8"/>
        <v>0</v>
      </c>
      <c r="Q76" s="3">
        <f t="shared" si="9"/>
        <v>1</v>
      </c>
      <c r="R76" s="81">
        <v>117805</v>
      </c>
    </row>
    <row r="77" spans="1:18" s="2" customFormat="1" ht="25.5" x14ac:dyDescent="0.2">
      <c r="A77" s="14">
        <v>52</v>
      </c>
      <c r="B77" s="5">
        <v>606</v>
      </c>
      <c r="C77" s="5">
        <v>17</v>
      </c>
      <c r="D77" s="5">
        <v>0</v>
      </c>
      <c r="E77" s="5">
        <v>83</v>
      </c>
      <c r="F77" s="5">
        <v>51</v>
      </c>
      <c r="G77" s="19" t="s">
        <v>25</v>
      </c>
      <c r="H77" s="23">
        <v>770000</v>
      </c>
      <c r="I77" s="4">
        <v>2730000</v>
      </c>
      <c r="J77" s="4">
        <v>0</v>
      </c>
      <c r="K77" s="4">
        <v>0</v>
      </c>
      <c r="L77" s="24">
        <v>3500000</v>
      </c>
      <c r="M77" s="21">
        <f t="shared" si="5"/>
        <v>0.22</v>
      </c>
      <c r="N77" s="3">
        <f t="shared" si="6"/>
        <v>0.78</v>
      </c>
      <c r="O77" s="3">
        <f t="shared" si="7"/>
        <v>0</v>
      </c>
      <c r="P77" s="3">
        <f t="shared" si="8"/>
        <v>0</v>
      </c>
      <c r="Q77" s="3">
        <f t="shared" si="9"/>
        <v>1</v>
      </c>
      <c r="R77" s="81">
        <v>117815</v>
      </c>
    </row>
    <row r="78" spans="1:18" s="2" customFormat="1" ht="25.5" x14ac:dyDescent="0.2">
      <c r="A78" s="14">
        <v>52</v>
      </c>
      <c r="B78" s="5">
        <v>606</v>
      </c>
      <c r="C78" s="5">
        <v>17</v>
      </c>
      <c r="D78" s="5">
        <v>0</v>
      </c>
      <c r="E78" s="5">
        <v>84</v>
      </c>
      <c r="F78" s="5">
        <v>51</v>
      </c>
      <c r="G78" s="19" t="s">
        <v>153</v>
      </c>
      <c r="H78" s="23">
        <v>1518000</v>
      </c>
      <c r="I78" s="4">
        <v>4692000</v>
      </c>
      <c r="J78" s="4">
        <v>690000</v>
      </c>
      <c r="K78" s="4">
        <v>0</v>
      </c>
      <c r="L78" s="24">
        <v>6900000</v>
      </c>
      <c r="M78" s="21">
        <f t="shared" si="5"/>
        <v>0.22</v>
      </c>
      <c r="N78" s="3">
        <f t="shared" si="6"/>
        <v>0.68</v>
      </c>
      <c r="O78" s="3">
        <f t="shared" si="7"/>
        <v>0.1</v>
      </c>
      <c r="P78" s="3">
        <f t="shared" si="8"/>
        <v>0</v>
      </c>
      <c r="Q78" s="3">
        <f t="shared" si="9"/>
        <v>1</v>
      </c>
      <c r="R78" s="81">
        <v>117819</v>
      </c>
    </row>
    <row r="79" spans="1:18" s="2" customFormat="1" ht="25.5" x14ac:dyDescent="0.2">
      <c r="A79" s="14">
        <v>52</v>
      </c>
      <c r="B79" s="5">
        <v>606</v>
      </c>
      <c r="C79" s="5">
        <v>17</v>
      </c>
      <c r="D79" s="5">
        <v>0</v>
      </c>
      <c r="E79" s="5">
        <v>85</v>
      </c>
      <c r="F79" s="5">
        <v>51</v>
      </c>
      <c r="G79" s="19" t="s">
        <v>26</v>
      </c>
      <c r="H79" s="23">
        <v>3877449</v>
      </c>
      <c r="I79" s="4">
        <v>9047380</v>
      </c>
      <c r="J79" s="4">
        <v>0</v>
      </c>
      <c r="K79" s="4">
        <v>0</v>
      </c>
      <c r="L79" s="24">
        <v>12924829</v>
      </c>
      <c r="M79" s="21">
        <f t="shared" si="5"/>
        <v>0.30000002321113883</v>
      </c>
      <c r="N79" s="3">
        <f t="shared" si="6"/>
        <v>0.69999997678886117</v>
      </c>
      <c r="O79" s="3">
        <f t="shared" si="7"/>
        <v>0</v>
      </c>
      <c r="P79" s="3">
        <f t="shared" si="8"/>
        <v>0</v>
      </c>
      <c r="Q79" s="3">
        <f t="shared" si="9"/>
        <v>1</v>
      </c>
      <c r="R79" s="81">
        <v>102465</v>
      </c>
    </row>
    <row r="80" spans="1:18" s="2" customFormat="1" ht="25.5" x14ac:dyDescent="0.2">
      <c r="A80" s="14">
        <v>52</v>
      </c>
      <c r="B80" s="5">
        <v>606</v>
      </c>
      <c r="C80" s="5">
        <v>17</v>
      </c>
      <c r="D80" s="5">
        <v>0</v>
      </c>
      <c r="E80" s="5">
        <v>87</v>
      </c>
      <c r="F80" s="5">
        <v>51</v>
      </c>
      <c r="G80" s="19" t="s">
        <v>154</v>
      </c>
      <c r="H80" s="23">
        <v>519051</v>
      </c>
      <c r="I80" s="4">
        <v>236000</v>
      </c>
      <c r="J80" s="4">
        <v>0</v>
      </c>
      <c r="K80" s="4">
        <v>0</v>
      </c>
      <c r="L80" s="24">
        <v>755051</v>
      </c>
      <c r="M80" s="21">
        <f t="shared" si="5"/>
        <v>0.68743833198022386</v>
      </c>
      <c r="N80" s="3">
        <f t="shared" si="6"/>
        <v>0.31256166801977614</v>
      </c>
      <c r="O80" s="3">
        <f t="shared" si="7"/>
        <v>0</v>
      </c>
      <c r="P80" s="3">
        <f t="shared" si="8"/>
        <v>0</v>
      </c>
      <c r="Q80" s="3">
        <f t="shared" si="9"/>
        <v>1</v>
      </c>
      <c r="R80" s="81">
        <v>117892</v>
      </c>
    </row>
    <row r="81" spans="1:18" s="2" customFormat="1" ht="25.5" x14ac:dyDescent="0.2">
      <c r="A81" s="14">
        <v>52</v>
      </c>
      <c r="B81" s="5">
        <v>606</v>
      </c>
      <c r="C81" s="5">
        <v>17</v>
      </c>
      <c r="D81" s="5">
        <v>0</v>
      </c>
      <c r="E81" s="5">
        <v>98</v>
      </c>
      <c r="F81" s="5">
        <v>51</v>
      </c>
      <c r="G81" s="19" t="s">
        <v>155</v>
      </c>
      <c r="H81" s="23">
        <v>630000</v>
      </c>
      <c r="I81" s="4">
        <v>1470000</v>
      </c>
      <c r="J81" s="4">
        <v>0</v>
      </c>
      <c r="K81" s="4">
        <v>0</v>
      </c>
      <c r="L81" s="24">
        <v>2100000</v>
      </c>
      <c r="M81" s="21">
        <f t="shared" si="5"/>
        <v>0.3</v>
      </c>
      <c r="N81" s="3">
        <f t="shared" si="6"/>
        <v>0.7</v>
      </c>
      <c r="O81" s="3">
        <f t="shared" si="7"/>
        <v>0</v>
      </c>
      <c r="P81" s="3">
        <f t="shared" si="8"/>
        <v>0</v>
      </c>
      <c r="Q81" s="3">
        <f t="shared" si="9"/>
        <v>1</v>
      </c>
      <c r="R81" s="81">
        <v>102477</v>
      </c>
    </row>
    <row r="82" spans="1:18" s="2" customFormat="1" ht="25.5" x14ac:dyDescent="0.2">
      <c r="A82" s="14">
        <v>57</v>
      </c>
      <c r="B82" s="5">
        <v>327</v>
      </c>
      <c r="C82" s="5">
        <v>66</v>
      </c>
      <c r="D82" s="5">
        <v>1</v>
      </c>
      <c r="E82" s="5">
        <v>4</v>
      </c>
      <c r="F82" s="5">
        <v>51</v>
      </c>
      <c r="G82" s="19" t="s">
        <v>156</v>
      </c>
      <c r="H82" s="23">
        <v>837430294</v>
      </c>
      <c r="I82" s="4">
        <v>689694141</v>
      </c>
      <c r="J82" s="4">
        <v>298704379</v>
      </c>
      <c r="K82" s="4">
        <v>4334785959</v>
      </c>
      <c r="L82" s="24">
        <v>6160614773</v>
      </c>
      <c r="M82" s="21">
        <f t="shared" si="5"/>
        <v>0.13593291008393976</v>
      </c>
      <c r="N82" s="3">
        <f t="shared" si="6"/>
        <v>0.11195216166131802</v>
      </c>
      <c r="O82" s="3">
        <f t="shared" si="7"/>
        <v>4.8486131661587661E-2</v>
      </c>
      <c r="P82" s="3">
        <f t="shared" si="8"/>
        <v>0.70362879659315458</v>
      </c>
      <c r="Q82" s="3">
        <f t="shared" si="9"/>
        <v>1</v>
      </c>
      <c r="R82" s="81">
        <v>100463</v>
      </c>
    </row>
    <row r="83" spans="1:18" s="2" customFormat="1" x14ac:dyDescent="0.2">
      <c r="A83" s="14">
        <v>57</v>
      </c>
      <c r="B83" s="5">
        <v>327</v>
      </c>
      <c r="C83" s="5">
        <v>66</v>
      </c>
      <c r="D83" s="5">
        <v>1</v>
      </c>
      <c r="E83" s="5">
        <v>16</v>
      </c>
      <c r="F83" s="5">
        <v>58</v>
      </c>
      <c r="G83" s="19" t="s">
        <v>157</v>
      </c>
      <c r="H83" s="23">
        <v>37093350</v>
      </c>
      <c r="I83" s="4">
        <v>166984934</v>
      </c>
      <c r="J83" s="4">
        <v>63210365</v>
      </c>
      <c r="K83" s="4">
        <v>432711351</v>
      </c>
      <c r="L83" s="24">
        <v>700000000</v>
      </c>
      <c r="M83" s="21">
        <f t="shared" si="5"/>
        <v>5.2990500000000003E-2</v>
      </c>
      <c r="N83" s="3">
        <f t="shared" si="6"/>
        <v>0.23854990571428572</v>
      </c>
      <c r="O83" s="3">
        <f t="shared" si="7"/>
        <v>9.0300521428571423E-2</v>
      </c>
      <c r="P83" s="3">
        <f t="shared" si="8"/>
        <v>0.61815907285714289</v>
      </c>
      <c r="Q83" s="3">
        <f t="shared" si="9"/>
        <v>1</v>
      </c>
      <c r="R83" s="81">
        <v>62069</v>
      </c>
    </row>
    <row r="84" spans="1:18" s="2" customFormat="1" x14ac:dyDescent="0.2">
      <c r="A84" s="14">
        <v>57</v>
      </c>
      <c r="B84" s="5">
        <v>327</v>
      </c>
      <c r="C84" s="5">
        <v>66</v>
      </c>
      <c r="D84" s="5">
        <v>1</v>
      </c>
      <c r="E84" s="5">
        <v>18</v>
      </c>
      <c r="F84" s="5">
        <v>51</v>
      </c>
      <c r="G84" s="19" t="s">
        <v>60</v>
      </c>
      <c r="H84" s="23">
        <v>1000000</v>
      </c>
      <c r="I84" s="4">
        <v>839100</v>
      </c>
      <c r="J84" s="4">
        <v>773700</v>
      </c>
      <c r="K84" s="4">
        <v>101437087200</v>
      </c>
      <c r="L84" s="24">
        <v>101439700000</v>
      </c>
      <c r="M84" s="21">
        <f t="shared" si="5"/>
        <v>9.8580733184344988E-6</v>
      </c>
      <c r="N84" s="3">
        <f t="shared" si="6"/>
        <v>8.271909321498388E-6</v>
      </c>
      <c r="O84" s="3">
        <f t="shared" si="7"/>
        <v>7.6271913264727711E-6</v>
      </c>
      <c r="P84" s="3">
        <f t="shared" si="8"/>
        <v>0.99997424282603364</v>
      </c>
      <c r="Q84" s="3">
        <f t="shared" si="9"/>
        <v>1</v>
      </c>
      <c r="R84" s="81">
        <v>119543</v>
      </c>
    </row>
    <row r="85" spans="1:18" s="2" customFormat="1" x14ac:dyDescent="0.2">
      <c r="A85" s="14">
        <v>57</v>
      </c>
      <c r="B85" s="5">
        <v>327</v>
      </c>
      <c r="C85" s="5">
        <v>66</v>
      </c>
      <c r="D85" s="5">
        <v>1</v>
      </c>
      <c r="E85" s="5">
        <v>20</v>
      </c>
      <c r="F85" s="5">
        <v>51</v>
      </c>
      <c r="G85" s="19" t="s">
        <v>158</v>
      </c>
      <c r="H85" s="23">
        <v>2108195571</v>
      </c>
      <c r="I85" s="4">
        <v>2616049231</v>
      </c>
      <c r="J85" s="4">
        <v>3925083477</v>
      </c>
      <c r="K85" s="4">
        <v>16479671721</v>
      </c>
      <c r="L85" s="24">
        <v>25129000000</v>
      </c>
      <c r="M85" s="21">
        <f t="shared" si="5"/>
        <v>8.3894925026861397E-2</v>
      </c>
      <c r="N85" s="3">
        <f t="shared" si="6"/>
        <v>0.10410478853117912</v>
      </c>
      <c r="O85" s="3">
        <f t="shared" si="7"/>
        <v>0.15619736069879422</v>
      </c>
      <c r="P85" s="3">
        <f t="shared" si="8"/>
        <v>0.65580292574316523</v>
      </c>
      <c r="Q85" s="3">
        <f t="shared" si="9"/>
        <v>1</v>
      </c>
      <c r="R85" s="81">
        <v>71270</v>
      </c>
    </row>
    <row r="86" spans="1:18" s="2" customFormat="1" ht="25.5" x14ac:dyDescent="0.2">
      <c r="A86" s="14">
        <v>57</v>
      </c>
      <c r="B86" s="5">
        <v>327</v>
      </c>
      <c r="C86" s="5">
        <v>66</v>
      </c>
      <c r="D86" s="5">
        <v>1</v>
      </c>
      <c r="E86" s="5">
        <v>24</v>
      </c>
      <c r="F86" s="5">
        <v>53</v>
      </c>
      <c r="G86" s="19" t="s">
        <v>159</v>
      </c>
      <c r="H86" s="23">
        <v>200000000</v>
      </c>
      <c r="I86" s="4">
        <v>50000000</v>
      </c>
      <c r="J86" s="4">
        <v>50000000</v>
      </c>
      <c r="K86" s="4">
        <v>1500000000</v>
      </c>
      <c r="L86" s="24">
        <v>1800000000</v>
      </c>
      <c r="M86" s="21">
        <f t="shared" si="5"/>
        <v>0.1111111111111111</v>
      </c>
      <c r="N86" s="3">
        <f t="shared" si="6"/>
        <v>2.7777777777777776E-2</v>
      </c>
      <c r="O86" s="3">
        <f t="shared" si="7"/>
        <v>2.7777777777777776E-2</v>
      </c>
      <c r="P86" s="3">
        <f t="shared" si="8"/>
        <v>0.83333333333333337</v>
      </c>
      <c r="Q86" s="3">
        <f t="shared" si="9"/>
        <v>1</v>
      </c>
      <c r="R86" s="81">
        <v>103437</v>
      </c>
    </row>
    <row r="87" spans="1:18" s="2" customFormat="1" x14ac:dyDescent="0.2">
      <c r="A87" s="14">
        <v>57</v>
      </c>
      <c r="B87" s="5">
        <v>327</v>
      </c>
      <c r="C87" s="5">
        <v>66</v>
      </c>
      <c r="D87" s="5">
        <v>1</v>
      </c>
      <c r="E87" s="5">
        <v>27</v>
      </c>
      <c r="F87" s="5">
        <v>51</v>
      </c>
      <c r="G87" s="19" t="s">
        <v>61</v>
      </c>
      <c r="H87" s="23">
        <v>1000000</v>
      </c>
      <c r="I87" s="4">
        <v>1500000</v>
      </c>
      <c r="J87" s="4">
        <v>2000000</v>
      </c>
      <c r="K87" s="4">
        <v>18035500000</v>
      </c>
      <c r="L87" s="24">
        <v>18040000000</v>
      </c>
      <c r="M87" s="21">
        <f t="shared" si="5"/>
        <v>5.5432372505543237E-5</v>
      </c>
      <c r="N87" s="3">
        <f t="shared" si="6"/>
        <v>8.3148558758314856E-5</v>
      </c>
      <c r="O87" s="3">
        <f t="shared" si="7"/>
        <v>1.1086474501108647E-4</v>
      </c>
      <c r="P87" s="3">
        <f t="shared" si="8"/>
        <v>0.99975055432372506</v>
      </c>
      <c r="Q87" s="3">
        <f t="shared" si="9"/>
        <v>1</v>
      </c>
      <c r="R87" s="81">
        <v>106297</v>
      </c>
    </row>
    <row r="88" spans="1:18" s="2" customFormat="1" x14ac:dyDescent="0.2">
      <c r="A88" s="14">
        <v>57</v>
      </c>
      <c r="B88" s="5">
        <v>327</v>
      </c>
      <c r="C88" s="5">
        <v>66</v>
      </c>
      <c r="D88" s="5">
        <v>1</v>
      </c>
      <c r="E88" s="5">
        <v>28</v>
      </c>
      <c r="F88" s="5">
        <v>51</v>
      </c>
      <c r="G88" s="19" t="s">
        <v>62</v>
      </c>
      <c r="H88" s="23">
        <v>1500000</v>
      </c>
      <c r="I88" s="4">
        <v>2195500</v>
      </c>
      <c r="J88" s="4">
        <v>2195500</v>
      </c>
      <c r="K88" s="4">
        <v>18034109000</v>
      </c>
      <c r="L88" s="24">
        <v>18040000000</v>
      </c>
      <c r="M88" s="21">
        <f t="shared" si="5"/>
        <v>8.3148558758314856E-5</v>
      </c>
      <c r="N88" s="3">
        <f t="shared" si="6"/>
        <v>1.2170177383592018E-4</v>
      </c>
      <c r="O88" s="3">
        <f t="shared" si="7"/>
        <v>1.2170177383592018E-4</v>
      </c>
      <c r="P88" s="3">
        <f t="shared" si="8"/>
        <v>0.99967344789356982</v>
      </c>
      <c r="Q88" s="3">
        <f t="shared" si="9"/>
        <v>1</v>
      </c>
      <c r="R88" s="81">
        <v>106692</v>
      </c>
    </row>
    <row r="89" spans="1:18" s="2" customFormat="1" x14ac:dyDescent="0.2">
      <c r="A89" s="14">
        <v>57</v>
      </c>
      <c r="B89" s="5">
        <v>327</v>
      </c>
      <c r="C89" s="5">
        <v>66</v>
      </c>
      <c r="D89" s="5">
        <v>1</v>
      </c>
      <c r="E89" s="5">
        <v>29</v>
      </c>
      <c r="F89" s="5">
        <v>51</v>
      </c>
      <c r="G89" s="19" t="s">
        <v>63</v>
      </c>
      <c r="H89" s="23">
        <v>1250000</v>
      </c>
      <c r="I89" s="4">
        <v>2000000</v>
      </c>
      <c r="J89" s="4">
        <v>2000000</v>
      </c>
      <c r="K89" s="4">
        <v>18178750000</v>
      </c>
      <c r="L89" s="24">
        <v>18184000000</v>
      </c>
      <c r="M89" s="21">
        <f t="shared" si="5"/>
        <v>6.8741750989881215E-5</v>
      </c>
      <c r="N89" s="3">
        <f t="shared" si="6"/>
        <v>1.0998680158380995E-4</v>
      </c>
      <c r="O89" s="3">
        <f t="shared" si="7"/>
        <v>1.0998680158380995E-4</v>
      </c>
      <c r="P89" s="3">
        <f t="shared" si="8"/>
        <v>0.99971128464584247</v>
      </c>
      <c r="Q89" s="3">
        <f t="shared" si="9"/>
        <v>1</v>
      </c>
      <c r="R89" s="81">
        <v>106699</v>
      </c>
    </row>
    <row r="90" spans="1:18" s="2" customFormat="1" x14ac:dyDescent="0.2">
      <c r="A90" s="14">
        <v>57</v>
      </c>
      <c r="B90" s="5">
        <v>327</v>
      </c>
      <c r="C90" s="5">
        <v>66</v>
      </c>
      <c r="D90" s="5">
        <v>1</v>
      </c>
      <c r="E90" s="5">
        <v>33</v>
      </c>
      <c r="F90" s="5">
        <v>51</v>
      </c>
      <c r="G90" s="19" t="s">
        <v>64</v>
      </c>
      <c r="H90" s="23">
        <v>1000000</v>
      </c>
      <c r="I90" s="4">
        <v>321010108</v>
      </c>
      <c r="J90" s="4">
        <v>399044401</v>
      </c>
      <c r="K90" s="4">
        <v>25955274226</v>
      </c>
      <c r="L90" s="24">
        <v>26676328735</v>
      </c>
      <c r="M90" s="21">
        <f t="shared" si="5"/>
        <v>3.7486417637670486E-5</v>
      </c>
      <c r="N90" s="3">
        <f t="shared" si="6"/>
        <v>1.2033518974401707E-2</v>
      </c>
      <c r="O90" s="3">
        <f t="shared" si="7"/>
        <v>1.4958745071860053E-2</v>
      </c>
      <c r="P90" s="3">
        <f t="shared" si="8"/>
        <v>0.97297024953610056</v>
      </c>
      <c r="Q90" s="3">
        <f t="shared" si="9"/>
        <v>1</v>
      </c>
      <c r="R90" s="81">
        <v>108496</v>
      </c>
    </row>
    <row r="91" spans="1:18" s="2" customFormat="1" x14ac:dyDescent="0.2">
      <c r="A91" s="14">
        <v>57</v>
      </c>
      <c r="B91" s="5">
        <v>327</v>
      </c>
      <c r="C91" s="5">
        <v>66</v>
      </c>
      <c r="D91" s="5">
        <v>1</v>
      </c>
      <c r="E91" s="5">
        <v>38</v>
      </c>
      <c r="F91" s="5">
        <v>51</v>
      </c>
      <c r="G91" s="19" t="s">
        <v>65</v>
      </c>
      <c r="H91" s="23">
        <v>1250000</v>
      </c>
      <c r="I91" s="4">
        <v>1250000</v>
      </c>
      <c r="J91" s="4">
        <v>973000</v>
      </c>
      <c r="K91" s="4">
        <v>18036527000</v>
      </c>
      <c r="L91" s="24">
        <v>18040000000</v>
      </c>
      <c r="M91" s="21">
        <f t="shared" si="5"/>
        <v>6.9290465631929047E-5</v>
      </c>
      <c r="N91" s="3">
        <f t="shared" si="6"/>
        <v>6.9290465631929047E-5</v>
      </c>
      <c r="O91" s="3">
        <f t="shared" si="7"/>
        <v>5.3935698447893567E-5</v>
      </c>
      <c r="P91" s="3">
        <f t="shared" si="8"/>
        <v>0.99980748337028824</v>
      </c>
      <c r="Q91" s="3">
        <f t="shared" si="9"/>
        <v>1</v>
      </c>
      <c r="R91" s="81">
        <v>118238</v>
      </c>
    </row>
    <row r="92" spans="1:18" s="2" customFormat="1" x14ac:dyDescent="0.2">
      <c r="A92" s="14">
        <v>57</v>
      </c>
      <c r="B92" s="5">
        <v>327</v>
      </c>
      <c r="C92" s="5">
        <v>66</v>
      </c>
      <c r="D92" s="5">
        <v>1</v>
      </c>
      <c r="E92" s="5">
        <v>39</v>
      </c>
      <c r="F92" s="5">
        <v>51</v>
      </c>
      <c r="G92" s="19" t="s">
        <v>66</v>
      </c>
      <c r="H92" s="23">
        <v>911241500</v>
      </c>
      <c r="I92" s="4">
        <v>1355839183</v>
      </c>
      <c r="J92" s="4">
        <v>1630286080</v>
      </c>
      <c r="K92" s="4">
        <v>5434633237</v>
      </c>
      <c r="L92" s="24">
        <v>9332000000</v>
      </c>
      <c r="M92" s="21">
        <f t="shared" si="5"/>
        <v>9.7646967423917708E-2</v>
      </c>
      <c r="N92" s="3">
        <f t="shared" si="6"/>
        <v>0.14528923949849978</v>
      </c>
      <c r="O92" s="3">
        <f t="shared" si="7"/>
        <v>0.17469846549507073</v>
      </c>
      <c r="P92" s="3">
        <f t="shared" si="8"/>
        <v>0.5823653275825118</v>
      </c>
      <c r="Q92" s="3">
        <f t="shared" si="9"/>
        <v>1</v>
      </c>
      <c r="R92" s="81">
        <v>118836</v>
      </c>
    </row>
    <row r="93" spans="1:18" s="2" customFormat="1" x14ac:dyDescent="0.2">
      <c r="A93" s="14">
        <v>57</v>
      </c>
      <c r="B93" s="5">
        <v>327</v>
      </c>
      <c r="C93" s="5">
        <v>66</v>
      </c>
      <c r="D93" s="5">
        <v>1</v>
      </c>
      <c r="E93" s="5">
        <v>39</v>
      </c>
      <c r="F93" s="5">
        <v>52</v>
      </c>
      <c r="G93" s="19" t="s">
        <v>67</v>
      </c>
      <c r="H93" s="23">
        <v>100000000</v>
      </c>
      <c r="I93" s="4">
        <v>137986599</v>
      </c>
      <c r="J93" s="4">
        <v>144190507</v>
      </c>
      <c r="K93" s="4">
        <v>367822894</v>
      </c>
      <c r="L93" s="24">
        <v>750000000</v>
      </c>
      <c r="M93" s="21">
        <f t="shared" si="5"/>
        <v>0.13333333333333333</v>
      </c>
      <c r="N93" s="3">
        <f t="shared" si="6"/>
        <v>0.18398213199999999</v>
      </c>
      <c r="O93" s="3">
        <f t="shared" si="7"/>
        <v>0.19225400933333334</v>
      </c>
      <c r="P93" s="3">
        <f t="shared" si="8"/>
        <v>0.49043052533333331</v>
      </c>
      <c r="Q93" s="3">
        <f t="shared" si="9"/>
        <v>1</v>
      </c>
      <c r="R93" s="81">
        <v>118837</v>
      </c>
    </row>
    <row r="94" spans="1:18" s="2" customFormat="1" x14ac:dyDescent="0.2">
      <c r="A94" s="14">
        <v>57</v>
      </c>
      <c r="B94" s="5">
        <v>327</v>
      </c>
      <c r="C94" s="5">
        <v>66</v>
      </c>
      <c r="D94" s="5">
        <v>1</v>
      </c>
      <c r="E94" s="5">
        <v>39</v>
      </c>
      <c r="F94" s="5">
        <v>53</v>
      </c>
      <c r="G94" s="19" t="s">
        <v>68</v>
      </c>
      <c r="H94" s="23">
        <v>350000000</v>
      </c>
      <c r="I94" s="4">
        <v>617530313</v>
      </c>
      <c r="J94" s="4">
        <v>749790635</v>
      </c>
      <c r="K94" s="4">
        <v>2182679052</v>
      </c>
      <c r="L94" s="24">
        <v>3900000000</v>
      </c>
      <c r="M94" s="21">
        <f t="shared" si="5"/>
        <v>8.9743589743589744E-2</v>
      </c>
      <c r="N94" s="3">
        <f t="shared" si="6"/>
        <v>0.15834110589743589</v>
      </c>
      <c r="O94" s="3">
        <f t="shared" si="7"/>
        <v>0.19225400897435899</v>
      </c>
      <c r="P94" s="3">
        <f t="shared" si="8"/>
        <v>0.5596612953846154</v>
      </c>
      <c r="Q94" s="3">
        <f t="shared" si="9"/>
        <v>1</v>
      </c>
      <c r="R94" s="81">
        <v>118838</v>
      </c>
    </row>
    <row r="95" spans="1:18" s="2" customFormat="1" x14ac:dyDescent="0.2">
      <c r="A95" s="14">
        <v>57</v>
      </c>
      <c r="B95" s="5">
        <v>327</v>
      </c>
      <c r="C95" s="5">
        <v>66</v>
      </c>
      <c r="D95" s="5">
        <v>1</v>
      </c>
      <c r="E95" s="5">
        <v>39</v>
      </c>
      <c r="F95" s="5">
        <v>54</v>
      </c>
      <c r="G95" s="19" t="s">
        <v>69</v>
      </c>
      <c r="H95" s="23">
        <v>602064846</v>
      </c>
      <c r="I95" s="4">
        <v>1519709967</v>
      </c>
      <c r="J95" s="4">
        <v>1680286080</v>
      </c>
      <c r="K95" s="4">
        <v>3597939107</v>
      </c>
      <c r="L95" s="24">
        <v>7400000000</v>
      </c>
      <c r="M95" s="21">
        <f t="shared" si="5"/>
        <v>8.1360114324324329E-2</v>
      </c>
      <c r="N95" s="3">
        <f t="shared" si="6"/>
        <v>0.20536621175675676</v>
      </c>
      <c r="O95" s="3">
        <f t="shared" si="7"/>
        <v>0.22706568648648648</v>
      </c>
      <c r="P95" s="3">
        <f t="shared" si="8"/>
        <v>0.48620798743243243</v>
      </c>
      <c r="Q95" s="3">
        <f t="shared" si="9"/>
        <v>1</v>
      </c>
      <c r="R95" s="81">
        <v>118839</v>
      </c>
    </row>
    <row r="96" spans="1:18" s="2" customFormat="1" x14ac:dyDescent="0.2">
      <c r="A96" s="14">
        <v>57</v>
      </c>
      <c r="B96" s="5">
        <v>327</v>
      </c>
      <c r="C96" s="5">
        <v>66</v>
      </c>
      <c r="D96" s="5">
        <v>1</v>
      </c>
      <c r="E96" s="5">
        <v>39</v>
      </c>
      <c r="F96" s="5">
        <v>55</v>
      </c>
      <c r="G96" s="19" t="s">
        <v>70</v>
      </c>
      <c r="H96" s="23">
        <v>400000000</v>
      </c>
      <c r="I96" s="4">
        <v>717530313</v>
      </c>
      <c r="J96" s="4">
        <v>749790635</v>
      </c>
      <c r="K96" s="4">
        <v>2032679052</v>
      </c>
      <c r="L96" s="24">
        <v>3900000000</v>
      </c>
      <c r="M96" s="21">
        <f t="shared" si="5"/>
        <v>0.10256410256410256</v>
      </c>
      <c r="N96" s="3">
        <f t="shared" si="6"/>
        <v>0.18398213153846155</v>
      </c>
      <c r="O96" s="3">
        <f t="shared" si="7"/>
        <v>0.19225400897435899</v>
      </c>
      <c r="P96" s="3">
        <f t="shared" si="8"/>
        <v>0.52119975692307696</v>
      </c>
      <c r="Q96" s="3">
        <f t="shared" si="9"/>
        <v>1</v>
      </c>
      <c r="R96" s="81">
        <v>118840</v>
      </c>
    </row>
    <row r="97" spans="1:18" s="2" customFormat="1" ht="25.5" x14ac:dyDescent="0.2">
      <c r="A97" s="14">
        <v>57</v>
      </c>
      <c r="B97" s="5">
        <v>327</v>
      </c>
      <c r="C97" s="5">
        <v>66</v>
      </c>
      <c r="D97" s="5">
        <v>1</v>
      </c>
      <c r="E97" s="5">
        <v>40</v>
      </c>
      <c r="F97" s="5">
        <v>51</v>
      </c>
      <c r="G97" s="19" t="s">
        <v>71</v>
      </c>
      <c r="H97" s="23">
        <v>331200000</v>
      </c>
      <c r="I97" s="4">
        <v>877126049</v>
      </c>
      <c r="J97" s="4">
        <v>1539252229</v>
      </c>
      <c r="K97" s="4">
        <v>4814921722</v>
      </c>
      <c r="L97" s="24">
        <v>7562500000</v>
      </c>
      <c r="M97" s="21">
        <f t="shared" si="5"/>
        <v>4.379504132231405E-2</v>
      </c>
      <c r="N97" s="3">
        <f t="shared" si="6"/>
        <v>0.11598360978512397</v>
      </c>
      <c r="O97" s="3">
        <f t="shared" si="7"/>
        <v>0.20353748482644629</v>
      </c>
      <c r="P97" s="3">
        <f t="shared" si="8"/>
        <v>0.63668386406611566</v>
      </c>
      <c r="Q97" s="3">
        <f t="shared" si="9"/>
        <v>1</v>
      </c>
      <c r="R97" s="81">
        <v>118884</v>
      </c>
    </row>
    <row r="98" spans="1:18" s="2" customFormat="1" x14ac:dyDescent="0.2">
      <c r="A98" s="14">
        <v>57</v>
      </c>
      <c r="B98" s="5">
        <v>327</v>
      </c>
      <c r="C98" s="5">
        <v>66</v>
      </c>
      <c r="D98" s="5">
        <v>2</v>
      </c>
      <c r="E98" s="5">
        <v>22</v>
      </c>
      <c r="F98" s="5">
        <v>51</v>
      </c>
      <c r="G98" s="19" t="s">
        <v>72</v>
      </c>
      <c r="H98" s="23">
        <v>1000000</v>
      </c>
      <c r="I98" s="4">
        <v>839100</v>
      </c>
      <c r="J98" s="4">
        <v>773700</v>
      </c>
      <c r="K98" s="4">
        <v>45957387200</v>
      </c>
      <c r="L98" s="24">
        <v>45960000000</v>
      </c>
      <c r="M98" s="21">
        <f t="shared" si="5"/>
        <v>2.175805047867711E-5</v>
      </c>
      <c r="N98" s="3">
        <f t="shared" si="6"/>
        <v>1.8257180156657965E-5</v>
      </c>
      <c r="O98" s="3">
        <f t="shared" si="7"/>
        <v>1.6834203655352482E-5</v>
      </c>
      <c r="P98" s="3">
        <f t="shared" si="8"/>
        <v>0.99994315056570926</v>
      </c>
      <c r="Q98" s="3">
        <f t="shared" si="9"/>
        <v>1</v>
      </c>
      <c r="R98" s="81">
        <v>119541</v>
      </c>
    </row>
    <row r="99" spans="1:18" s="2" customFormat="1" x14ac:dyDescent="0.2">
      <c r="A99" s="14">
        <v>57</v>
      </c>
      <c r="B99" s="5">
        <v>327</v>
      </c>
      <c r="C99" s="5">
        <v>66</v>
      </c>
      <c r="D99" s="5">
        <v>2</v>
      </c>
      <c r="E99" s="5">
        <v>28</v>
      </c>
      <c r="F99" s="5">
        <v>51</v>
      </c>
      <c r="G99" s="19" t="s">
        <v>73</v>
      </c>
      <c r="H99" s="23">
        <v>1000000</v>
      </c>
      <c r="I99" s="4">
        <v>1500000</v>
      </c>
      <c r="J99" s="4">
        <v>1500000</v>
      </c>
      <c r="K99" s="4">
        <v>30036000000</v>
      </c>
      <c r="L99" s="24">
        <v>30040000000</v>
      </c>
      <c r="M99" s="21">
        <f t="shared" si="5"/>
        <v>3.328894806924101E-5</v>
      </c>
      <c r="N99" s="3">
        <f t="shared" si="6"/>
        <v>4.9933422103861519E-5</v>
      </c>
      <c r="O99" s="3">
        <f t="shared" si="7"/>
        <v>4.9933422103861519E-5</v>
      </c>
      <c r="P99" s="3">
        <f t="shared" si="8"/>
        <v>0.99986684420772298</v>
      </c>
      <c r="Q99" s="3">
        <f t="shared" si="9"/>
        <v>1</v>
      </c>
      <c r="R99" s="81">
        <v>71425</v>
      </c>
    </row>
    <row r="100" spans="1:18" s="2" customFormat="1" x14ac:dyDescent="0.2">
      <c r="A100" s="14">
        <v>57</v>
      </c>
      <c r="B100" s="5">
        <v>327</v>
      </c>
      <c r="C100" s="5">
        <v>66</v>
      </c>
      <c r="D100" s="5">
        <v>2</v>
      </c>
      <c r="E100" s="5">
        <v>29</v>
      </c>
      <c r="F100" s="5">
        <v>51</v>
      </c>
      <c r="G100" s="19" t="s">
        <v>74</v>
      </c>
      <c r="H100" s="23">
        <v>1000000</v>
      </c>
      <c r="I100" s="4">
        <v>1500000</v>
      </c>
      <c r="J100" s="4">
        <v>1725000</v>
      </c>
      <c r="K100" s="4">
        <v>30035775000</v>
      </c>
      <c r="L100" s="24">
        <v>30040000000</v>
      </c>
      <c r="M100" s="21">
        <f t="shared" si="5"/>
        <v>3.328894806924101E-5</v>
      </c>
      <c r="N100" s="3">
        <f t="shared" si="6"/>
        <v>4.9933422103861519E-5</v>
      </c>
      <c r="O100" s="3">
        <f t="shared" si="7"/>
        <v>5.7423435419440746E-5</v>
      </c>
      <c r="P100" s="3">
        <f t="shared" si="8"/>
        <v>0.99985935419440741</v>
      </c>
      <c r="Q100" s="3">
        <f t="shared" si="9"/>
        <v>1</v>
      </c>
      <c r="R100" s="81">
        <v>72447</v>
      </c>
    </row>
    <row r="101" spans="1:18" s="2" customFormat="1" x14ac:dyDescent="0.2">
      <c r="A101" s="14">
        <v>57</v>
      </c>
      <c r="B101" s="5">
        <v>327</v>
      </c>
      <c r="C101" s="5">
        <v>66</v>
      </c>
      <c r="D101" s="5">
        <v>2</v>
      </c>
      <c r="E101" s="5">
        <v>30</v>
      </c>
      <c r="F101" s="5">
        <v>51</v>
      </c>
      <c r="G101" s="19" t="s">
        <v>75</v>
      </c>
      <c r="H101" s="23">
        <v>2000000</v>
      </c>
      <c r="I101" s="4">
        <v>1500000</v>
      </c>
      <c r="J101" s="4">
        <v>1800000</v>
      </c>
      <c r="K101" s="4">
        <v>30034700000</v>
      </c>
      <c r="L101" s="24">
        <v>30040000000</v>
      </c>
      <c r="M101" s="21">
        <f t="shared" si="5"/>
        <v>6.657789613848202E-5</v>
      </c>
      <c r="N101" s="3">
        <f t="shared" si="6"/>
        <v>4.9933422103861519E-5</v>
      </c>
      <c r="O101" s="3">
        <f t="shared" si="7"/>
        <v>5.9920106524633822E-5</v>
      </c>
      <c r="P101" s="3">
        <f t="shared" si="8"/>
        <v>0.99982356857523302</v>
      </c>
      <c r="Q101" s="3">
        <f t="shared" si="9"/>
        <v>1</v>
      </c>
      <c r="R101" s="81">
        <v>72449</v>
      </c>
    </row>
    <row r="102" spans="1:18" s="2" customFormat="1" x14ac:dyDescent="0.2">
      <c r="A102" s="14">
        <v>57</v>
      </c>
      <c r="B102" s="5">
        <v>327</v>
      </c>
      <c r="C102" s="5">
        <v>66</v>
      </c>
      <c r="D102" s="5">
        <v>2</v>
      </c>
      <c r="E102" s="5">
        <v>31</v>
      </c>
      <c r="F102" s="5">
        <v>51</v>
      </c>
      <c r="G102" s="19" t="s">
        <v>76</v>
      </c>
      <c r="H102" s="23">
        <v>1000000</v>
      </c>
      <c r="I102" s="4">
        <v>1500000</v>
      </c>
      <c r="J102" s="4">
        <v>1600000</v>
      </c>
      <c r="K102" s="4">
        <v>30035900000</v>
      </c>
      <c r="L102" s="24">
        <v>30040000000</v>
      </c>
      <c r="M102" s="21">
        <f t="shared" si="5"/>
        <v>3.328894806924101E-5</v>
      </c>
      <c r="N102" s="3">
        <f t="shared" si="6"/>
        <v>4.9933422103861519E-5</v>
      </c>
      <c r="O102" s="3">
        <f t="shared" si="7"/>
        <v>5.3262316910785618E-5</v>
      </c>
      <c r="P102" s="3">
        <f t="shared" si="8"/>
        <v>0.99986351531291606</v>
      </c>
      <c r="Q102" s="3">
        <f t="shared" si="9"/>
        <v>1</v>
      </c>
      <c r="R102" s="81">
        <v>106293</v>
      </c>
    </row>
    <row r="103" spans="1:18" s="2" customFormat="1" ht="25.5" x14ac:dyDescent="0.2">
      <c r="A103" s="14">
        <v>57</v>
      </c>
      <c r="B103" s="5">
        <v>327</v>
      </c>
      <c r="C103" s="5">
        <v>91</v>
      </c>
      <c r="D103" s="5">
        <v>1</v>
      </c>
      <c r="E103" s="5">
        <v>7</v>
      </c>
      <c r="F103" s="5">
        <v>51</v>
      </c>
      <c r="G103" s="19" t="s">
        <v>160</v>
      </c>
      <c r="H103" s="23">
        <v>24987916</v>
      </c>
      <c r="I103" s="4">
        <v>80000000</v>
      </c>
      <c r="J103" s="4">
        <v>100000000</v>
      </c>
      <c r="K103" s="4">
        <v>0</v>
      </c>
      <c r="L103" s="24">
        <v>204987916</v>
      </c>
      <c r="M103" s="21">
        <f t="shared" si="5"/>
        <v>0.12189945869784832</v>
      </c>
      <c r="N103" s="3">
        <f t="shared" si="6"/>
        <v>0.39026690724540075</v>
      </c>
      <c r="O103" s="3">
        <f t="shared" si="7"/>
        <v>0.48783363405675095</v>
      </c>
      <c r="P103" s="3">
        <f t="shared" si="8"/>
        <v>0</v>
      </c>
      <c r="Q103" s="3">
        <f t="shared" si="9"/>
        <v>1</v>
      </c>
      <c r="R103" s="81">
        <v>114046</v>
      </c>
    </row>
    <row r="104" spans="1:18" s="2" customFormat="1" ht="25.5" x14ac:dyDescent="0.2">
      <c r="A104" s="14">
        <v>57</v>
      </c>
      <c r="B104" s="5">
        <v>604</v>
      </c>
      <c r="C104" s="5">
        <v>16</v>
      </c>
      <c r="D104" s="5">
        <v>6</v>
      </c>
      <c r="E104" s="5">
        <v>85</v>
      </c>
      <c r="F104" s="5">
        <v>51</v>
      </c>
      <c r="G104" s="19" t="s">
        <v>161</v>
      </c>
      <c r="H104" s="23">
        <v>160589051</v>
      </c>
      <c r="I104" s="4">
        <v>24436479</v>
      </c>
      <c r="J104" s="4">
        <v>7270894</v>
      </c>
      <c r="K104" s="4">
        <v>35061683</v>
      </c>
      <c r="L104" s="24">
        <v>227358107</v>
      </c>
      <c r="M104" s="21">
        <f t="shared" si="5"/>
        <v>0.70632647816688587</v>
      </c>
      <c r="N104" s="3">
        <f t="shared" si="6"/>
        <v>0.10748013045340847</v>
      </c>
      <c r="O104" s="3">
        <f t="shared" si="7"/>
        <v>3.1979919677990631E-2</v>
      </c>
      <c r="P104" s="3">
        <f t="shared" si="8"/>
        <v>0.15421347170171504</v>
      </c>
      <c r="Q104" s="3">
        <f t="shared" si="9"/>
        <v>1</v>
      </c>
      <c r="R104" s="81">
        <v>121423</v>
      </c>
    </row>
    <row r="105" spans="1:18" s="2" customFormat="1" x14ac:dyDescent="0.2">
      <c r="A105" s="14">
        <v>57</v>
      </c>
      <c r="B105" s="5">
        <v>604</v>
      </c>
      <c r="C105" s="5">
        <v>16</v>
      </c>
      <c r="D105" s="5">
        <v>6</v>
      </c>
      <c r="E105" s="5">
        <v>86</v>
      </c>
      <c r="F105" s="5">
        <v>51</v>
      </c>
      <c r="G105" s="19" t="s">
        <v>162</v>
      </c>
      <c r="H105" s="23">
        <v>87762682</v>
      </c>
      <c r="I105" s="4">
        <v>54172727</v>
      </c>
      <c r="J105" s="4">
        <v>64474776</v>
      </c>
      <c r="K105" s="4">
        <v>24073852</v>
      </c>
      <c r="L105" s="24">
        <v>230484037</v>
      </c>
      <c r="M105" s="21">
        <f t="shared" si="5"/>
        <v>0.38077553284091425</v>
      </c>
      <c r="N105" s="3">
        <f t="shared" si="6"/>
        <v>0.2350389541293916</v>
      </c>
      <c r="O105" s="3">
        <f t="shared" si="7"/>
        <v>0.27973640534593724</v>
      </c>
      <c r="P105" s="3">
        <f t="shared" si="8"/>
        <v>0.10444910768375686</v>
      </c>
      <c r="Q105" s="3">
        <f t="shared" si="9"/>
        <v>1</v>
      </c>
      <c r="R105" s="81">
        <v>121424</v>
      </c>
    </row>
    <row r="106" spans="1:18" s="2" customFormat="1" ht="25.5" x14ac:dyDescent="0.2">
      <c r="A106" s="14">
        <v>57</v>
      </c>
      <c r="B106" s="5">
        <v>604</v>
      </c>
      <c r="C106" s="5">
        <v>16</v>
      </c>
      <c r="D106" s="5">
        <v>6</v>
      </c>
      <c r="E106" s="5">
        <v>87</v>
      </c>
      <c r="F106" s="5">
        <v>51</v>
      </c>
      <c r="G106" s="19" t="s">
        <v>163</v>
      </c>
      <c r="H106" s="23">
        <v>193851620</v>
      </c>
      <c r="I106" s="4">
        <v>33733012</v>
      </c>
      <c r="J106" s="4">
        <v>10037008</v>
      </c>
      <c r="K106" s="4">
        <v>31683639</v>
      </c>
      <c r="L106" s="24">
        <v>269305279</v>
      </c>
      <c r="M106" s="21">
        <f t="shared" si="5"/>
        <v>0.71982109195861699</v>
      </c>
      <c r="N106" s="3">
        <f t="shared" si="6"/>
        <v>0.12525937896672273</v>
      </c>
      <c r="O106" s="3">
        <f t="shared" si="7"/>
        <v>3.7270000934515657E-2</v>
      </c>
      <c r="P106" s="3">
        <f t="shared" si="8"/>
        <v>0.11764952814014462</v>
      </c>
      <c r="Q106" s="3">
        <f t="shared" si="9"/>
        <v>1</v>
      </c>
      <c r="R106" s="81">
        <v>121425</v>
      </c>
    </row>
    <row r="107" spans="1:18" s="2" customFormat="1" ht="25.5" x14ac:dyDescent="0.2">
      <c r="A107" s="14">
        <v>57</v>
      </c>
      <c r="B107" s="5">
        <v>604</v>
      </c>
      <c r="C107" s="5">
        <v>16</v>
      </c>
      <c r="D107" s="5">
        <v>6</v>
      </c>
      <c r="E107" s="5">
        <v>88</v>
      </c>
      <c r="F107" s="5">
        <v>51</v>
      </c>
      <c r="G107" s="19" t="s">
        <v>164</v>
      </c>
      <c r="H107" s="23">
        <v>25479358</v>
      </c>
      <c r="I107" s="4">
        <v>39791271</v>
      </c>
      <c r="J107" s="4">
        <v>30752759</v>
      </c>
      <c r="K107" s="4">
        <v>23976611</v>
      </c>
      <c r="L107" s="24">
        <v>119999999</v>
      </c>
      <c r="M107" s="21">
        <f t="shared" si="5"/>
        <v>0.21232798510273321</v>
      </c>
      <c r="N107" s="3">
        <f t="shared" si="6"/>
        <v>0.33159392776328273</v>
      </c>
      <c r="O107" s="3">
        <f t="shared" si="7"/>
        <v>0.25627299380227497</v>
      </c>
      <c r="P107" s="3">
        <f t="shared" si="8"/>
        <v>0.19980509333170912</v>
      </c>
      <c r="Q107" s="3">
        <f t="shared" si="9"/>
        <v>1</v>
      </c>
      <c r="R107" s="81">
        <v>121426</v>
      </c>
    </row>
    <row r="108" spans="1:18" s="2" customFormat="1" ht="25.5" x14ac:dyDescent="0.2">
      <c r="A108" s="14">
        <v>57</v>
      </c>
      <c r="B108" s="5">
        <v>604</v>
      </c>
      <c r="C108" s="5">
        <v>16</v>
      </c>
      <c r="D108" s="5">
        <v>6</v>
      </c>
      <c r="E108" s="5">
        <v>89</v>
      </c>
      <c r="F108" s="5">
        <v>51</v>
      </c>
      <c r="G108" s="19" t="s">
        <v>165</v>
      </c>
      <c r="H108" s="23">
        <v>42465597</v>
      </c>
      <c r="I108" s="4">
        <v>35480550</v>
      </c>
      <c r="J108" s="4">
        <v>46932128</v>
      </c>
      <c r="K108" s="4">
        <v>88315225</v>
      </c>
      <c r="L108" s="24">
        <v>213193500</v>
      </c>
      <c r="M108" s="21">
        <f t="shared" si="5"/>
        <v>0.19918804747799534</v>
      </c>
      <c r="N108" s="3">
        <f t="shared" si="6"/>
        <v>0.16642416396372309</v>
      </c>
      <c r="O108" s="3">
        <f t="shared" si="7"/>
        <v>0.22013864400181057</v>
      </c>
      <c r="P108" s="3">
        <f t="shared" si="8"/>
        <v>0.41424914455647099</v>
      </c>
      <c r="Q108" s="3">
        <f t="shared" si="9"/>
        <v>1</v>
      </c>
      <c r="R108" s="81">
        <v>121427</v>
      </c>
    </row>
    <row r="109" spans="1:18" s="2" customFormat="1" ht="25.5" x14ac:dyDescent="0.2">
      <c r="A109" s="14">
        <v>57</v>
      </c>
      <c r="B109" s="5">
        <v>604</v>
      </c>
      <c r="C109" s="5">
        <v>16</v>
      </c>
      <c r="D109" s="5">
        <v>6</v>
      </c>
      <c r="E109" s="5">
        <v>90</v>
      </c>
      <c r="F109" s="5">
        <v>51</v>
      </c>
      <c r="G109" s="19" t="s">
        <v>166</v>
      </c>
      <c r="H109" s="23">
        <v>38219037</v>
      </c>
      <c r="I109" s="4">
        <v>54712998</v>
      </c>
      <c r="J109" s="4">
        <v>71841863</v>
      </c>
      <c r="K109" s="4">
        <v>165226102</v>
      </c>
      <c r="L109" s="24">
        <v>330000000</v>
      </c>
      <c r="M109" s="21">
        <f t="shared" si="5"/>
        <v>0.11581526363636363</v>
      </c>
      <c r="N109" s="3">
        <f t="shared" si="6"/>
        <v>0.16579696363636365</v>
      </c>
      <c r="O109" s="3">
        <f t="shared" si="7"/>
        <v>0.21770261515151515</v>
      </c>
      <c r="P109" s="3">
        <f t="shared" si="8"/>
        <v>0.5006851575757576</v>
      </c>
      <c r="Q109" s="3">
        <f t="shared" si="9"/>
        <v>1</v>
      </c>
      <c r="R109" s="81">
        <v>121428</v>
      </c>
    </row>
    <row r="110" spans="1:18" s="2" customFormat="1" ht="25.5" x14ac:dyDescent="0.2">
      <c r="A110" s="14">
        <v>57</v>
      </c>
      <c r="B110" s="5">
        <v>604</v>
      </c>
      <c r="C110" s="5">
        <v>16</v>
      </c>
      <c r="D110" s="5">
        <v>6</v>
      </c>
      <c r="E110" s="5">
        <v>91</v>
      </c>
      <c r="F110" s="5">
        <v>51</v>
      </c>
      <c r="G110" s="19" t="s">
        <v>167</v>
      </c>
      <c r="H110" s="23">
        <v>38219037</v>
      </c>
      <c r="I110" s="4">
        <v>57199952</v>
      </c>
      <c r="J110" s="4">
        <v>160811304</v>
      </c>
      <c r="K110" s="4">
        <v>88769706</v>
      </c>
      <c r="L110" s="24">
        <v>344999999</v>
      </c>
      <c r="M110" s="21">
        <f t="shared" si="5"/>
        <v>0.11077981771240526</v>
      </c>
      <c r="N110" s="3">
        <f t="shared" si="6"/>
        <v>0.16579696279941147</v>
      </c>
      <c r="O110" s="3">
        <f t="shared" si="7"/>
        <v>0.46611972309020211</v>
      </c>
      <c r="P110" s="3">
        <f t="shared" si="8"/>
        <v>0.25730349639798117</v>
      </c>
      <c r="Q110" s="3">
        <f t="shared" si="9"/>
        <v>1</v>
      </c>
      <c r="R110" s="81">
        <v>121429</v>
      </c>
    </row>
    <row r="111" spans="1:18" s="2" customFormat="1" ht="25.5" x14ac:dyDescent="0.2">
      <c r="A111" s="14">
        <v>57</v>
      </c>
      <c r="B111" s="5">
        <v>604</v>
      </c>
      <c r="C111" s="5">
        <v>16</v>
      </c>
      <c r="D111" s="5">
        <v>6</v>
      </c>
      <c r="E111" s="5">
        <v>92</v>
      </c>
      <c r="F111" s="5">
        <v>51</v>
      </c>
      <c r="G111" s="19" t="s">
        <v>168</v>
      </c>
      <c r="H111" s="23">
        <v>51789343</v>
      </c>
      <c r="I111" s="4">
        <v>63002846</v>
      </c>
      <c r="J111" s="4">
        <v>34652209</v>
      </c>
      <c r="K111" s="4">
        <v>33489601</v>
      </c>
      <c r="L111" s="24">
        <v>182933999</v>
      </c>
      <c r="M111" s="21">
        <f t="shared" si="5"/>
        <v>0.28310397893832739</v>
      </c>
      <c r="N111" s="3">
        <f t="shared" si="6"/>
        <v>0.34440205945533392</v>
      </c>
      <c r="O111" s="3">
        <f t="shared" si="7"/>
        <v>0.18942465145585102</v>
      </c>
      <c r="P111" s="3">
        <f t="shared" si="8"/>
        <v>0.18306931015048766</v>
      </c>
      <c r="Q111" s="3">
        <f t="shared" si="9"/>
        <v>1</v>
      </c>
      <c r="R111" s="81">
        <v>121431</v>
      </c>
    </row>
    <row r="112" spans="1:18" s="2" customFormat="1" ht="25.5" x14ac:dyDescent="0.2">
      <c r="A112" s="14">
        <v>57</v>
      </c>
      <c r="B112" s="5">
        <v>604</v>
      </c>
      <c r="C112" s="5">
        <v>16</v>
      </c>
      <c r="D112" s="5">
        <v>6</v>
      </c>
      <c r="E112" s="5">
        <v>93</v>
      </c>
      <c r="F112" s="5">
        <v>51</v>
      </c>
      <c r="G112" s="19" t="s">
        <v>169</v>
      </c>
      <c r="H112" s="23">
        <v>52240752</v>
      </c>
      <c r="I112" s="4">
        <v>61188530</v>
      </c>
      <c r="J112" s="4">
        <v>36780855</v>
      </c>
      <c r="K112" s="4">
        <v>34318362</v>
      </c>
      <c r="L112" s="24">
        <v>184528499</v>
      </c>
      <c r="M112" s="21">
        <f t="shared" si="5"/>
        <v>0.28310397734281684</v>
      </c>
      <c r="N112" s="3">
        <f t="shared" si="6"/>
        <v>0.33159392902231322</v>
      </c>
      <c r="O112" s="3">
        <f t="shared" si="7"/>
        <v>0.19932343892311183</v>
      </c>
      <c r="P112" s="3">
        <f t="shared" si="8"/>
        <v>0.18597865471175809</v>
      </c>
      <c r="Q112" s="3">
        <f t="shared" si="9"/>
        <v>1</v>
      </c>
      <c r="R112" s="81">
        <v>121432</v>
      </c>
    </row>
    <row r="113" spans="1:18" s="2" customFormat="1" ht="25.5" x14ac:dyDescent="0.2">
      <c r="A113" s="14">
        <v>57</v>
      </c>
      <c r="B113" s="5">
        <v>604</v>
      </c>
      <c r="C113" s="5">
        <v>16</v>
      </c>
      <c r="D113" s="5">
        <v>6</v>
      </c>
      <c r="E113" s="5">
        <v>94</v>
      </c>
      <c r="F113" s="5">
        <v>51</v>
      </c>
      <c r="G113" s="19" t="s">
        <v>170</v>
      </c>
      <c r="H113" s="23">
        <v>68452419</v>
      </c>
      <c r="I113" s="4">
        <v>80176925</v>
      </c>
      <c r="J113" s="4">
        <v>48194913</v>
      </c>
      <c r="K113" s="4">
        <v>44968244</v>
      </c>
      <c r="L113" s="24">
        <v>241792501</v>
      </c>
      <c r="M113" s="21">
        <f t="shared" si="5"/>
        <v>0.28310397848111923</v>
      </c>
      <c r="N113" s="3">
        <f t="shared" si="6"/>
        <v>0.33159392730711695</v>
      </c>
      <c r="O113" s="3">
        <f t="shared" si="7"/>
        <v>0.19932343972900962</v>
      </c>
      <c r="P113" s="3">
        <f t="shared" si="8"/>
        <v>0.18597865448275419</v>
      </c>
      <c r="Q113" s="3">
        <f t="shared" si="9"/>
        <v>1</v>
      </c>
      <c r="R113" s="81">
        <v>121433</v>
      </c>
    </row>
    <row r="114" spans="1:18" s="2" customFormat="1" x14ac:dyDescent="0.2">
      <c r="A114" s="14">
        <v>57</v>
      </c>
      <c r="B114" s="5">
        <v>604</v>
      </c>
      <c r="C114" s="5">
        <v>16</v>
      </c>
      <c r="D114" s="5">
        <v>6</v>
      </c>
      <c r="E114" s="5">
        <v>95</v>
      </c>
      <c r="F114" s="5">
        <v>51</v>
      </c>
      <c r="G114" s="19" t="s">
        <v>171</v>
      </c>
      <c r="H114" s="23">
        <v>63698395</v>
      </c>
      <c r="I114" s="4">
        <v>99478178</v>
      </c>
      <c r="J114" s="4">
        <v>76881899</v>
      </c>
      <c r="K114" s="4">
        <v>59941528</v>
      </c>
      <c r="L114" s="24">
        <v>300000000</v>
      </c>
      <c r="M114" s="21">
        <f t="shared" si="5"/>
        <v>0.21232798333333333</v>
      </c>
      <c r="N114" s="3">
        <f t="shared" si="6"/>
        <v>0.33159392666666665</v>
      </c>
      <c r="O114" s="3">
        <f t="shared" si="7"/>
        <v>0.25627299666666664</v>
      </c>
      <c r="P114" s="3">
        <f t="shared" si="8"/>
        <v>0.19980509333333332</v>
      </c>
      <c r="Q114" s="3">
        <f t="shared" si="9"/>
        <v>1</v>
      </c>
      <c r="R114" s="81">
        <v>121434</v>
      </c>
    </row>
    <row r="115" spans="1:18" s="2" customFormat="1" ht="25.5" x14ac:dyDescent="0.2">
      <c r="A115" s="14">
        <v>57</v>
      </c>
      <c r="B115" s="5">
        <v>604</v>
      </c>
      <c r="C115" s="5">
        <v>16</v>
      </c>
      <c r="D115" s="5">
        <v>6</v>
      </c>
      <c r="E115" s="5">
        <v>96</v>
      </c>
      <c r="F115" s="5">
        <v>51</v>
      </c>
      <c r="G115" s="19" t="s">
        <v>172</v>
      </c>
      <c r="H115" s="23">
        <v>38219037</v>
      </c>
      <c r="I115" s="4">
        <v>59686907</v>
      </c>
      <c r="J115" s="4">
        <v>46129139</v>
      </c>
      <c r="K115" s="4">
        <v>35964917</v>
      </c>
      <c r="L115" s="24">
        <v>180000000</v>
      </c>
      <c r="M115" s="21">
        <f t="shared" si="5"/>
        <v>0.21232798333333333</v>
      </c>
      <c r="N115" s="3">
        <f t="shared" si="6"/>
        <v>0.3315939277777778</v>
      </c>
      <c r="O115" s="3">
        <f t="shared" si="7"/>
        <v>0.25627299444444446</v>
      </c>
      <c r="P115" s="3">
        <f t="shared" si="8"/>
        <v>0.19980509444444444</v>
      </c>
      <c r="Q115" s="3">
        <f t="shared" si="9"/>
        <v>1</v>
      </c>
      <c r="R115" s="81">
        <v>121435</v>
      </c>
    </row>
    <row r="116" spans="1:18" s="2" customFormat="1" ht="25.5" x14ac:dyDescent="0.2">
      <c r="A116" s="14">
        <v>57</v>
      </c>
      <c r="B116" s="5">
        <v>604</v>
      </c>
      <c r="C116" s="5">
        <v>16</v>
      </c>
      <c r="D116" s="5">
        <v>6</v>
      </c>
      <c r="E116" s="5">
        <v>97</v>
      </c>
      <c r="F116" s="5">
        <v>51</v>
      </c>
      <c r="G116" s="19" t="s">
        <v>173</v>
      </c>
      <c r="H116" s="23">
        <v>42465597</v>
      </c>
      <c r="I116" s="4">
        <v>99478178</v>
      </c>
      <c r="J116" s="4">
        <v>166948701</v>
      </c>
      <c r="K116" s="4">
        <v>97900775</v>
      </c>
      <c r="L116" s="24">
        <v>406793251</v>
      </c>
      <c r="M116" s="21">
        <f t="shared" si="5"/>
        <v>0.10439110505301868</v>
      </c>
      <c r="N116" s="3">
        <f t="shared" si="6"/>
        <v>0.24454235107258454</v>
      </c>
      <c r="O116" s="3">
        <f t="shared" si="7"/>
        <v>0.41040184562943993</v>
      </c>
      <c r="P116" s="3">
        <f t="shared" si="8"/>
        <v>0.24066469824495687</v>
      </c>
      <c r="Q116" s="3">
        <f t="shared" si="9"/>
        <v>1</v>
      </c>
      <c r="R116" s="81">
        <v>121436</v>
      </c>
    </row>
    <row r="117" spans="1:18" s="2" customFormat="1" ht="25.5" x14ac:dyDescent="0.2">
      <c r="A117" s="14">
        <v>57</v>
      </c>
      <c r="B117" s="5">
        <v>604</v>
      </c>
      <c r="C117" s="5">
        <v>16</v>
      </c>
      <c r="D117" s="5">
        <v>6</v>
      </c>
      <c r="E117" s="5">
        <v>98</v>
      </c>
      <c r="F117" s="5">
        <v>51</v>
      </c>
      <c r="G117" s="19" t="s">
        <v>174</v>
      </c>
      <c r="H117" s="23">
        <v>38219037</v>
      </c>
      <c r="I117" s="4">
        <v>49739089</v>
      </c>
      <c r="J117" s="4">
        <v>46313656</v>
      </c>
      <c r="K117" s="4">
        <v>34748218</v>
      </c>
      <c r="L117" s="24">
        <v>169020000</v>
      </c>
      <c r="M117" s="21">
        <f t="shared" si="5"/>
        <v>0.22612138800141995</v>
      </c>
      <c r="N117" s="3">
        <f t="shared" si="6"/>
        <v>0.29427931014081171</v>
      </c>
      <c r="O117" s="3">
        <f t="shared" si="7"/>
        <v>0.27401287421606912</v>
      </c>
      <c r="P117" s="3">
        <f t="shared" si="8"/>
        <v>0.20558642764169921</v>
      </c>
      <c r="Q117" s="3">
        <f t="shared" si="9"/>
        <v>1</v>
      </c>
      <c r="R117" s="81">
        <v>121437</v>
      </c>
    </row>
    <row r="118" spans="1:18" s="2" customFormat="1" x14ac:dyDescent="0.2">
      <c r="A118" s="14">
        <v>57</v>
      </c>
      <c r="B118" s="5">
        <v>604</v>
      </c>
      <c r="C118" s="5">
        <v>16</v>
      </c>
      <c r="D118" s="5">
        <v>6</v>
      </c>
      <c r="E118" s="5">
        <v>99</v>
      </c>
      <c r="F118" s="5">
        <v>51</v>
      </c>
      <c r="G118" s="19" t="s">
        <v>175</v>
      </c>
      <c r="H118" s="23">
        <v>5605459</v>
      </c>
      <c r="I118" s="4">
        <v>109425996</v>
      </c>
      <c r="J118" s="4">
        <v>136439743</v>
      </c>
      <c r="K118" s="4">
        <v>78528803</v>
      </c>
      <c r="L118" s="24">
        <v>330000001</v>
      </c>
      <c r="M118" s="21">
        <f t="shared" si="5"/>
        <v>1.6986239342465941E-2</v>
      </c>
      <c r="N118" s="3">
        <f t="shared" si="6"/>
        <v>0.33159392626789719</v>
      </c>
      <c r="O118" s="3">
        <f t="shared" si="7"/>
        <v>0.41345376541377649</v>
      </c>
      <c r="P118" s="3">
        <f t="shared" si="8"/>
        <v>0.2379660689758604</v>
      </c>
      <c r="Q118" s="3">
        <f t="shared" si="9"/>
        <v>1</v>
      </c>
      <c r="R118" s="81">
        <v>121438</v>
      </c>
    </row>
    <row r="119" spans="1:18" s="2" customFormat="1" ht="25.5" x14ac:dyDescent="0.2">
      <c r="A119" s="14">
        <v>57</v>
      </c>
      <c r="B119" s="5">
        <v>604</v>
      </c>
      <c r="C119" s="5">
        <v>16</v>
      </c>
      <c r="D119" s="5">
        <v>12</v>
      </c>
      <c r="E119" s="5">
        <v>5</v>
      </c>
      <c r="F119" s="5">
        <v>51</v>
      </c>
      <c r="G119" s="19" t="s">
        <v>27</v>
      </c>
      <c r="H119" s="23">
        <v>38741161</v>
      </c>
      <c r="I119" s="4">
        <v>71897651</v>
      </c>
      <c r="J119" s="4">
        <v>149178573</v>
      </c>
      <c r="K119" s="4">
        <v>2063453218</v>
      </c>
      <c r="L119" s="24">
        <v>2323270603</v>
      </c>
      <c r="M119" s="21">
        <f t="shared" si="5"/>
        <v>1.6675268455587651E-2</v>
      </c>
      <c r="N119" s="3">
        <f t="shared" si="6"/>
        <v>3.0946739870577184E-2</v>
      </c>
      <c r="O119" s="3">
        <f t="shared" si="7"/>
        <v>6.4210588644890626E-2</v>
      </c>
      <c r="P119" s="3">
        <f t="shared" si="8"/>
        <v>0.88816740302894459</v>
      </c>
      <c r="Q119" s="3">
        <f t="shared" si="9"/>
        <v>1</v>
      </c>
      <c r="R119" s="81">
        <v>70996</v>
      </c>
    </row>
    <row r="120" spans="1:18" s="2" customFormat="1" ht="25.5" x14ac:dyDescent="0.2">
      <c r="A120" s="14">
        <v>57</v>
      </c>
      <c r="B120" s="5">
        <v>604</v>
      </c>
      <c r="C120" s="5">
        <v>16</v>
      </c>
      <c r="D120" s="5">
        <v>12</v>
      </c>
      <c r="E120" s="5">
        <v>18</v>
      </c>
      <c r="F120" s="5">
        <v>51</v>
      </c>
      <c r="G120" s="19" t="s">
        <v>176</v>
      </c>
      <c r="H120" s="23">
        <v>52988600</v>
      </c>
      <c r="I120" s="4">
        <v>92157024</v>
      </c>
      <c r="J120" s="4">
        <v>20442561</v>
      </c>
      <c r="K120" s="4">
        <v>1307185</v>
      </c>
      <c r="L120" s="24">
        <v>166895370</v>
      </c>
      <c r="M120" s="21">
        <f t="shared" si="5"/>
        <v>0.31749592574078001</v>
      </c>
      <c r="N120" s="3">
        <f t="shared" si="6"/>
        <v>0.55218442548765734</v>
      </c>
      <c r="O120" s="3">
        <f t="shared" si="7"/>
        <v>0.12248728649572484</v>
      </c>
      <c r="P120" s="3">
        <f t="shared" si="8"/>
        <v>7.8323622758378498E-3</v>
      </c>
      <c r="Q120" s="3">
        <f t="shared" si="9"/>
        <v>1</v>
      </c>
      <c r="R120" s="81">
        <v>121353</v>
      </c>
    </row>
    <row r="121" spans="1:18" s="2" customFormat="1" ht="25.5" x14ac:dyDescent="0.2">
      <c r="A121" s="14">
        <v>57</v>
      </c>
      <c r="B121" s="5">
        <v>604</v>
      </c>
      <c r="C121" s="5">
        <v>16</v>
      </c>
      <c r="D121" s="5">
        <v>12</v>
      </c>
      <c r="E121" s="5">
        <v>19</v>
      </c>
      <c r="F121" s="5">
        <v>51</v>
      </c>
      <c r="G121" s="19" t="s">
        <v>177</v>
      </c>
      <c r="H121" s="23">
        <v>56695621</v>
      </c>
      <c r="I121" s="4">
        <v>71515151</v>
      </c>
      <c r="J121" s="4">
        <v>14056235</v>
      </c>
      <c r="K121" s="4">
        <v>1122028</v>
      </c>
      <c r="L121" s="24">
        <v>143389035</v>
      </c>
      <c r="M121" s="21">
        <f t="shared" si="5"/>
        <v>0.39539718640271204</v>
      </c>
      <c r="N121" s="3">
        <f t="shared" si="6"/>
        <v>0.4987490919371903</v>
      </c>
      <c r="O121" s="3">
        <f t="shared" si="7"/>
        <v>9.8028660280752994E-2</v>
      </c>
      <c r="P121" s="3">
        <f t="shared" si="8"/>
        <v>7.8250613793446611E-3</v>
      </c>
      <c r="Q121" s="3">
        <f t="shared" si="9"/>
        <v>1</v>
      </c>
      <c r="R121" s="81">
        <v>121364</v>
      </c>
    </row>
    <row r="122" spans="1:18" s="2" customFormat="1" ht="25.5" x14ac:dyDescent="0.2">
      <c r="A122" s="14">
        <v>57</v>
      </c>
      <c r="B122" s="5">
        <v>604</v>
      </c>
      <c r="C122" s="5">
        <v>16</v>
      </c>
      <c r="D122" s="5">
        <v>12</v>
      </c>
      <c r="E122" s="5">
        <v>20</v>
      </c>
      <c r="F122" s="5">
        <v>51</v>
      </c>
      <c r="G122" s="19" t="s">
        <v>178</v>
      </c>
      <c r="H122" s="23">
        <v>4968475</v>
      </c>
      <c r="I122" s="4">
        <v>51728653</v>
      </c>
      <c r="J122" s="4">
        <v>89285511</v>
      </c>
      <c r="K122" s="4">
        <v>49017361</v>
      </c>
      <c r="L122" s="24">
        <v>195000000</v>
      </c>
      <c r="M122" s="21">
        <f t="shared" si="5"/>
        <v>2.5479358974358976E-2</v>
      </c>
      <c r="N122" s="3">
        <f t="shared" si="6"/>
        <v>0.26527514358974358</v>
      </c>
      <c r="O122" s="3">
        <f t="shared" si="7"/>
        <v>0.45787441538461537</v>
      </c>
      <c r="P122" s="3">
        <f t="shared" si="8"/>
        <v>0.25137108205128206</v>
      </c>
      <c r="Q122" s="3">
        <f t="shared" si="9"/>
        <v>1</v>
      </c>
      <c r="R122" s="81">
        <v>121375</v>
      </c>
    </row>
    <row r="123" spans="1:18" s="2" customFormat="1" ht="25.5" x14ac:dyDescent="0.2">
      <c r="A123" s="14">
        <v>57</v>
      </c>
      <c r="B123" s="5">
        <v>604</v>
      </c>
      <c r="C123" s="5">
        <v>16</v>
      </c>
      <c r="D123" s="5">
        <v>12</v>
      </c>
      <c r="E123" s="5">
        <v>21</v>
      </c>
      <c r="F123" s="5">
        <v>51</v>
      </c>
      <c r="G123" s="19" t="s">
        <v>179</v>
      </c>
      <c r="H123" s="23">
        <v>4204094</v>
      </c>
      <c r="I123" s="4">
        <v>43770398</v>
      </c>
      <c r="J123" s="4">
        <v>75549279</v>
      </c>
      <c r="K123" s="4">
        <v>41476229</v>
      </c>
      <c r="L123" s="24">
        <v>165000000</v>
      </c>
      <c r="M123" s="21">
        <f t="shared" si="5"/>
        <v>2.5479357575757575E-2</v>
      </c>
      <c r="N123" s="3">
        <f t="shared" si="6"/>
        <v>0.26527513939393937</v>
      </c>
      <c r="O123" s="3">
        <f t="shared" si="7"/>
        <v>0.45787441818181818</v>
      </c>
      <c r="P123" s="3">
        <f t="shared" si="8"/>
        <v>0.25137108484848486</v>
      </c>
      <c r="Q123" s="3">
        <f t="shared" si="9"/>
        <v>1</v>
      </c>
      <c r="R123" s="81">
        <v>121386</v>
      </c>
    </row>
    <row r="124" spans="1:18" s="2" customFormat="1" ht="25.5" x14ac:dyDescent="0.2">
      <c r="A124" s="14">
        <v>57</v>
      </c>
      <c r="B124" s="5">
        <v>604</v>
      </c>
      <c r="C124" s="5">
        <v>16</v>
      </c>
      <c r="D124" s="5">
        <v>12</v>
      </c>
      <c r="E124" s="5">
        <v>22</v>
      </c>
      <c r="F124" s="5">
        <v>51</v>
      </c>
      <c r="G124" s="19" t="s">
        <v>180</v>
      </c>
      <c r="H124" s="23">
        <v>3949300</v>
      </c>
      <c r="I124" s="4">
        <v>41117647</v>
      </c>
      <c r="J124" s="4">
        <v>70970535</v>
      </c>
      <c r="K124" s="4">
        <v>38962518</v>
      </c>
      <c r="L124" s="24">
        <v>155000000</v>
      </c>
      <c r="M124" s="21">
        <f t="shared" si="5"/>
        <v>2.5479354838709677E-2</v>
      </c>
      <c r="N124" s="3">
        <f t="shared" si="6"/>
        <v>0.26527514193548385</v>
      </c>
      <c r="O124" s="3">
        <f t="shared" si="7"/>
        <v>0.45787441935483869</v>
      </c>
      <c r="P124" s="3">
        <f t="shared" si="8"/>
        <v>0.25137108387096774</v>
      </c>
      <c r="Q124" s="3">
        <f t="shared" si="9"/>
        <v>1</v>
      </c>
      <c r="R124" s="81">
        <v>121397</v>
      </c>
    </row>
    <row r="125" spans="1:18" s="2" customFormat="1" ht="25.5" x14ac:dyDescent="0.2">
      <c r="A125" s="14">
        <v>57</v>
      </c>
      <c r="B125" s="5">
        <v>604</v>
      </c>
      <c r="C125" s="5">
        <v>16</v>
      </c>
      <c r="D125" s="5">
        <v>12</v>
      </c>
      <c r="E125" s="5">
        <v>23</v>
      </c>
      <c r="F125" s="5">
        <v>51</v>
      </c>
      <c r="G125" s="19" t="s">
        <v>181</v>
      </c>
      <c r="H125" s="23">
        <v>3057523</v>
      </c>
      <c r="I125" s="4">
        <v>31833017</v>
      </c>
      <c r="J125" s="4">
        <v>54944930</v>
      </c>
      <c r="K125" s="4">
        <v>30164530</v>
      </c>
      <c r="L125" s="24">
        <v>120000000</v>
      </c>
      <c r="M125" s="21">
        <f t="shared" si="5"/>
        <v>2.5479358333333334E-2</v>
      </c>
      <c r="N125" s="3">
        <f t="shared" si="6"/>
        <v>0.26527514166666666</v>
      </c>
      <c r="O125" s="3">
        <f t="shared" si="7"/>
        <v>0.45787441666666667</v>
      </c>
      <c r="P125" s="3">
        <f t="shared" si="8"/>
        <v>0.25137108333333336</v>
      </c>
      <c r="Q125" s="3">
        <f t="shared" si="9"/>
        <v>1</v>
      </c>
      <c r="R125" s="81">
        <v>121408</v>
      </c>
    </row>
    <row r="126" spans="1:18" s="2" customFormat="1" ht="25.5" x14ac:dyDescent="0.2">
      <c r="A126" s="14">
        <v>57</v>
      </c>
      <c r="B126" s="5">
        <v>604</v>
      </c>
      <c r="C126" s="5">
        <v>16</v>
      </c>
      <c r="D126" s="5">
        <v>12</v>
      </c>
      <c r="E126" s="5">
        <v>24</v>
      </c>
      <c r="F126" s="5">
        <v>51</v>
      </c>
      <c r="G126" s="19" t="s">
        <v>182</v>
      </c>
      <c r="H126" s="23">
        <v>18719550</v>
      </c>
      <c r="I126" s="4">
        <v>249594000</v>
      </c>
      <c r="J126" s="4">
        <v>147676450</v>
      </c>
      <c r="K126" s="4">
        <v>0</v>
      </c>
      <c r="L126" s="24">
        <v>415990000</v>
      </c>
      <c r="M126" s="21">
        <f t="shared" si="5"/>
        <v>4.4999999999999998E-2</v>
      </c>
      <c r="N126" s="3">
        <f t="shared" si="6"/>
        <v>0.6</v>
      </c>
      <c r="O126" s="3">
        <f t="shared" si="7"/>
        <v>0.35499999999999998</v>
      </c>
      <c r="P126" s="3">
        <f t="shared" si="8"/>
        <v>0</v>
      </c>
      <c r="Q126" s="3">
        <f t="shared" si="9"/>
        <v>1</v>
      </c>
      <c r="R126" s="81">
        <v>121419</v>
      </c>
    </row>
    <row r="127" spans="1:18" s="2" customFormat="1" ht="25.5" x14ac:dyDescent="0.2">
      <c r="A127" s="14">
        <v>57</v>
      </c>
      <c r="B127" s="5">
        <v>604</v>
      </c>
      <c r="C127" s="5">
        <v>16</v>
      </c>
      <c r="D127" s="5">
        <v>12</v>
      </c>
      <c r="E127" s="5">
        <v>25</v>
      </c>
      <c r="F127" s="5">
        <v>51</v>
      </c>
      <c r="G127" s="19" t="s">
        <v>183</v>
      </c>
      <c r="H127" s="23">
        <v>8217093</v>
      </c>
      <c r="I127" s="4">
        <v>85551233</v>
      </c>
      <c r="J127" s="4">
        <v>147664500</v>
      </c>
      <c r="K127" s="4">
        <v>81067174</v>
      </c>
      <c r="L127" s="24">
        <v>322500000</v>
      </c>
      <c r="M127" s="21">
        <f t="shared" si="5"/>
        <v>2.5479358139534884E-2</v>
      </c>
      <c r="N127" s="3">
        <f t="shared" si="6"/>
        <v>0.26527514108527134</v>
      </c>
      <c r="O127" s="3">
        <f t="shared" si="7"/>
        <v>0.45787441860465117</v>
      </c>
      <c r="P127" s="3">
        <f t="shared" si="8"/>
        <v>0.25137108217054266</v>
      </c>
      <c r="Q127" s="3">
        <f t="shared" si="9"/>
        <v>1</v>
      </c>
      <c r="R127" s="81">
        <v>121430</v>
      </c>
    </row>
    <row r="128" spans="1:18" s="2" customFormat="1" ht="25.5" x14ac:dyDescent="0.2">
      <c r="A128" s="14">
        <v>57</v>
      </c>
      <c r="B128" s="5">
        <v>604</v>
      </c>
      <c r="C128" s="5">
        <v>16</v>
      </c>
      <c r="D128" s="5">
        <v>12</v>
      </c>
      <c r="E128" s="5">
        <v>26</v>
      </c>
      <c r="F128" s="5">
        <v>51</v>
      </c>
      <c r="G128" s="19" t="s">
        <v>184</v>
      </c>
      <c r="H128" s="23">
        <v>4612732</v>
      </c>
      <c r="I128" s="4">
        <v>48024881</v>
      </c>
      <c r="J128" s="4">
        <v>82892669</v>
      </c>
      <c r="K128" s="4">
        <v>45507718</v>
      </c>
      <c r="L128" s="24">
        <v>181038000</v>
      </c>
      <c r="M128" s="21">
        <f t="shared" si="5"/>
        <v>2.5479357924855554E-2</v>
      </c>
      <c r="N128" s="3">
        <f t="shared" si="6"/>
        <v>0.26527514113059136</v>
      </c>
      <c r="O128" s="3">
        <f t="shared" si="7"/>
        <v>0.45787441863034278</v>
      </c>
      <c r="P128" s="3">
        <f t="shared" si="8"/>
        <v>0.25137108231421029</v>
      </c>
      <c r="Q128" s="3">
        <f t="shared" si="9"/>
        <v>1</v>
      </c>
      <c r="R128" s="81">
        <v>121439</v>
      </c>
    </row>
    <row r="129" spans="1:18" s="2" customFormat="1" ht="25.5" x14ac:dyDescent="0.2">
      <c r="A129" s="14">
        <v>57</v>
      </c>
      <c r="B129" s="5">
        <v>604</v>
      </c>
      <c r="C129" s="5">
        <v>16</v>
      </c>
      <c r="D129" s="5">
        <v>12</v>
      </c>
      <c r="E129" s="5">
        <v>27</v>
      </c>
      <c r="F129" s="5">
        <v>51</v>
      </c>
      <c r="G129" s="19" t="s">
        <v>185</v>
      </c>
      <c r="H129" s="23">
        <v>29725918</v>
      </c>
      <c r="I129" s="4">
        <v>63002846</v>
      </c>
      <c r="J129" s="4">
        <v>109447704</v>
      </c>
      <c r="K129" s="4">
        <v>64226532</v>
      </c>
      <c r="L129" s="24">
        <v>266403000</v>
      </c>
      <c r="M129" s="21">
        <f t="shared" si="5"/>
        <v>0.11158251971636957</v>
      </c>
      <c r="N129" s="3">
        <f t="shared" si="6"/>
        <v>0.23649450644324577</v>
      </c>
      <c r="O129" s="3">
        <f t="shared" si="7"/>
        <v>0.41083510320829719</v>
      </c>
      <c r="P129" s="3">
        <f t="shared" si="8"/>
        <v>0.24108787063208748</v>
      </c>
      <c r="Q129" s="3">
        <f t="shared" si="9"/>
        <v>1</v>
      </c>
      <c r="R129" s="81">
        <v>121354</v>
      </c>
    </row>
    <row r="130" spans="1:18" s="2" customFormat="1" ht="25.5" x14ac:dyDescent="0.2">
      <c r="A130" s="14">
        <v>57</v>
      </c>
      <c r="B130" s="5">
        <v>604</v>
      </c>
      <c r="C130" s="5">
        <v>16</v>
      </c>
      <c r="D130" s="5">
        <v>12</v>
      </c>
      <c r="E130" s="5">
        <v>28</v>
      </c>
      <c r="F130" s="5">
        <v>51</v>
      </c>
      <c r="G130" s="19" t="s">
        <v>186</v>
      </c>
      <c r="H130" s="23">
        <v>9626458</v>
      </c>
      <c r="I130" s="4">
        <v>100224662</v>
      </c>
      <c r="J130" s="4">
        <v>172991365</v>
      </c>
      <c r="K130" s="4">
        <v>94971514</v>
      </c>
      <c r="L130" s="24">
        <v>377813999</v>
      </c>
      <c r="M130" s="21">
        <f t="shared" si="5"/>
        <v>2.5479357634919188E-2</v>
      </c>
      <c r="N130" s="3">
        <f t="shared" si="6"/>
        <v>0.26527514137981956</v>
      </c>
      <c r="O130" s="3">
        <f t="shared" si="7"/>
        <v>0.45787441825309388</v>
      </c>
      <c r="P130" s="3">
        <f t="shared" si="8"/>
        <v>0.25137108273216735</v>
      </c>
      <c r="Q130" s="3">
        <f t="shared" si="9"/>
        <v>1</v>
      </c>
      <c r="R130" s="81">
        <v>121355</v>
      </c>
    </row>
    <row r="131" spans="1:18" s="2" customFormat="1" ht="25.5" x14ac:dyDescent="0.2">
      <c r="A131" s="14">
        <v>57</v>
      </c>
      <c r="B131" s="5">
        <v>604</v>
      </c>
      <c r="C131" s="5">
        <v>16</v>
      </c>
      <c r="D131" s="5">
        <v>12</v>
      </c>
      <c r="E131" s="5">
        <v>29</v>
      </c>
      <c r="F131" s="5">
        <v>51</v>
      </c>
      <c r="G131" s="19" t="s">
        <v>187</v>
      </c>
      <c r="H131" s="23">
        <v>3898342</v>
      </c>
      <c r="I131" s="4">
        <v>40587097</v>
      </c>
      <c r="J131" s="4">
        <v>70054786</v>
      </c>
      <c r="K131" s="4">
        <v>38459776</v>
      </c>
      <c r="L131" s="24">
        <v>153000001</v>
      </c>
      <c r="M131" s="21">
        <f t="shared" si="5"/>
        <v>2.5479359310592423E-2</v>
      </c>
      <c r="N131" s="3">
        <f t="shared" si="6"/>
        <v>0.26527514205702524</v>
      </c>
      <c r="O131" s="3">
        <f t="shared" si="7"/>
        <v>0.45787441530801037</v>
      </c>
      <c r="P131" s="3">
        <f t="shared" si="8"/>
        <v>0.25137108332437202</v>
      </c>
      <c r="Q131" s="3">
        <f t="shared" si="9"/>
        <v>1</v>
      </c>
      <c r="R131" s="81">
        <v>121356</v>
      </c>
    </row>
    <row r="132" spans="1:18" s="2" customFormat="1" ht="25.5" x14ac:dyDescent="0.2">
      <c r="A132" s="14">
        <v>57</v>
      </c>
      <c r="B132" s="5">
        <v>604</v>
      </c>
      <c r="C132" s="5">
        <v>16</v>
      </c>
      <c r="D132" s="5">
        <v>12</v>
      </c>
      <c r="E132" s="5">
        <v>30</v>
      </c>
      <c r="F132" s="5">
        <v>51</v>
      </c>
      <c r="G132" s="19" t="s">
        <v>188</v>
      </c>
      <c r="H132" s="23">
        <v>4586284</v>
      </c>
      <c r="I132" s="4">
        <v>47749526</v>
      </c>
      <c r="J132" s="4">
        <v>82417395</v>
      </c>
      <c r="K132" s="4">
        <v>45246795</v>
      </c>
      <c r="L132" s="24">
        <v>180000000</v>
      </c>
      <c r="M132" s="21">
        <f t="shared" si="5"/>
        <v>2.5479355555555555E-2</v>
      </c>
      <c r="N132" s="3">
        <f t="shared" si="6"/>
        <v>0.26527514444444444</v>
      </c>
      <c r="O132" s="3">
        <f t="shared" si="7"/>
        <v>0.45787441666666667</v>
      </c>
      <c r="P132" s="3">
        <f t="shared" si="8"/>
        <v>0.25137108333333336</v>
      </c>
      <c r="Q132" s="3">
        <f t="shared" si="9"/>
        <v>1</v>
      </c>
      <c r="R132" s="81">
        <v>121357</v>
      </c>
    </row>
    <row r="133" spans="1:18" s="2" customFormat="1" x14ac:dyDescent="0.2">
      <c r="A133" s="14">
        <v>57</v>
      </c>
      <c r="B133" s="5">
        <v>604</v>
      </c>
      <c r="C133" s="5">
        <v>16</v>
      </c>
      <c r="D133" s="5">
        <v>12</v>
      </c>
      <c r="E133" s="5">
        <v>31</v>
      </c>
      <c r="F133" s="5">
        <v>51</v>
      </c>
      <c r="G133" s="19" t="s">
        <v>189</v>
      </c>
      <c r="H133" s="23">
        <v>2547936</v>
      </c>
      <c r="I133" s="4">
        <v>26527514</v>
      </c>
      <c r="J133" s="4">
        <v>45787442</v>
      </c>
      <c r="K133" s="4">
        <v>25137108</v>
      </c>
      <c r="L133" s="24">
        <v>100000000</v>
      </c>
      <c r="M133" s="21">
        <f t="shared" si="5"/>
        <v>2.547936E-2</v>
      </c>
      <c r="N133" s="3">
        <f t="shared" si="6"/>
        <v>0.26527514000000002</v>
      </c>
      <c r="O133" s="3">
        <f t="shared" si="7"/>
        <v>0.45787442</v>
      </c>
      <c r="P133" s="3">
        <f t="shared" si="8"/>
        <v>0.25137108000000002</v>
      </c>
      <c r="Q133" s="3">
        <f t="shared" si="9"/>
        <v>1</v>
      </c>
      <c r="R133" s="81">
        <v>121358</v>
      </c>
    </row>
    <row r="134" spans="1:18" s="2" customFormat="1" ht="25.5" x14ac:dyDescent="0.2">
      <c r="A134" s="14">
        <v>57</v>
      </c>
      <c r="B134" s="5">
        <v>604</v>
      </c>
      <c r="C134" s="5">
        <v>16</v>
      </c>
      <c r="D134" s="5">
        <v>12</v>
      </c>
      <c r="E134" s="5">
        <v>32</v>
      </c>
      <c r="F134" s="5">
        <v>51</v>
      </c>
      <c r="G134" s="19" t="s">
        <v>190</v>
      </c>
      <c r="H134" s="23">
        <v>5819485</v>
      </c>
      <c r="I134" s="4">
        <v>60588842</v>
      </c>
      <c r="J134" s="4">
        <v>104578517</v>
      </c>
      <c r="K134" s="4">
        <v>57413155</v>
      </c>
      <c r="L134" s="24">
        <v>228399999</v>
      </c>
      <c r="M134" s="21">
        <f t="shared" si="5"/>
        <v>2.5479356503850071E-2</v>
      </c>
      <c r="N134" s="3">
        <f t="shared" si="6"/>
        <v>0.26527514126652862</v>
      </c>
      <c r="O134" s="3">
        <f t="shared" si="7"/>
        <v>0.45787441969297032</v>
      </c>
      <c r="P134" s="3">
        <f t="shared" si="8"/>
        <v>0.25137108253665097</v>
      </c>
      <c r="Q134" s="3">
        <f t="shared" si="9"/>
        <v>1</v>
      </c>
      <c r="R134" s="81">
        <v>121359</v>
      </c>
    </row>
    <row r="135" spans="1:18" s="2" customFormat="1" ht="25.5" x14ac:dyDescent="0.2">
      <c r="A135" s="14">
        <v>57</v>
      </c>
      <c r="B135" s="5">
        <v>604</v>
      </c>
      <c r="C135" s="5">
        <v>16</v>
      </c>
      <c r="D135" s="5">
        <v>12</v>
      </c>
      <c r="E135" s="5">
        <v>33</v>
      </c>
      <c r="F135" s="5">
        <v>51</v>
      </c>
      <c r="G135" s="19" t="s">
        <v>191</v>
      </c>
      <c r="H135" s="23">
        <v>6176196</v>
      </c>
      <c r="I135" s="4">
        <v>64302694</v>
      </c>
      <c r="J135" s="4">
        <v>110988759</v>
      </c>
      <c r="K135" s="4">
        <v>60932350</v>
      </c>
      <c r="L135" s="24">
        <v>242399999</v>
      </c>
      <c r="M135" s="21">
        <f t="shared" si="5"/>
        <v>2.547935654075642E-2</v>
      </c>
      <c r="N135" s="3">
        <f t="shared" si="6"/>
        <v>0.26527514135839581</v>
      </c>
      <c r="O135" s="3">
        <f t="shared" si="7"/>
        <v>0.45787442020575259</v>
      </c>
      <c r="P135" s="3">
        <f t="shared" si="8"/>
        <v>0.25137108189509522</v>
      </c>
      <c r="Q135" s="3">
        <f t="shared" si="9"/>
        <v>1</v>
      </c>
      <c r="R135" s="81">
        <v>121360</v>
      </c>
    </row>
    <row r="136" spans="1:18" s="2" customFormat="1" ht="25.5" x14ac:dyDescent="0.2">
      <c r="A136" s="14">
        <v>57</v>
      </c>
      <c r="B136" s="5">
        <v>604</v>
      </c>
      <c r="C136" s="5">
        <v>16</v>
      </c>
      <c r="D136" s="5">
        <v>12</v>
      </c>
      <c r="E136" s="5">
        <v>34</v>
      </c>
      <c r="F136" s="5">
        <v>51</v>
      </c>
      <c r="G136" s="19" t="s">
        <v>192</v>
      </c>
      <c r="H136" s="23">
        <v>6726551</v>
      </c>
      <c r="I136" s="4">
        <v>70032637</v>
      </c>
      <c r="J136" s="4">
        <v>120878846</v>
      </c>
      <c r="K136" s="4">
        <v>66361966</v>
      </c>
      <c r="L136" s="24">
        <v>264000000</v>
      </c>
      <c r="M136" s="21">
        <f t="shared" si="5"/>
        <v>2.5479359848484848E-2</v>
      </c>
      <c r="N136" s="3">
        <f t="shared" si="6"/>
        <v>0.26527514015151515</v>
      </c>
      <c r="O136" s="3">
        <f t="shared" si="7"/>
        <v>0.45787441666666667</v>
      </c>
      <c r="P136" s="3">
        <f t="shared" si="8"/>
        <v>0.25137108333333336</v>
      </c>
      <c r="Q136" s="3">
        <f t="shared" si="9"/>
        <v>1</v>
      </c>
      <c r="R136" s="81">
        <v>121361</v>
      </c>
    </row>
    <row r="137" spans="1:18" s="2" customFormat="1" ht="25.5" x14ac:dyDescent="0.2">
      <c r="A137" s="14">
        <v>57</v>
      </c>
      <c r="B137" s="5">
        <v>604</v>
      </c>
      <c r="C137" s="5">
        <v>16</v>
      </c>
      <c r="D137" s="5">
        <v>12</v>
      </c>
      <c r="E137" s="5">
        <v>35</v>
      </c>
      <c r="F137" s="5">
        <v>51</v>
      </c>
      <c r="G137" s="19" t="s">
        <v>193</v>
      </c>
      <c r="H137" s="23">
        <v>5518829</v>
      </c>
      <c r="I137" s="4">
        <v>57458596</v>
      </c>
      <c r="J137" s="4">
        <v>99175599</v>
      </c>
      <c r="K137" s="4">
        <v>54446976</v>
      </c>
      <c r="L137" s="24">
        <v>216600000</v>
      </c>
      <c r="M137" s="21">
        <f t="shared" si="5"/>
        <v>2.5479358264081257E-2</v>
      </c>
      <c r="N137" s="3">
        <f t="shared" si="6"/>
        <v>0.26527514312096029</v>
      </c>
      <c r="O137" s="3">
        <f t="shared" si="7"/>
        <v>0.45787441828254849</v>
      </c>
      <c r="P137" s="3">
        <f t="shared" si="8"/>
        <v>0.25137108033240996</v>
      </c>
      <c r="Q137" s="3">
        <f t="shared" si="9"/>
        <v>1</v>
      </c>
      <c r="R137" s="81">
        <v>121362</v>
      </c>
    </row>
    <row r="138" spans="1:18" s="2" customFormat="1" ht="25.5" x14ac:dyDescent="0.2">
      <c r="A138" s="14">
        <v>57</v>
      </c>
      <c r="B138" s="5">
        <v>604</v>
      </c>
      <c r="C138" s="5">
        <v>16</v>
      </c>
      <c r="D138" s="5">
        <v>12</v>
      </c>
      <c r="E138" s="5">
        <v>36</v>
      </c>
      <c r="F138" s="5">
        <v>51</v>
      </c>
      <c r="G138" s="19" t="s">
        <v>194</v>
      </c>
      <c r="H138" s="23">
        <v>8561064</v>
      </c>
      <c r="I138" s="4">
        <v>89132448</v>
      </c>
      <c r="J138" s="4">
        <v>153845804</v>
      </c>
      <c r="K138" s="4">
        <v>84460684</v>
      </c>
      <c r="L138" s="24">
        <v>336000000</v>
      </c>
      <c r="M138" s="21">
        <f t="shared" ref="M138:M201" si="10">+H138/$L138</f>
        <v>2.5479357142857144E-2</v>
      </c>
      <c r="N138" s="3">
        <f t="shared" ref="N138:N201" si="11">+I138/$L138</f>
        <v>0.26527514285714288</v>
      </c>
      <c r="O138" s="3">
        <f t="shared" ref="O138:O201" si="12">+J138/$L138</f>
        <v>0.45787441666666667</v>
      </c>
      <c r="P138" s="3">
        <f t="shared" ref="P138:P201" si="13">+K138/$L138</f>
        <v>0.25137108333333336</v>
      </c>
      <c r="Q138" s="3">
        <f t="shared" ref="Q138:Q201" si="14">+L138/$L138</f>
        <v>1</v>
      </c>
      <c r="R138" s="81">
        <v>121363</v>
      </c>
    </row>
    <row r="139" spans="1:18" s="2" customFormat="1" ht="25.5" x14ac:dyDescent="0.2">
      <c r="A139" s="14">
        <v>57</v>
      </c>
      <c r="B139" s="5">
        <v>604</v>
      </c>
      <c r="C139" s="5">
        <v>16</v>
      </c>
      <c r="D139" s="5">
        <v>12</v>
      </c>
      <c r="E139" s="5">
        <v>37</v>
      </c>
      <c r="F139" s="5">
        <v>51</v>
      </c>
      <c r="G139" s="19" t="s">
        <v>195</v>
      </c>
      <c r="H139" s="23">
        <v>6657756</v>
      </c>
      <c r="I139" s="4">
        <v>69316395</v>
      </c>
      <c r="J139" s="4">
        <v>119642585</v>
      </c>
      <c r="K139" s="4">
        <v>65683264</v>
      </c>
      <c r="L139" s="24">
        <v>261300000</v>
      </c>
      <c r="M139" s="21">
        <f t="shared" si="10"/>
        <v>2.5479357060849597E-2</v>
      </c>
      <c r="N139" s="3">
        <f t="shared" si="11"/>
        <v>0.26527514351320319</v>
      </c>
      <c r="O139" s="3">
        <f t="shared" si="12"/>
        <v>0.45787441637964027</v>
      </c>
      <c r="P139" s="3">
        <f t="shared" si="13"/>
        <v>0.25137108304630695</v>
      </c>
      <c r="Q139" s="3">
        <f t="shared" si="14"/>
        <v>1</v>
      </c>
      <c r="R139" s="81">
        <v>121365</v>
      </c>
    </row>
    <row r="140" spans="1:18" s="2" customFormat="1" ht="25.5" x14ac:dyDescent="0.2">
      <c r="A140" s="14">
        <v>57</v>
      </c>
      <c r="B140" s="5">
        <v>604</v>
      </c>
      <c r="C140" s="5">
        <v>16</v>
      </c>
      <c r="D140" s="5">
        <v>12</v>
      </c>
      <c r="E140" s="5">
        <v>38</v>
      </c>
      <c r="F140" s="5">
        <v>51</v>
      </c>
      <c r="G140" s="19" t="s">
        <v>196</v>
      </c>
      <c r="H140" s="23">
        <v>6301498</v>
      </c>
      <c r="I140" s="4">
        <v>65607251</v>
      </c>
      <c r="J140" s="4">
        <v>113240470</v>
      </c>
      <c r="K140" s="4">
        <v>62168530</v>
      </c>
      <c r="L140" s="24">
        <v>247317749</v>
      </c>
      <c r="M140" s="21">
        <f t="shared" si="10"/>
        <v>2.5479360157042347E-2</v>
      </c>
      <c r="N140" s="3">
        <f t="shared" si="11"/>
        <v>0.26527514206026515</v>
      </c>
      <c r="O140" s="3">
        <f t="shared" si="12"/>
        <v>0.45787441644554189</v>
      </c>
      <c r="P140" s="3">
        <f t="shared" si="13"/>
        <v>0.25137108133715064</v>
      </c>
      <c r="Q140" s="3">
        <f t="shared" si="14"/>
        <v>1</v>
      </c>
      <c r="R140" s="81">
        <v>121366</v>
      </c>
    </row>
    <row r="141" spans="1:18" s="2" customFormat="1" ht="25.5" x14ac:dyDescent="0.2">
      <c r="A141" s="14">
        <v>57</v>
      </c>
      <c r="B141" s="5">
        <v>604</v>
      </c>
      <c r="C141" s="5">
        <v>16</v>
      </c>
      <c r="D141" s="5">
        <v>12</v>
      </c>
      <c r="E141" s="5">
        <v>39</v>
      </c>
      <c r="F141" s="5">
        <v>51</v>
      </c>
      <c r="G141" s="19" t="s">
        <v>197</v>
      </c>
      <c r="H141" s="23">
        <v>1697499</v>
      </c>
      <c r="I141" s="4">
        <v>17673293</v>
      </c>
      <c r="J141" s="4">
        <v>30504738</v>
      </c>
      <c r="K141" s="4">
        <v>16746970</v>
      </c>
      <c r="L141" s="24">
        <v>66622500</v>
      </c>
      <c r="M141" s="21">
        <f t="shared" si="10"/>
        <v>2.5479365079365081E-2</v>
      </c>
      <c r="N141" s="3">
        <f t="shared" si="11"/>
        <v>0.26527513978010431</v>
      </c>
      <c r="O141" s="3">
        <f t="shared" si="12"/>
        <v>0.45787441179781607</v>
      </c>
      <c r="P141" s="3">
        <f t="shared" si="13"/>
        <v>0.25137108334271457</v>
      </c>
      <c r="Q141" s="3">
        <f t="shared" si="14"/>
        <v>1</v>
      </c>
      <c r="R141" s="81">
        <v>121367</v>
      </c>
    </row>
    <row r="142" spans="1:18" s="2" customFormat="1" x14ac:dyDescent="0.2">
      <c r="A142" s="14">
        <v>57</v>
      </c>
      <c r="B142" s="5">
        <v>604</v>
      </c>
      <c r="C142" s="5">
        <v>16</v>
      </c>
      <c r="D142" s="5">
        <v>12</v>
      </c>
      <c r="E142" s="5">
        <v>40</v>
      </c>
      <c r="F142" s="5">
        <v>51</v>
      </c>
      <c r="G142" s="19" t="s">
        <v>198</v>
      </c>
      <c r="H142" s="23">
        <v>6814072</v>
      </c>
      <c r="I142" s="4">
        <v>70943858</v>
      </c>
      <c r="J142" s="4">
        <v>122451645</v>
      </c>
      <c r="K142" s="4">
        <v>67225426</v>
      </c>
      <c r="L142" s="24">
        <v>267435001</v>
      </c>
      <c r="M142" s="21">
        <f t="shared" si="10"/>
        <v>2.5479357505639285E-2</v>
      </c>
      <c r="N142" s="3">
        <f t="shared" si="11"/>
        <v>0.26527514250088752</v>
      </c>
      <c r="O142" s="3">
        <f t="shared" si="12"/>
        <v>0.45787441637080256</v>
      </c>
      <c r="P142" s="3">
        <f t="shared" si="13"/>
        <v>0.25137108362267063</v>
      </c>
      <c r="Q142" s="3">
        <f t="shared" si="14"/>
        <v>1</v>
      </c>
      <c r="R142" s="81">
        <v>121368</v>
      </c>
    </row>
    <row r="143" spans="1:18" s="2" customFormat="1" ht="25.5" x14ac:dyDescent="0.2">
      <c r="A143" s="14">
        <v>57</v>
      </c>
      <c r="B143" s="5">
        <v>604</v>
      </c>
      <c r="C143" s="5">
        <v>16</v>
      </c>
      <c r="D143" s="5">
        <v>12</v>
      </c>
      <c r="E143" s="5">
        <v>41</v>
      </c>
      <c r="F143" s="5">
        <v>51</v>
      </c>
      <c r="G143" s="19" t="s">
        <v>199</v>
      </c>
      <c r="H143" s="23">
        <v>10364831</v>
      </c>
      <c r="I143" s="4">
        <v>107912137</v>
      </c>
      <c r="J143" s="4">
        <v>186260222</v>
      </c>
      <c r="K143" s="4">
        <v>102256059</v>
      </c>
      <c r="L143" s="24">
        <v>406793249</v>
      </c>
      <c r="M143" s="21">
        <f t="shared" si="10"/>
        <v>2.5479358434485722E-2</v>
      </c>
      <c r="N143" s="3">
        <f t="shared" si="11"/>
        <v>0.26527514226274684</v>
      </c>
      <c r="O143" s="3">
        <f t="shared" si="12"/>
        <v>0.45787441767500914</v>
      </c>
      <c r="P143" s="3">
        <f t="shared" si="13"/>
        <v>0.25137108162775829</v>
      </c>
      <c r="Q143" s="3">
        <f t="shared" si="14"/>
        <v>1</v>
      </c>
      <c r="R143" s="81">
        <v>121369</v>
      </c>
    </row>
    <row r="144" spans="1:18" s="2" customFormat="1" ht="25.5" x14ac:dyDescent="0.2">
      <c r="A144" s="14">
        <v>57</v>
      </c>
      <c r="B144" s="5">
        <v>604</v>
      </c>
      <c r="C144" s="5">
        <v>16</v>
      </c>
      <c r="D144" s="5">
        <v>12</v>
      </c>
      <c r="E144" s="5">
        <v>42</v>
      </c>
      <c r="F144" s="5">
        <v>51</v>
      </c>
      <c r="G144" s="19" t="s">
        <v>200</v>
      </c>
      <c r="H144" s="23">
        <v>4306521</v>
      </c>
      <c r="I144" s="4">
        <v>44836804</v>
      </c>
      <c r="J144" s="4">
        <v>77389934</v>
      </c>
      <c r="K144" s="4">
        <v>42486740</v>
      </c>
      <c r="L144" s="24">
        <v>169019999</v>
      </c>
      <c r="M144" s="21">
        <f t="shared" si="10"/>
        <v>2.5479357623236054E-2</v>
      </c>
      <c r="N144" s="3">
        <f t="shared" si="11"/>
        <v>0.26527514060629004</v>
      </c>
      <c r="O144" s="3">
        <f t="shared" si="12"/>
        <v>0.45787441993772582</v>
      </c>
      <c r="P144" s="3">
        <f t="shared" si="13"/>
        <v>0.25137108183274809</v>
      </c>
      <c r="Q144" s="3">
        <f t="shared" si="14"/>
        <v>1</v>
      </c>
      <c r="R144" s="81">
        <v>121370</v>
      </c>
    </row>
    <row r="145" spans="1:18" s="2" customFormat="1" x14ac:dyDescent="0.2">
      <c r="A145" s="14">
        <v>57</v>
      </c>
      <c r="B145" s="5">
        <v>604</v>
      </c>
      <c r="C145" s="5">
        <v>16</v>
      </c>
      <c r="D145" s="5">
        <v>12</v>
      </c>
      <c r="E145" s="5">
        <v>43</v>
      </c>
      <c r="F145" s="5">
        <v>51</v>
      </c>
      <c r="G145" s="19" t="s">
        <v>201</v>
      </c>
      <c r="H145" s="23">
        <v>8176506</v>
      </c>
      <c r="I145" s="4">
        <v>85128670</v>
      </c>
      <c r="J145" s="4">
        <v>146935141</v>
      </c>
      <c r="K145" s="4">
        <v>80666759</v>
      </c>
      <c r="L145" s="24">
        <v>320907076</v>
      </c>
      <c r="M145" s="21">
        <f t="shared" si="10"/>
        <v>2.5479357145742714E-2</v>
      </c>
      <c r="N145" s="3">
        <f t="shared" si="11"/>
        <v>0.26527514151791404</v>
      </c>
      <c r="O145" s="3">
        <f t="shared" si="12"/>
        <v>0.4578744190732647</v>
      </c>
      <c r="P145" s="3">
        <f t="shared" si="13"/>
        <v>0.25137108226307853</v>
      </c>
      <c r="Q145" s="3">
        <f t="shared" si="14"/>
        <v>1</v>
      </c>
      <c r="R145" s="81">
        <v>121371</v>
      </c>
    </row>
    <row r="146" spans="1:18" s="2" customFormat="1" ht="25.5" x14ac:dyDescent="0.2">
      <c r="A146" s="14">
        <v>57</v>
      </c>
      <c r="B146" s="5">
        <v>604</v>
      </c>
      <c r="C146" s="5">
        <v>16</v>
      </c>
      <c r="D146" s="5">
        <v>12</v>
      </c>
      <c r="E146" s="5">
        <v>44</v>
      </c>
      <c r="F146" s="5">
        <v>51</v>
      </c>
      <c r="G146" s="19" t="s">
        <v>202</v>
      </c>
      <c r="H146" s="23">
        <v>6879427</v>
      </c>
      <c r="I146" s="4">
        <v>71624288</v>
      </c>
      <c r="J146" s="4">
        <v>123626093</v>
      </c>
      <c r="K146" s="4">
        <v>67870192</v>
      </c>
      <c r="L146" s="24">
        <v>270000000</v>
      </c>
      <c r="M146" s="21">
        <f t="shared" si="10"/>
        <v>2.547935925925926E-2</v>
      </c>
      <c r="N146" s="3">
        <f t="shared" si="11"/>
        <v>0.26527514074074077</v>
      </c>
      <c r="O146" s="3">
        <f t="shared" si="12"/>
        <v>0.45787441851851851</v>
      </c>
      <c r="P146" s="3">
        <f t="shared" si="13"/>
        <v>0.25137108148148146</v>
      </c>
      <c r="Q146" s="3">
        <f t="shared" si="14"/>
        <v>1</v>
      </c>
      <c r="R146" s="81">
        <v>121372</v>
      </c>
    </row>
    <row r="147" spans="1:18" s="2" customFormat="1" ht="25.5" x14ac:dyDescent="0.2">
      <c r="A147" s="14">
        <v>57</v>
      </c>
      <c r="B147" s="5">
        <v>604</v>
      </c>
      <c r="C147" s="5">
        <v>16</v>
      </c>
      <c r="D147" s="5">
        <v>12</v>
      </c>
      <c r="E147" s="5">
        <v>45</v>
      </c>
      <c r="F147" s="5">
        <v>51</v>
      </c>
      <c r="G147" s="19" t="s">
        <v>203</v>
      </c>
      <c r="H147" s="23">
        <v>12739679</v>
      </c>
      <c r="I147" s="4">
        <v>43770398</v>
      </c>
      <c r="J147" s="4">
        <v>75549279</v>
      </c>
      <c r="K147" s="4">
        <v>32940644</v>
      </c>
      <c r="L147" s="24">
        <v>165000000</v>
      </c>
      <c r="M147" s="21">
        <f t="shared" si="10"/>
        <v>7.7210175757575758E-2</v>
      </c>
      <c r="N147" s="3">
        <f t="shared" si="11"/>
        <v>0.26527513939393937</v>
      </c>
      <c r="O147" s="3">
        <f t="shared" si="12"/>
        <v>0.45787441818181818</v>
      </c>
      <c r="P147" s="3">
        <f t="shared" si="13"/>
        <v>0.19964026666666668</v>
      </c>
      <c r="Q147" s="3">
        <f t="shared" si="14"/>
        <v>1</v>
      </c>
      <c r="R147" s="81">
        <v>121373</v>
      </c>
    </row>
    <row r="148" spans="1:18" s="2" customFormat="1" ht="25.5" x14ac:dyDescent="0.2">
      <c r="A148" s="14">
        <v>57</v>
      </c>
      <c r="B148" s="5">
        <v>604</v>
      </c>
      <c r="C148" s="5">
        <v>16</v>
      </c>
      <c r="D148" s="5">
        <v>12</v>
      </c>
      <c r="E148" s="5">
        <v>46</v>
      </c>
      <c r="F148" s="5">
        <v>51</v>
      </c>
      <c r="G148" s="19" t="s">
        <v>204</v>
      </c>
      <c r="H148" s="23">
        <v>4012999</v>
      </c>
      <c r="I148" s="4">
        <v>41780835</v>
      </c>
      <c r="J148" s="4">
        <v>72115221</v>
      </c>
      <c r="K148" s="4">
        <v>39590945</v>
      </c>
      <c r="L148" s="24">
        <v>157500000</v>
      </c>
      <c r="M148" s="21">
        <f t="shared" si="10"/>
        <v>2.5479358730158729E-2</v>
      </c>
      <c r="N148" s="3">
        <f t="shared" si="11"/>
        <v>0.26527514285714288</v>
      </c>
      <c r="O148" s="3">
        <f t="shared" si="12"/>
        <v>0.45787441904761905</v>
      </c>
      <c r="P148" s="3">
        <f t="shared" si="13"/>
        <v>0.25137107936507935</v>
      </c>
      <c r="Q148" s="3">
        <f t="shared" si="14"/>
        <v>1</v>
      </c>
      <c r="R148" s="81">
        <v>121374</v>
      </c>
    </row>
    <row r="149" spans="1:18" s="2" customFormat="1" ht="25.5" x14ac:dyDescent="0.2">
      <c r="A149" s="14">
        <v>57</v>
      </c>
      <c r="B149" s="5">
        <v>604</v>
      </c>
      <c r="C149" s="5">
        <v>16</v>
      </c>
      <c r="D149" s="5">
        <v>12</v>
      </c>
      <c r="E149" s="5">
        <v>47</v>
      </c>
      <c r="F149" s="5">
        <v>51</v>
      </c>
      <c r="G149" s="19" t="s">
        <v>205</v>
      </c>
      <c r="H149" s="23">
        <v>3860123</v>
      </c>
      <c r="I149" s="4">
        <v>40189184</v>
      </c>
      <c r="J149" s="4">
        <v>69367974</v>
      </c>
      <c r="K149" s="4">
        <v>38082719</v>
      </c>
      <c r="L149" s="24">
        <v>151500000</v>
      </c>
      <c r="M149" s="21">
        <f t="shared" si="10"/>
        <v>2.5479359735973598E-2</v>
      </c>
      <c r="N149" s="3">
        <f t="shared" si="11"/>
        <v>0.26527514191419144</v>
      </c>
      <c r="O149" s="3">
        <f t="shared" si="12"/>
        <v>0.45787441584158417</v>
      </c>
      <c r="P149" s="3">
        <f t="shared" si="13"/>
        <v>0.2513710825082508</v>
      </c>
      <c r="Q149" s="3">
        <f t="shared" si="14"/>
        <v>1</v>
      </c>
      <c r="R149" s="81">
        <v>121376</v>
      </c>
    </row>
    <row r="150" spans="1:18" s="2" customFormat="1" x14ac:dyDescent="0.2">
      <c r="A150" s="14">
        <v>57</v>
      </c>
      <c r="B150" s="5">
        <v>604</v>
      </c>
      <c r="C150" s="5">
        <v>16</v>
      </c>
      <c r="D150" s="5">
        <v>12</v>
      </c>
      <c r="E150" s="5">
        <v>48</v>
      </c>
      <c r="F150" s="5">
        <v>51</v>
      </c>
      <c r="G150" s="19" t="s">
        <v>206</v>
      </c>
      <c r="H150" s="23">
        <v>12459406</v>
      </c>
      <c r="I150" s="4">
        <v>129719544</v>
      </c>
      <c r="J150" s="4">
        <v>223900590</v>
      </c>
      <c r="K150" s="4">
        <v>122920459</v>
      </c>
      <c r="L150" s="24">
        <v>488999999</v>
      </c>
      <c r="M150" s="21">
        <f t="shared" si="10"/>
        <v>2.5479357925315662E-2</v>
      </c>
      <c r="N150" s="3">
        <f t="shared" si="11"/>
        <v>0.26527514164677946</v>
      </c>
      <c r="O150" s="3">
        <f t="shared" si="12"/>
        <v>0.4578744181142626</v>
      </c>
      <c r="P150" s="3">
        <f t="shared" si="13"/>
        <v>0.2513710823136423</v>
      </c>
      <c r="Q150" s="3">
        <f t="shared" si="14"/>
        <v>1</v>
      </c>
      <c r="R150" s="81">
        <v>121377</v>
      </c>
    </row>
    <row r="151" spans="1:18" s="2" customFormat="1" x14ac:dyDescent="0.2">
      <c r="A151" s="14">
        <v>57</v>
      </c>
      <c r="B151" s="5">
        <v>604</v>
      </c>
      <c r="C151" s="5">
        <v>16</v>
      </c>
      <c r="D151" s="5">
        <v>12</v>
      </c>
      <c r="E151" s="5">
        <v>49</v>
      </c>
      <c r="F151" s="5">
        <v>51</v>
      </c>
      <c r="G151" s="19" t="s">
        <v>207</v>
      </c>
      <c r="H151" s="23">
        <v>4586284</v>
      </c>
      <c r="I151" s="4">
        <v>47749526</v>
      </c>
      <c r="J151" s="4">
        <v>82417395</v>
      </c>
      <c r="K151" s="4">
        <v>45246795</v>
      </c>
      <c r="L151" s="24">
        <v>180000000</v>
      </c>
      <c r="M151" s="21">
        <f t="shared" si="10"/>
        <v>2.5479355555555555E-2</v>
      </c>
      <c r="N151" s="3">
        <f t="shared" si="11"/>
        <v>0.26527514444444444</v>
      </c>
      <c r="O151" s="3">
        <f t="shared" si="12"/>
        <v>0.45787441666666667</v>
      </c>
      <c r="P151" s="3">
        <f t="shared" si="13"/>
        <v>0.25137108333333336</v>
      </c>
      <c r="Q151" s="3">
        <f t="shared" si="14"/>
        <v>1</v>
      </c>
      <c r="R151" s="81">
        <v>121378</v>
      </c>
    </row>
    <row r="152" spans="1:18" s="2" customFormat="1" x14ac:dyDescent="0.2">
      <c r="A152" s="14">
        <v>57</v>
      </c>
      <c r="B152" s="5">
        <v>604</v>
      </c>
      <c r="C152" s="5">
        <v>16</v>
      </c>
      <c r="D152" s="5">
        <v>12</v>
      </c>
      <c r="E152" s="5">
        <v>50</v>
      </c>
      <c r="F152" s="5">
        <v>51</v>
      </c>
      <c r="G152" s="19" t="s">
        <v>208</v>
      </c>
      <c r="H152" s="23">
        <v>4204094</v>
      </c>
      <c r="I152" s="4">
        <v>43770398</v>
      </c>
      <c r="J152" s="4">
        <v>75549279</v>
      </c>
      <c r="K152" s="4">
        <v>41476229</v>
      </c>
      <c r="L152" s="24">
        <v>165000000</v>
      </c>
      <c r="M152" s="21">
        <f t="shared" si="10"/>
        <v>2.5479357575757575E-2</v>
      </c>
      <c r="N152" s="3">
        <f t="shared" si="11"/>
        <v>0.26527513939393937</v>
      </c>
      <c r="O152" s="3">
        <f t="shared" si="12"/>
        <v>0.45787441818181818</v>
      </c>
      <c r="P152" s="3">
        <f t="shared" si="13"/>
        <v>0.25137108484848486</v>
      </c>
      <c r="Q152" s="3">
        <f t="shared" si="14"/>
        <v>1</v>
      </c>
      <c r="R152" s="81">
        <v>121379</v>
      </c>
    </row>
    <row r="153" spans="1:18" s="2" customFormat="1" x14ac:dyDescent="0.2">
      <c r="A153" s="14">
        <v>57</v>
      </c>
      <c r="B153" s="5">
        <v>604</v>
      </c>
      <c r="C153" s="5">
        <v>16</v>
      </c>
      <c r="D153" s="5">
        <v>12</v>
      </c>
      <c r="E153" s="5">
        <v>51</v>
      </c>
      <c r="F153" s="5">
        <v>51</v>
      </c>
      <c r="G153" s="19" t="s">
        <v>209</v>
      </c>
      <c r="H153" s="23">
        <v>4204094</v>
      </c>
      <c r="I153" s="4">
        <v>43770398</v>
      </c>
      <c r="J153" s="4">
        <v>75549279</v>
      </c>
      <c r="K153" s="4">
        <v>41476229</v>
      </c>
      <c r="L153" s="24">
        <v>165000000</v>
      </c>
      <c r="M153" s="21">
        <f t="shared" si="10"/>
        <v>2.5479357575757575E-2</v>
      </c>
      <c r="N153" s="3">
        <f t="shared" si="11"/>
        <v>0.26527513939393937</v>
      </c>
      <c r="O153" s="3">
        <f t="shared" si="12"/>
        <v>0.45787441818181818</v>
      </c>
      <c r="P153" s="3">
        <f t="shared" si="13"/>
        <v>0.25137108484848486</v>
      </c>
      <c r="Q153" s="3">
        <f t="shared" si="14"/>
        <v>1</v>
      </c>
      <c r="R153" s="81">
        <v>121380</v>
      </c>
    </row>
    <row r="154" spans="1:18" s="2" customFormat="1" x14ac:dyDescent="0.2">
      <c r="A154" s="14">
        <v>57</v>
      </c>
      <c r="B154" s="5">
        <v>604</v>
      </c>
      <c r="C154" s="5">
        <v>16</v>
      </c>
      <c r="D154" s="5">
        <v>12</v>
      </c>
      <c r="E154" s="5">
        <v>52</v>
      </c>
      <c r="F154" s="5">
        <v>51</v>
      </c>
      <c r="G154" s="19" t="s">
        <v>210</v>
      </c>
      <c r="H154" s="23">
        <v>4204094</v>
      </c>
      <c r="I154" s="4">
        <v>43770398</v>
      </c>
      <c r="J154" s="4">
        <v>75549279</v>
      </c>
      <c r="K154" s="4">
        <v>41476229</v>
      </c>
      <c r="L154" s="24">
        <v>165000000</v>
      </c>
      <c r="M154" s="21">
        <f t="shared" si="10"/>
        <v>2.5479357575757575E-2</v>
      </c>
      <c r="N154" s="3">
        <f t="shared" si="11"/>
        <v>0.26527513939393937</v>
      </c>
      <c r="O154" s="3">
        <f t="shared" si="12"/>
        <v>0.45787441818181818</v>
      </c>
      <c r="P154" s="3">
        <f t="shared" si="13"/>
        <v>0.25137108484848486</v>
      </c>
      <c r="Q154" s="3">
        <f t="shared" si="14"/>
        <v>1</v>
      </c>
      <c r="R154" s="81">
        <v>121381</v>
      </c>
    </row>
    <row r="155" spans="1:18" s="2" customFormat="1" ht="25.5" x14ac:dyDescent="0.2">
      <c r="A155" s="14">
        <v>57</v>
      </c>
      <c r="B155" s="5">
        <v>604</v>
      </c>
      <c r="C155" s="5">
        <v>16</v>
      </c>
      <c r="D155" s="5">
        <v>12</v>
      </c>
      <c r="E155" s="5">
        <v>53</v>
      </c>
      <c r="F155" s="5">
        <v>51</v>
      </c>
      <c r="G155" s="19" t="s">
        <v>211</v>
      </c>
      <c r="H155" s="23">
        <v>6879427</v>
      </c>
      <c r="I155" s="4">
        <v>71624288</v>
      </c>
      <c r="J155" s="4">
        <v>123626093</v>
      </c>
      <c r="K155" s="4">
        <v>67870192</v>
      </c>
      <c r="L155" s="24">
        <v>270000000</v>
      </c>
      <c r="M155" s="21">
        <f t="shared" si="10"/>
        <v>2.547935925925926E-2</v>
      </c>
      <c r="N155" s="3">
        <f t="shared" si="11"/>
        <v>0.26527514074074077</v>
      </c>
      <c r="O155" s="3">
        <f t="shared" si="12"/>
        <v>0.45787441851851851</v>
      </c>
      <c r="P155" s="3">
        <f t="shared" si="13"/>
        <v>0.25137108148148146</v>
      </c>
      <c r="Q155" s="3">
        <f t="shared" si="14"/>
        <v>1</v>
      </c>
      <c r="R155" s="81">
        <v>121382</v>
      </c>
    </row>
    <row r="156" spans="1:18" s="2" customFormat="1" ht="25.5" x14ac:dyDescent="0.2">
      <c r="A156" s="14">
        <v>57</v>
      </c>
      <c r="B156" s="5">
        <v>604</v>
      </c>
      <c r="C156" s="5">
        <v>16</v>
      </c>
      <c r="D156" s="5">
        <v>12</v>
      </c>
      <c r="E156" s="5">
        <v>54</v>
      </c>
      <c r="F156" s="5">
        <v>51</v>
      </c>
      <c r="G156" s="19" t="s">
        <v>212</v>
      </c>
      <c r="H156" s="23">
        <v>4586284</v>
      </c>
      <c r="I156" s="4">
        <v>47749526</v>
      </c>
      <c r="J156" s="4">
        <v>82417395</v>
      </c>
      <c r="K156" s="4">
        <v>45246795</v>
      </c>
      <c r="L156" s="24">
        <v>180000000</v>
      </c>
      <c r="M156" s="21">
        <f t="shared" si="10"/>
        <v>2.5479355555555555E-2</v>
      </c>
      <c r="N156" s="3">
        <f t="shared" si="11"/>
        <v>0.26527514444444444</v>
      </c>
      <c r="O156" s="3">
        <f t="shared" si="12"/>
        <v>0.45787441666666667</v>
      </c>
      <c r="P156" s="3">
        <f t="shared" si="13"/>
        <v>0.25137108333333336</v>
      </c>
      <c r="Q156" s="3">
        <f t="shared" si="14"/>
        <v>1</v>
      </c>
      <c r="R156" s="81">
        <v>121383</v>
      </c>
    </row>
    <row r="157" spans="1:18" s="2" customFormat="1" ht="25.5" x14ac:dyDescent="0.2">
      <c r="A157" s="14">
        <v>57</v>
      </c>
      <c r="B157" s="5">
        <v>604</v>
      </c>
      <c r="C157" s="5">
        <v>16</v>
      </c>
      <c r="D157" s="5">
        <v>12</v>
      </c>
      <c r="E157" s="5">
        <v>55</v>
      </c>
      <c r="F157" s="5">
        <v>51</v>
      </c>
      <c r="G157" s="19" t="s">
        <v>213</v>
      </c>
      <c r="H157" s="23">
        <v>4586284</v>
      </c>
      <c r="I157" s="4">
        <v>47749526</v>
      </c>
      <c r="J157" s="4">
        <v>82417395</v>
      </c>
      <c r="K157" s="4">
        <v>45246795</v>
      </c>
      <c r="L157" s="24">
        <v>180000000</v>
      </c>
      <c r="M157" s="21">
        <f t="shared" si="10"/>
        <v>2.5479355555555555E-2</v>
      </c>
      <c r="N157" s="3">
        <f t="shared" si="11"/>
        <v>0.26527514444444444</v>
      </c>
      <c r="O157" s="3">
        <f t="shared" si="12"/>
        <v>0.45787441666666667</v>
      </c>
      <c r="P157" s="3">
        <f t="shared" si="13"/>
        <v>0.25137108333333336</v>
      </c>
      <c r="Q157" s="3">
        <f t="shared" si="14"/>
        <v>1</v>
      </c>
      <c r="R157" s="81">
        <v>121384</v>
      </c>
    </row>
    <row r="158" spans="1:18" s="2" customFormat="1" ht="25.5" x14ac:dyDescent="0.2">
      <c r="A158" s="14">
        <v>57</v>
      </c>
      <c r="B158" s="5">
        <v>604</v>
      </c>
      <c r="C158" s="5">
        <v>16</v>
      </c>
      <c r="D158" s="5">
        <v>12</v>
      </c>
      <c r="E158" s="5">
        <v>56</v>
      </c>
      <c r="F158" s="5">
        <v>51</v>
      </c>
      <c r="G158" s="19" t="s">
        <v>214</v>
      </c>
      <c r="H158" s="23">
        <v>3898342</v>
      </c>
      <c r="I158" s="4">
        <v>40587097</v>
      </c>
      <c r="J158" s="4">
        <v>70054786</v>
      </c>
      <c r="K158" s="4">
        <v>38459776</v>
      </c>
      <c r="L158" s="24">
        <v>153000001</v>
      </c>
      <c r="M158" s="21">
        <f t="shared" si="10"/>
        <v>2.5479359310592423E-2</v>
      </c>
      <c r="N158" s="3">
        <f t="shared" si="11"/>
        <v>0.26527514205702524</v>
      </c>
      <c r="O158" s="3">
        <f t="shared" si="12"/>
        <v>0.45787441530801037</v>
      </c>
      <c r="P158" s="3">
        <f t="shared" si="13"/>
        <v>0.25137108332437202</v>
      </c>
      <c r="Q158" s="3">
        <f t="shared" si="14"/>
        <v>1</v>
      </c>
      <c r="R158" s="81">
        <v>121385</v>
      </c>
    </row>
    <row r="159" spans="1:18" s="2" customFormat="1" ht="25.5" x14ac:dyDescent="0.2">
      <c r="A159" s="14">
        <v>57</v>
      </c>
      <c r="B159" s="5">
        <v>604</v>
      </c>
      <c r="C159" s="5">
        <v>16</v>
      </c>
      <c r="D159" s="5">
        <v>12</v>
      </c>
      <c r="E159" s="5">
        <v>57</v>
      </c>
      <c r="F159" s="5">
        <v>51</v>
      </c>
      <c r="G159" s="19" t="s">
        <v>215</v>
      </c>
      <c r="H159" s="23">
        <v>7261617</v>
      </c>
      <c r="I159" s="4">
        <v>75603415</v>
      </c>
      <c r="J159" s="4">
        <v>130494209</v>
      </c>
      <c r="K159" s="4">
        <v>71640758</v>
      </c>
      <c r="L159" s="24">
        <v>284999999</v>
      </c>
      <c r="M159" s="21">
        <f t="shared" si="10"/>
        <v>2.5479357984138098E-2</v>
      </c>
      <c r="N159" s="3">
        <f t="shared" si="11"/>
        <v>0.26527514128166718</v>
      </c>
      <c r="O159" s="3">
        <f t="shared" si="12"/>
        <v>0.45787441915043658</v>
      </c>
      <c r="P159" s="3">
        <f t="shared" si="13"/>
        <v>0.2513710815837582</v>
      </c>
      <c r="Q159" s="3">
        <f t="shared" si="14"/>
        <v>1</v>
      </c>
      <c r="R159" s="81">
        <v>121387</v>
      </c>
    </row>
    <row r="160" spans="1:18" s="2" customFormat="1" ht="25.5" x14ac:dyDescent="0.2">
      <c r="A160" s="14">
        <v>57</v>
      </c>
      <c r="B160" s="5">
        <v>604</v>
      </c>
      <c r="C160" s="5">
        <v>16</v>
      </c>
      <c r="D160" s="5">
        <v>12</v>
      </c>
      <c r="E160" s="5">
        <v>58</v>
      </c>
      <c r="F160" s="5">
        <v>51</v>
      </c>
      <c r="G160" s="19" t="s">
        <v>216</v>
      </c>
      <c r="H160" s="23">
        <v>7567369</v>
      </c>
      <c r="I160" s="4">
        <v>78786717</v>
      </c>
      <c r="J160" s="4">
        <v>135988702</v>
      </c>
      <c r="K160" s="4">
        <v>74657211</v>
      </c>
      <c r="L160" s="24">
        <v>296999999</v>
      </c>
      <c r="M160" s="21">
        <f t="shared" si="10"/>
        <v>2.5479356988145983E-2</v>
      </c>
      <c r="N160" s="3">
        <f t="shared" si="11"/>
        <v>0.26527514230732369</v>
      </c>
      <c r="O160" s="3">
        <f t="shared" si="12"/>
        <v>0.45787441905008219</v>
      </c>
      <c r="P160" s="3">
        <f t="shared" si="13"/>
        <v>0.2513710816544481</v>
      </c>
      <c r="Q160" s="3">
        <f t="shared" si="14"/>
        <v>1</v>
      </c>
      <c r="R160" s="81">
        <v>121388</v>
      </c>
    </row>
    <row r="161" spans="1:18" s="2" customFormat="1" ht="25.5" x14ac:dyDescent="0.2">
      <c r="A161" s="14">
        <v>57</v>
      </c>
      <c r="B161" s="5">
        <v>604</v>
      </c>
      <c r="C161" s="5">
        <v>16</v>
      </c>
      <c r="D161" s="5">
        <v>12</v>
      </c>
      <c r="E161" s="5">
        <v>59</v>
      </c>
      <c r="F161" s="5">
        <v>51</v>
      </c>
      <c r="G161" s="19" t="s">
        <v>217</v>
      </c>
      <c r="H161" s="23">
        <v>4586284</v>
      </c>
      <c r="I161" s="4">
        <v>47749526</v>
      </c>
      <c r="J161" s="4">
        <v>82417395</v>
      </c>
      <c r="K161" s="4">
        <v>45246795</v>
      </c>
      <c r="L161" s="24">
        <v>180000000</v>
      </c>
      <c r="M161" s="21">
        <f t="shared" si="10"/>
        <v>2.5479355555555555E-2</v>
      </c>
      <c r="N161" s="3">
        <f t="shared" si="11"/>
        <v>0.26527514444444444</v>
      </c>
      <c r="O161" s="3">
        <f t="shared" si="12"/>
        <v>0.45787441666666667</v>
      </c>
      <c r="P161" s="3">
        <f t="shared" si="13"/>
        <v>0.25137108333333336</v>
      </c>
      <c r="Q161" s="3">
        <f t="shared" si="14"/>
        <v>1</v>
      </c>
      <c r="R161" s="81">
        <v>121389</v>
      </c>
    </row>
    <row r="162" spans="1:18" s="2" customFormat="1" ht="25.5" x14ac:dyDescent="0.2">
      <c r="A162" s="14">
        <v>57</v>
      </c>
      <c r="B162" s="5">
        <v>604</v>
      </c>
      <c r="C162" s="5">
        <v>16</v>
      </c>
      <c r="D162" s="5">
        <v>12</v>
      </c>
      <c r="E162" s="5">
        <v>60</v>
      </c>
      <c r="F162" s="5">
        <v>51</v>
      </c>
      <c r="G162" s="19" t="s">
        <v>218</v>
      </c>
      <c r="H162" s="23">
        <v>4586284</v>
      </c>
      <c r="I162" s="4">
        <v>47749526</v>
      </c>
      <c r="J162" s="4">
        <v>82417395</v>
      </c>
      <c r="K162" s="4">
        <v>45246795</v>
      </c>
      <c r="L162" s="24">
        <v>180000000</v>
      </c>
      <c r="M162" s="21">
        <f t="shared" si="10"/>
        <v>2.5479355555555555E-2</v>
      </c>
      <c r="N162" s="3">
        <f t="shared" si="11"/>
        <v>0.26527514444444444</v>
      </c>
      <c r="O162" s="3">
        <f t="shared" si="12"/>
        <v>0.45787441666666667</v>
      </c>
      <c r="P162" s="3">
        <f t="shared" si="13"/>
        <v>0.25137108333333336</v>
      </c>
      <c r="Q162" s="3">
        <f t="shared" si="14"/>
        <v>1</v>
      </c>
      <c r="R162" s="81">
        <v>121390</v>
      </c>
    </row>
    <row r="163" spans="1:18" s="2" customFormat="1" ht="25.5" x14ac:dyDescent="0.2">
      <c r="A163" s="14">
        <v>57</v>
      </c>
      <c r="B163" s="5">
        <v>604</v>
      </c>
      <c r="C163" s="5">
        <v>16</v>
      </c>
      <c r="D163" s="5">
        <v>12</v>
      </c>
      <c r="E163" s="5">
        <v>61</v>
      </c>
      <c r="F163" s="5">
        <v>51</v>
      </c>
      <c r="G163" s="19" t="s">
        <v>219</v>
      </c>
      <c r="H163" s="23">
        <v>4204094</v>
      </c>
      <c r="I163" s="4">
        <v>43770398</v>
      </c>
      <c r="J163" s="4">
        <v>75549279</v>
      </c>
      <c r="K163" s="4">
        <v>41476229</v>
      </c>
      <c r="L163" s="24">
        <v>165000000</v>
      </c>
      <c r="M163" s="21">
        <f t="shared" si="10"/>
        <v>2.5479357575757575E-2</v>
      </c>
      <c r="N163" s="3">
        <f t="shared" si="11"/>
        <v>0.26527513939393937</v>
      </c>
      <c r="O163" s="3">
        <f t="shared" si="12"/>
        <v>0.45787441818181818</v>
      </c>
      <c r="P163" s="3">
        <f t="shared" si="13"/>
        <v>0.25137108484848486</v>
      </c>
      <c r="Q163" s="3">
        <f t="shared" si="14"/>
        <v>1</v>
      </c>
      <c r="R163" s="81">
        <v>121391</v>
      </c>
    </row>
    <row r="164" spans="1:18" s="2" customFormat="1" ht="25.5" x14ac:dyDescent="0.2">
      <c r="A164" s="14">
        <v>57</v>
      </c>
      <c r="B164" s="5">
        <v>604</v>
      </c>
      <c r="C164" s="5">
        <v>16</v>
      </c>
      <c r="D164" s="5">
        <v>12</v>
      </c>
      <c r="E164" s="5">
        <v>62</v>
      </c>
      <c r="F164" s="5">
        <v>51</v>
      </c>
      <c r="G164" s="19" t="s">
        <v>220</v>
      </c>
      <c r="H164" s="23">
        <v>6115046</v>
      </c>
      <c r="I164" s="4">
        <v>63666034</v>
      </c>
      <c r="J164" s="4">
        <v>109889860</v>
      </c>
      <c r="K164" s="4">
        <v>60329060</v>
      </c>
      <c r="L164" s="24">
        <v>240000000</v>
      </c>
      <c r="M164" s="21">
        <f t="shared" si="10"/>
        <v>2.5479358333333334E-2</v>
      </c>
      <c r="N164" s="3">
        <f t="shared" si="11"/>
        <v>0.26527514166666666</v>
      </c>
      <c r="O164" s="3">
        <f t="shared" si="12"/>
        <v>0.45787441666666667</v>
      </c>
      <c r="P164" s="3">
        <f t="shared" si="13"/>
        <v>0.25137108333333336</v>
      </c>
      <c r="Q164" s="3">
        <f t="shared" si="14"/>
        <v>1</v>
      </c>
      <c r="R164" s="81">
        <v>121392</v>
      </c>
    </row>
    <row r="165" spans="1:18" s="2" customFormat="1" ht="25.5" x14ac:dyDescent="0.2">
      <c r="A165" s="14">
        <v>57</v>
      </c>
      <c r="B165" s="5">
        <v>604</v>
      </c>
      <c r="C165" s="5">
        <v>16</v>
      </c>
      <c r="D165" s="5">
        <v>12</v>
      </c>
      <c r="E165" s="5">
        <v>63</v>
      </c>
      <c r="F165" s="5">
        <v>51</v>
      </c>
      <c r="G165" s="19" t="s">
        <v>221</v>
      </c>
      <c r="H165" s="23">
        <v>8981474</v>
      </c>
      <c r="I165" s="4">
        <v>93509487</v>
      </c>
      <c r="J165" s="4">
        <v>161400732</v>
      </c>
      <c r="K165" s="4">
        <v>88608307</v>
      </c>
      <c r="L165" s="24">
        <v>352500000</v>
      </c>
      <c r="M165" s="21">
        <f t="shared" si="10"/>
        <v>2.5479358865248228E-2</v>
      </c>
      <c r="N165" s="3">
        <f t="shared" si="11"/>
        <v>0.26527514042553191</v>
      </c>
      <c r="O165" s="3">
        <f t="shared" si="12"/>
        <v>0.45787441702127657</v>
      </c>
      <c r="P165" s="3">
        <f t="shared" si="13"/>
        <v>0.25137108368794325</v>
      </c>
      <c r="Q165" s="3">
        <f t="shared" si="14"/>
        <v>1</v>
      </c>
      <c r="R165" s="81">
        <v>121393</v>
      </c>
    </row>
    <row r="166" spans="1:18" s="2" customFormat="1" ht="25.5" x14ac:dyDescent="0.2">
      <c r="A166" s="14">
        <v>57</v>
      </c>
      <c r="B166" s="5">
        <v>604</v>
      </c>
      <c r="C166" s="5">
        <v>16</v>
      </c>
      <c r="D166" s="5">
        <v>12</v>
      </c>
      <c r="E166" s="5">
        <v>64</v>
      </c>
      <c r="F166" s="5">
        <v>51</v>
      </c>
      <c r="G166" s="19" t="s">
        <v>222</v>
      </c>
      <c r="H166" s="23">
        <v>4586284</v>
      </c>
      <c r="I166" s="4">
        <v>47749526</v>
      </c>
      <c r="J166" s="4">
        <v>82417395</v>
      </c>
      <c r="K166" s="4">
        <v>45246795</v>
      </c>
      <c r="L166" s="24">
        <v>180000000</v>
      </c>
      <c r="M166" s="21">
        <f t="shared" si="10"/>
        <v>2.5479355555555555E-2</v>
      </c>
      <c r="N166" s="3">
        <f t="shared" si="11"/>
        <v>0.26527514444444444</v>
      </c>
      <c r="O166" s="3">
        <f t="shared" si="12"/>
        <v>0.45787441666666667</v>
      </c>
      <c r="P166" s="3">
        <f t="shared" si="13"/>
        <v>0.25137108333333336</v>
      </c>
      <c r="Q166" s="3">
        <f t="shared" si="14"/>
        <v>1</v>
      </c>
      <c r="R166" s="81">
        <v>121394</v>
      </c>
    </row>
    <row r="167" spans="1:18" s="2" customFormat="1" ht="25.5" x14ac:dyDescent="0.2">
      <c r="A167" s="14">
        <v>57</v>
      </c>
      <c r="B167" s="5">
        <v>604</v>
      </c>
      <c r="C167" s="5">
        <v>16</v>
      </c>
      <c r="D167" s="5">
        <v>12</v>
      </c>
      <c r="E167" s="5">
        <v>65</v>
      </c>
      <c r="F167" s="5">
        <v>51</v>
      </c>
      <c r="G167" s="19" t="s">
        <v>223</v>
      </c>
      <c r="H167" s="23">
        <v>5732856</v>
      </c>
      <c r="I167" s="4">
        <v>59686907</v>
      </c>
      <c r="J167" s="4">
        <v>103021744</v>
      </c>
      <c r="K167" s="4">
        <v>56558494</v>
      </c>
      <c r="L167" s="24">
        <v>225000001</v>
      </c>
      <c r="M167" s="21">
        <f t="shared" si="10"/>
        <v>2.5479359886758399E-2</v>
      </c>
      <c r="N167" s="3">
        <f t="shared" si="11"/>
        <v>0.26527514104322159</v>
      </c>
      <c r="O167" s="3">
        <f t="shared" si="12"/>
        <v>0.45787441574278037</v>
      </c>
      <c r="P167" s="3">
        <f t="shared" si="13"/>
        <v>0.25137108332723962</v>
      </c>
      <c r="Q167" s="3">
        <f t="shared" si="14"/>
        <v>1</v>
      </c>
      <c r="R167" s="81">
        <v>121395</v>
      </c>
    </row>
    <row r="168" spans="1:18" s="2" customFormat="1" ht="25.5" x14ac:dyDescent="0.2">
      <c r="A168" s="14">
        <v>57</v>
      </c>
      <c r="B168" s="5">
        <v>604</v>
      </c>
      <c r="C168" s="5">
        <v>16</v>
      </c>
      <c r="D168" s="5">
        <v>12</v>
      </c>
      <c r="E168" s="5">
        <v>66</v>
      </c>
      <c r="F168" s="5">
        <v>51</v>
      </c>
      <c r="G168" s="19" t="s">
        <v>224</v>
      </c>
      <c r="H168" s="23">
        <v>6879427</v>
      </c>
      <c r="I168" s="4">
        <v>71624288</v>
      </c>
      <c r="J168" s="4">
        <v>123626093</v>
      </c>
      <c r="K168" s="4">
        <v>67870192</v>
      </c>
      <c r="L168" s="24">
        <v>270000000</v>
      </c>
      <c r="M168" s="21">
        <f t="shared" si="10"/>
        <v>2.547935925925926E-2</v>
      </c>
      <c r="N168" s="3">
        <f t="shared" si="11"/>
        <v>0.26527514074074077</v>
      </c>
      <c r="O168" s="3">
        <f t="shared" si="12"/>
        <v>0.45787441851851851</v>
      </c>
      <c r="P168" s="3">
        <f t="shared" si="13"/>
        <v>0.25137108148148146</v>
      </c>
      <c r="Q168" s="3">
        <f t="shared" si="14"/>
        <v>1</v>
      </c>
      <c r="R168" s="81">
        <v>121396</v>
      </c>
    </row>
    <row r="169" spans="1:18" s="2" customFormat="1" ht="25.5" x14ac:dyDescent="0.2">
      <c r="A169" s="14">
        <v>57</v>
      </c>
      <c r="B169" s="5">
        <v>604</v>
      </c>
      <c r="C169" s="5">
        <v>16</v>
      </c>
      <c r="D169" s="5">
        <v>12</v>
      </c>
      <c r="E169" s="5">
        <v>67</v>
      </c>
      <c r="F169" s="5">
        <v>51</v>
      </c>
      <c r="G169" s="19" t="s">
        <v>225</v>
      </c>
      <c r="H169" s="23">
        <v>5732856</v>
      </c>
      <c r="I169" s="4">
        <v>59686907</v>
      </c>
      <c r="J169" s="4">
        <v>103021744</v>
      </c>
      <c r="K169" s="4">
        <v>56558494</v>
      </c>
      <c r="L169" s="24">
        <v>225000001</v>
      </c>
      <c r="M169" s="21">
        <f t="shared" si="10"/>
        <v>2.5479359886758399E-2</v>
      </c>
      <c r="N169" s="3">
        <f t="shared" si="11"/>
        <v>0.26527514104322159</v>
      </c>
      <c r="O169" s="3">
        <f t="shared" si="12"/>
        <v>0.45787441574278037</v>
      </c>
      <c r="P169" s="3">
        <f t="shared" si="13"/>
        <v>0.25137108332723962</v>
      </c>
      <c r="Q169" s="3">
        <f t="shared" si="14"/>
        <v>1</v>
      </c>
      <c r="R169" s="81">
        <v>121398</v>
      </c>
    </row>
    <row r="170" spans="1:18" s="2" customFormat="1" ht="25.5" x14ac:dyDescent="0.2">
      <c r="A170" s="14">
        <v>57</v>
      </c>
      <c r="B170" s="5">
        <v>604</v>
      </c>
      <c r="C170" s="5">
        <v>16</v>
      </c>
      <c r="D170" s="5">
        <v>12</v>
      </c>
      <c r="E170" s="5">
        <v>68</v>
      </c>
      <c r="F170" s="5">
        <v>51</v>
      </c>
      <c r="G170" s="19" t="s">
        <v>226</v>
      </c>
      <c r="H170" s="23">
        <v>4968475</v>
      </c>
      <c r="I170" s="4">
        <v>51728653</v>
      </c>
      <c r="J170" s="4">
        <v>89285511</v>
      </c>
      <c r="K170" s="4">
        <v>49017361</v>
      </c>
      <c r="L170" s="24">
        <v>195000000</v>
      </c>
      <c r="M170" s="21">
        <f t="shared" si="10"/>
        <v>2.5479358974358976E-2</v>
      </c>
      <c r="N170" s="3">
        <f t="shared" si="11"/>
        <v>0.26527514358974358</v>
      </c>
      <c r="O170" s="3">
        <f t="shared" si="12"/>
        <v>0.45787441538461537</v>
      </c>
      <c r="P170" s="3">
        <f t="shared" si="13"/>
        <v>0.25137108205128206</v>
      </c>
      <c r="Q170" s="3">
        <f t="shared" si="14"/>
        <v>1</v>
      </c>
      <c r="R170" s="81">
        <v>121399</v>
      </c>
    </row>
    <row r="171" spans="1:18" s="2" customFormat="1" ht="25.5" x14ac:dyDescent="0.2">
      <c r="A171" s="14">
        <v>57</v>
      </c>
      <c r="B171" s="5">
        <v>604</v>
      </c>
      <c r="C171" s="5">
        <v>16</v>
      </c>
      <c r="D171" s="5">
        <v>12</v>
      </c>
      <c r="E171" s="5">
        <v>69</v>
      </c>
      <c r="F171" s="5">
        <v>51</v>
      </c>
      <c r="G171" s="19" t="s">
        <v>227</v>
      </c>
      <c r="H171" s="23">
        <v>4204094</v>
      </c>
      <c r="I171" s="4">
        <v>43770398</v>
      </c>
      <c r="J171" s="4">
        <v>75549279</v>
      </c>
      <c r="K171" s="4">
        <v>41476229</v>
      </c>
      <c r="L171" s="24">
        <v>165000000</v>
      </c>
      <c r="M171" s="21">
        <f t="shared" si="10"/>
        <v>2.5479357575757575E-2</v>
      </c>
      <c r="N171" s="3">
        <f t="shared" si="11"/>
        <v>0.26527513939393937</v>
      </c>
      <c r="O171" s="3">
        <f t="shared" si="12"/>
        <v>0.45787441818181818</v>
      </c>
      <c r="P171" s="3">
        <f t="shared" si="13"/>
        <v>0.25137108484848486</v>
      </c>
      <c r="Q171" s="3">
        <f t="shared" si="14"/>
        <v>1</v>
      </c>
      <c r="R171" s="81">
        <v>121400</v>
      </c>
    </row>
    <row r="172" spans="1:18" s="2" customFormat="1" ht="25.5" x14ac:dyDescent="0.2">
      <c r="A172" s="14">
        <v>57</v>
      </c>
      <c r="B172" s="5">
        <v>604</v>
      </c>
      <c r="C172" s="5">
        <v>16</v>
      </c>
      <c r="D172" s="5">
        <v>12</v>
      </c>
      <c r="E172" s="5">
        <v>70</v>
      </c>
      <c r="F172" s="5">
        <v>51</v>
      </c>
      <c r="G172" s="19" t="s">
        <v>228</v>
      </c>
      <c r="H172" s="23">
        <v>4012999</v>
      </c>
      <c r="I172" s="4">
        <v>41780835</v>
      </c>
      <c r="J172" s="4">
        <v>72115221</v>
      </c>
      <c r="K172" s="4">
        <v>39590945</v>
      </c>
      <c r="L172" s="24">
        <v>157500000</v>
      </c>
      <c r="M172" s="21">
        <f t="shared" si="10"/>
        <v>2.5479358730158729E-2</v>
      </c>
      <c r="N172" s="3">
        <f t="shared" si="11"/>
        <v>0.26527514285714288</v>
      </c>
      <c r="O172" s="3">
        <f t="shared" si="12"/>
        <v>0.45787441904761905</v>
      </c>
      <c r="P172" s="3">
        <f t="shared" si="13"/>
        <v>0.25137107936507935</v>
      </c>
      <c r="Q172" s="3">
        <f t="shared" si="14"/>
        <v>1</v>
      </c>
      <c r="R172" s="81">
        <v>121401</v>
      </c>
    </row>
    <row r="173" spans="1:18" s="2" customFormat="1" ht="25.5" x14ac:dyDescent="0.2">
      <c r="A173" s="14">
        <v>57</v>
      </c>
      <c r="B173" s="5">
        <v>604</v>
      </c>
      <c r="C173" s="5">
        <v>16</v>
      </c>
      <c r="D173" s="5">
        <v>12</v>
      </c>
      <c r="E173" s="5">
        <v>71</v>
      </c>
      <c r="F173" s="5">
        <v>51</v>
      </c>
      <c r="G173" s="19" t="s">
        <v>229</v>
      </c>
      <c r="H173" s="23">
        <v>2293142</v>
      </c>
      <c r="I173" s="4">
        <v>23874763</v>
      </c>
      <c r="J173" s="4">
        <v>41208698</v>
      </c>
      <c r="K173" s="4">
        <v>22623397</v>
      </c>
      <c r="L173" s="24">
        <v>90000000</v>
      </c>
      <c r="M173" s="21">
        <f t="shared" si="10"/>
        <v>2.5479355555555555E-2</v>
      </c>
      <c r="N173" s="3">
        <f t="shared" si="11"/>
        <v>0.26527514444444444</v>
      </c>
      <c r="O173" s="3">
        <f t="shared" si="12"/>
        <v>0.45787442222222224</v>
      </c>
      <c r="P173" s="3">
        <f t="shared" si="13"/>
        <v>0.25137107777777778</v>
      </c>
      <c r="Q173" s="3">
        <f t="shared" si="14"/>
        <v>1</v>
      </c>
      <c r="R173" s="81">
        <v>121402</v>
      </c>
    </row>
    <row r="174" spans="1:18" s="2" customFormat="1" ht="25.5" x14ac:dyDescent="0.2">
      <c r="A174" s="14">
        <v>57</v>
      </c>
      <c r="B174" s="5">
        <v>604</v>
      </c>
      <c r="C174" s="5">
        <v>16</v>
      </c>
      <c r="D174" s="5">
        <v>12</v>
      </c>
      <c r="E174" s="5">
        <v>72</v>
      </c>
      <c r="F174" s="5">
        <v>51</v>
      </c>
      <c r="G174" s="19" t="s">
        <v>230</v>
      </c>
      <c r="H174" s="23">
        <v>4586284</v>
      </c>
      <c r="I174" s="4">
        <v>47749526</v>
      </c>
      <c r="J174" s="4">
        <v>82417395</v>
      </c>
      <c r="K174" s="4">
        <v>45246795</v>
      </c>
      <c r="L174" s="24">
        <v>180000000</v>
      </c>
      <c r="M174" s="21">
        <f t="shared" si="10"/>
        <v>2.5479355555555555E-2</v>
      </c>
      <c r="N174" s="3">
        <f t="shared" si="11"/>
        <v>0.26527514444444444</v>
      </c>
      <c r="O174" s="3">
        <f t="shared" si="12"/>
        <v>0.45787441666666667</v>
      </c>
      <c r="P174" s="3">
        <f t="shared" si="13"/>
        <v>0.25137108333333336</v>
      </c>
      <c r="Q174" s="3">
        <f t="shared" si="14"/>
        <v>1</v>
      </c>
      <c r="R174" s="81">
        <v>121403</v>
      </c>
    </row>
    <row r="175" spans="1:18" s="2" customFormat="1" ht="25.5" x14ac:dyDescent="0.2">
      <c r="A175" s="14">
        <v>57</v>
      </c>
      <c r="B175" s="5">
        <v>604</v>
      </c>
      <c r="C175" s="5">
        <v>16</v>
      </c>
      <c r="D175" s="5">
        <v>12</v>
      </c>
      <c r="E175" s="5">
        <v>73</v>
      </c>
      <c r="F175" s="5">
        <v>51</v>
      </c>
      <c r="G175" s="19" t="s">
        <v>231</v>
      </c>
      <c r="H175" s="23">
        <v>5732856</v>
      </c>
      <c r="I175" s="4">
        <v>59686907</v>
      </c>
      <c r="J175" s="4">
        <v>103021744</v>
      </c>
      <c r="K175" s="4">
        <v>56558494</v>
      </c>
      <c r="L175" s="24">
        <v>225000001</v>
      </c>
      <c r="M175" s="21">
        <f t="shared" si="10"/>
        <v>2.5479359886758399E-2</v>
      </c>
      <c r="N175" s="3">
        <f t="shared" si="11"/>
        <v>0.26527514104322159</v>
      </c>
      <c r="O175" s="3">
        <f t="shared" si="12"/>
        <v>0.45787441574278037</v>
      </c>
      <c r="P175" s="3">
        <f t="shared" si="13"/>
        <v>0.25137108332723962</v>
      </c>
      <c r="Q175" s="3">
        <f t="shared" si="14"/>
        <v>1</v>
      </c>
      <c r="R175" s="81">
        <v>121404</v>
      </c>
    </row>
    <row r="176" spans="1:18" s="2" customFormat="1" ht="25.5" x14ac:dyDescent="0.2">
      <c r="A176" s="14">
        <v>57</v>
      </c>
      <c r="B176" s="5">
        <v>604</v>
      </c>
      <c r="C176" s="5">
        <v>16</v>
      </c>
      <c r="D176" s="5">
        <v>12</v>
      </c>
      <c r="E176" s="5">
        <v>74</v>
      </c>
      <c r="F176" s="5">
        <v>51</v>
      </c>
      <c r="G176" s="19" t="s">
        <v>232</v>
      </c>
      <c r="H176" s="23">
        <v>11465711</v>
      </c>
      <c r="I176" s="4">
        <v>119373814</v>
      </c>
      <c r="J176" s="4">
        <v>206043488</v>
      </c>
      <c r="K176" s="4">
        <v>113116987</v>
      </c>
      <c r="L176" s="24">
        <v>450000000</v>
      </c>
      <c r="M176" s="21">
        <f t="shared" si="10"/>
        <v>2.5479357777777777E-2</v>
      </c>
      <c r="N176" s="3">
        <f t="shared" si="11"/>
        <v>0.2652751422222222</v>
      </c>
      <c r="O176" s="3">
        <f t="shared" si="12"/>
        <v>0.45787441777777776</v>
      </c>
      <c r="P176" s="3">
        <f t="shared" si="13"/>
        <v>0.25137108222222221</v>
      </c>
      <c r="Q176" s="3">
        <f t="shared" si="14"/>
        <v>1</v>
      </c>
      <c r="R176" s="81">
        <v>121405</v>
      </c>
    </row>
    <row r="177" spans="1:18" s="2" customFormat="1" ht="25.5" x14ac:dyDescent="0.2">
      <c r="A177" s="14">
        <v>57</v>
      </c>
      <c r="B177" s="5">
        <v>604</v>
      </c>
      <c r="C177" s="5">
        <v>16</v>
      </c>
      <c r="D177" s="5">
        <v>12</v>
      </c>
      <c r="E177" s="5">
        <v>75</v>
      </c>
      <c r="F177" s="5">
        <v>51</v>
      </c>
      <c r="G177" s="19" t="s">
        <v>233</v>
      </c>
      <c r="H177" s="23">
        <v>5732856</v>
      </c>
      <c r="I177" s="4">
        <v>59686907</v>
      </c>
      <c r="J177" s="4">
        <v>103021744</v>
      </c>
      <c r="K177" s="4">
        <v>56558494</v>
      </c>
      <c r="L177" s="24">
        <v>225000001</v>
      </c>
      <c r="M177" s="21">
        <f t="shared" si="10"/>
        <v>2.5479359886758399E-2</v>
      </c>
      <c r="N177" s="3">
        <f t="shared" si="11"/>
        <v>0.26527514104322159</v>
      </c>
      <c r="O177" s="3">
        <f t="shared" si="12"/>
        <v>0.45787441574278037</v>
      </c>
      <c r="P177" s="3">
        <f t="shared" si="13"/>
        <v>0.25137108332723962</v>
      </c>
      <c r="Q177" s="3">
        <f t="shared" si="14"/>
        <v>1</v>
      </c>
      <c r="R177" s="81">
        <v>121406</v>
      </c>
    </row>
    <row r="178" spans="1:18" s="2" customFormat="1" ht="25.5" x14ac:dyDescent="0.2">
      <c r="A178" s="14">
        <v>57</v>
      </c>
      <c r="B178" s="5">
        <v>604</v>
      </c>
      <c r="C178" s="5">
        <v>16</v>
      </c>
      <c r="D178" s="5">
        <v>13</v>
      </c>
      <c r="E178" s="5">
        <v>1</v>
      </c>
      <c r="F178" s="5">
        <v>51</v>
      </c>
      <c r="G178" s="19" t="s">
        <v>234</v>
      </c>
      <c r="H178" s="23">
        <v>16943773</v>
      </c>
      <c r="I178" s="4">
        <v>49739089</v>
      </c>
      <c r="J178" s="4">
        <v>142692804</v>
      </c>
      <c r="K178" s="4">
        <v>75624334</v>
      </c>
      <c r="L178" s="24">
        <v>285000000</v>
      </c>
      <c r="M178" s="21">
        <f t="shared" si="10"/>
        <v>5.9451835087719299E-2</v>
      </c>
      <c r="N178" s="3">
        <f t="shared" si="11"/>
        <v>0.17452311929824563</v>
      </c>
      <c r="O178" s="3">
        <f t="shared" si="12"/>
        <v>0.50067650526315788</v>
      </c>
      <c r="P178" s="3">
        <f t="shared" si="13"/>
        <v>0.26534854035087718</v>
      </c>
      <c r="Q178" s="3">
        <f t="shared" si="14"/>
        <v>1</v>
      </c>
      <c r="R178" s="81">
        <v>121407</v>
      </c>
    </row>
    <row r="179" spans="1:18" s="2" customFormat="1" ht="25.5" x14ac:dyDescent="0.2">
      <c r="A179" s="14">
        <v>57</v>
      </c>
      <c r="B179" s="5">
        <v>604</v>
      </c>
      <c r="C179" s="5">
        <v>16</v>
      </c>
      <c r="D179" s="5">
        <v>13</v>
      </c>
      <c r="E179" s="5">
        <v>2</v>
      </c>
      <c r="F179" s="5">
        <v>51</v>
      </c>
      <c r="G179" s="19" t="s">
        <v>235</v>
      </c>
      <c r="H179" s="23">
        <v>5312446</v>
      </c>
      <c r="I179" s="4">
        <v>49739089</v>
      </c>
      <c r="J179" s="4">
        <v>70902195</v>
      </c>
      <c r="K179" s="4">
        <v>82546269</v>
      </c>
      <c r="L179" s="24">
        <v>208499999</v>
      </c>
      <c r="M179" s="21">
        <f t="shared" si="10"/>
        <v>2.5479357436351834E-2</v>
      </c>
      <c r="N179" s="3">
        <f t="shared" si="11"/>
        <v>0.23855678291873758</v>
      </c>
      <c r="O179" s="3">
        <f t="shared" si="12"/>
        <v>0.3400584908396091</v>
      </c>
      <c r="P179" s="3">
        <f t="shared" si="13"/>
        <v>0.39590536880530153</v>
      </c>
      <c r="Q179" s="3">
        <f t="shared" si="14"/>
        <v>1</v>
      </c>
      <c r="R179" s="81">
        <v>121409</v>
      </c>
    </row>
    <row r="180" spans="1:18" s="2" customFormat="1" ht="25.5" x14ac:dyDescent="0.2">
      <c r="A180" s="14">
        <v>57</v>
      </c>
      <c r="B180" s="5">
        <v>604</v>
      </c>
      <c r="C180" s="5">
        <v>16</v>
      </c>
      <c r="D180" s="5">
        <v>13</v>
      </c>
      <c r="E180" s="5">
        <v>3</v>
      </c>
      <c r="F180" s="5">
        <v>51</v>
      </c>
      <c r="G180" s="19" t="s">
        <v>236</v>
      </c>
      <c r="H180" s="23">
        <v>8089696</v>
      </c>
      <c r="I180" s="4">
        <v>43107211</v>
      </c>
      <c r="J180" s="4">
        <v>62359762</v>
      </c>
      <c r="K180" s="4">
        <v>76943331</v>
      </c>
      <c r="L180" s="24">
        <v>190500000</v>
      </c>
      <c r="M180" s="21">
        <f t="shared" si="10"/>
        <v>4.2465595800524933E-2</v>
      </c>
      <c r="N180" s="3">
        <f t="shared" si="11"/>
        <v>0.22628457217847769</v>
      </c>
      <c r="O180" s="3">
        <f t="shared" si="12"/>
        <v>0.32734783202099738</v>
      </c>
      <c r="P180" s="3">
        <f t="shared" si="13"/>
        <v>0.40390199999999998</v>
      </c>
      <c r="Q180" s="3">
        <f t="shared" si="14"/>
        <v>1</v>
      </c>
      <c r="R180" s="81">
        <v>121410</v>
      </c>
    </row>
    <row r="181" spans="1:18" s="2" customFormat="1" ht="25.5" x14ac:dyDescent="0.2">
      <c r="A181" s="14">
        <v>57</v>
      </c>
      <c r="B181" s="5">
        <v>604</v>
      </c>
      <c r="C181" s="5">
        <v>16</v>
      </c>
      <c r="D181" s="5">
        <v>13</v>
      </c>
      <c r="E181" s="5">
        <v>4</v>
      </c>
      <c r="F181" s="5">
        <v>51</v>
      </c>
      <c r="G181" s="19" t="s">
        <v>237</v>
      </c>
      <c r="H181" s="23">
        <v>83232570</v>
      </c>
      <c r="I181" s="4">
        <v>129321632</v>
      </c>
      <c r="J181" s="4">
        <v>167449561</v>
      </c>
      <c r="K181" s="4">
        <v>109272389</v>
      </c>
      <c r="L181" s="24">
        <v>489276152</v>
      </c>
      <c r="M181" s="21">
        <f t="shared" si="10"/>
        <v>0.17011368663641713</v>
      </c>
      <c r="N181" s="3">
        <f t="shared" si="11"/>
        <v>0.26431215065638436</v>
      </c>
      <c r="O181" s="3">
        <f t="shared" si="12"/>
        <v>0.34223936792243248</v>
      </c>
      <c r="P181" s="3">
        <f t="shared" si="13"/>
        <v>0.22333479478476606</v>
      </c>
      <c r="Q181" s="3">
        <f t="shared" si="14"/>
        <v>1</v>
      </c>
      <c r="R181" s="81">
        <v>121411</v>
      </c>
    </row>
    <row r="182" spans="1:18" s="2" customFormat="1" ht="25.5" x14ac:dyDescent="0.2">
      <c r="A182" s="14">
        <v>57</v>
      </c>
      <c r="B182" s="5">
        <v>604</v>
      </c>
      <c r="C182" s="5">
        <v>16</v>
      </c>
      <c r="D182" s="5">
        <v>13</v>
      </c>
      <c r="E182" s="5">
        <v>5</v>
      </c>
      <c r="F182" s="5">
        <v>51</v>
      </c>
      <c r="G182" s="19" t="s">
        <v>238</v>
      </c>
      <c r="H182" s="23">
        <v>34014943</v>
      </c>
      <c r="I182" s="4">
        <v>64992410</v>
      </c>
      <c r="J182" s="4">
        <v>59250316</v>
      </c>
      <c r="K182" s="4">
        <v>41992331</v>
      </c>
      <c r="L182" s="24">
        <v>200250000</v>
      </c>
      <c r="M182" s="21">
        <f t="shared" si="10"/>
        <v>0.16986238701622972</v>
      </c>
      <c r="N182" s="3">
        <f t="shared" si="11"/>
        <v>0.32455635455680398</v>
      </c>
      <c r="O182" s="3">
        <f t="shared" si="12"/>
        <v>0.29588172784019973</v>
      </c>
      <c r="P182" s="3">
        <f t="shared" si="13"/>
        <v>0.20969953058676655</v>
      </c>
      <c r="Q182" s="3">
        <f t="shared" si="14"/>
        <v>1</v>
      </c>
      <c r="R182" s="81">
        <v>121412</v>
      </c>
    </row>
    <row r="183" spans="1:18" s="2" customFormat="1" ht="25.5" x14ac:dyDescent="0.2">
      <c r="A183" s="14">
        <v>57</v>
      </c>
      <c r="B183" s="5">
        <v>604</v>
      </c>
      <c r="C183" s="5">
        <v>16</v>
      </c>
      <c r="D183" s="5">
        <v>13</v>
      </c>
      <c r="E183" s="5">
        <v>6</v>
      </c>
      <c r="F183" s="5">
        <v>51</v>
      </c>
      <c r="G183" s="19" t="s">
        <v>239</v>
      </c>
      <c r="H183" s="23">
        <v>70705219</v>
      </c>
      <c r="I183" s="4">
        <v>116057874</v>
      </c>
      <c r="J183" s="4">
        <v>137874871</v>
      </c>
      <c r="K183" s="4">
        <v>91612036</v>
      </c>
      <c r="L183" s="24">
        <v>416250000</v>
      </c>
      <c r="M183" s="21">
        <f t="shared" si="10"/>
        <v>0.169862387987988</v>
      </c>
      <c r="N183" s="3">
        <f t="shared" si="11"/>
        <v>0.2788177153153153</v>
      </c>
      <c r="O183" s="3">
        <f t="shared" si="12"/>
        <v>0.33123092132132131</v>
      </c>
      <c r="P183" s="3">
        <f t="shared" si="13"/>
        <v>0.22008897537537536</v>
      </c>
      <c r="Q183" s="3">
        <f t="shared" si="14"/>
        <v>1</v>
      </c>
      <c r="R183" s="81">
        <v>121413</v>
      </c>
    </row>
    <row r="184" spans="1:18" s="2" customFormat="1" ht="25.5" x14ac:dyDescent="0.2">
      <c r="A184" s="14">
        <v>57</v>
      </c>
      <c r="B184" s="5">
        <v>604</v>
      </c>
      <c r="C184" s="5">
        <v>16</v>
      </c>
      <c r="D184" s="5">
        <v>13</v>
      </c>
      <c r="E184" s="5">
        <v>7</v>
      </c>
      <c r="F184" s="5">
        <v>51</v>
      </c>
      <c r="G184" s="19" t="s">
        <v>240</v>
      </c>
      <c r="H184" s="23">
        <v>50958716</v>
      </c>
      <c r="I184" s="4">
        <v>89530360</v>
      </c>
      <c r="J184" s="4">
        <v>118910670</v>
      </c>
      <c r="K184" s="4">
        <v>75850254</v>
      </c>
      <c r="L184" s="24">
        <v>335250000</v>
      </c>
      <c r="M184" s="21">
        <f t="shared" si="10"/>
        <v>0.15200213571961224</v>
      </c>
      <c r="N184" s="3">
        <f t="shared" si="11"/>
        <v>0.26705551081282625</v>
      </c>
      <c r="O184" s="3">
        <f t="shared" si="12"/>
        <v>0.35469252796420581</v>
      </c>
      <c r="P184" s="3">
        <f t="shared" si="13"/>
        <v>0.22624982550335571</v>
      </c>
      <c r="Q184" s="3">
        <f t="shared" si="14"/>
        <v>1</v>
      </c>
      <c r="R184" s="81">
        <v>121414</v>
      </c>
    </row>
    <row r="185" spans="1:18" s="2" customFormat="1" ht="25.5" x14ac:dyDescent="0.2">
      <c r="A185" s="14">
        <v>57</v>
      </c>
      <c r="B185" s="5">
        <v>604</v>
      </c>
      <c r="C185" s="5">
        <v>16</v>
      </c>
      <c r="D185" s="5">
        <v>13</v>
      </c>
      <c r="E185" s="5">
        <v>8</v>
      </c>
      <c r="F185" s="5">
        <v>51</v>
      </c>
      <c r="G185" s="19" t="s">
        <v>241</v>
      </c>
      <c r="H185" s="23">
        <v>17300484</v>
      </c>
      <c r="I185" s="4">
        <v>56370968</v>
      </c>
      <c r="J185" s="4">
        <v>141380686</v>
      </c>
      <c r="K185" s="4">
        <v>75947862</v>
      </c>
      <c r="L185" s="24">
        <v>291000000</v>
      </c>
      <c r="M185" s="21">
        <f t="shared" si="10"/>
        <v>5.9451835051546394E-2</v>
      </c>
      <c r="N185" s="3">
        <f t="shared" si="11"/>
        <v>0.19371466666666667</v>
      </c>
      <c r="O185" s="3">
        <f t="shared" si="12"/>
        <v>0.48584428178694156</v>
      </c>
      <c r="P185" s="3">
        <f t="shared" si="13"/>
        <v>0.26098921649484536</v>
      </c>
      <c r="Q185" s="3">
        <f t="shared" si="14"/>
        <v>1</v>
      </c>
      <c r="R185" s="81">
        <v>121415</v>
      </c>
    </row>
    <row r="186" spans="1:18" s="2" customFormat="1" x14ac:dyDescent="0.2">
      <c r="A186" s="14">
        <v>57</v>
      </c>
      <c r="B186" s="5">
        <v>604</v>
      </c>
      <c r="C186" s="5">
        <v>16</v>
      </c>
      <c r="D186" s="5">
        <v>21</v>
      </c>
      <c r="E186" s="5">
        <v>2</v>
      </c>
      <c r="F186" s="5">
        <v>51</v>
      </c>
      <c r="G186" s="19" t="s">
        <v>242</v>
      </c>
      <c r="H186" s="23">
        <v>53666937</v>
      </c>
      <c r="I186" s="4">
        <v>65852276</v>
      </c>
      <c r="J186" s="4">
        <v>29302639</v>
      </c>
      <c r="K186" s="4">
        <v>68033900</v>
      </c>
      <c r="L186" s="24">
        <v>216855752</v>
      </c>
      <c r="M186" s="21">
        <f t="shared" si="10"/>
        <v>0.24747758131866385</v>
      </c>
      <c r="N186" s="3">
        <f t="shared" si="11"/>
        <v>0.30366856951066717</v>
      </c>
      <c r="O186" s="3">
        <f t="shared" si="12"/>
        <v>0.13512502541320648</v>
      </c>
      <c r="P186" s="3">
        <f t="shared" si="13"/>
        <v>0.31372882375746253</v>
      </c>
      <c r="Q186" s="3">
        <f t="shared" si="14"/>
        <v>1</v>
      </c>
      <c r="R186" s="81">
        <v>108839</v>
      </c>
    </row>
    <row r="187" spans="1:18" s="2" customFormat="1" x14ac:dyDescent="0.2">
      <c r="A187" s="14">
        <v>57</v>
      </c>
      <c r="B187" s="5">
        <v>604</v>
      </c>
      <c r="C187" s="5">
        <v>16</v>
      </c>
      <c r="D187" s="5">
        <v>24</v>
      </c>
      <c r="E187" s="5">
        <v>3</v>
      </c>
      <c r="F187" s="5">
        <v>51</v>
      </c>
      <c r="G187" s="19" t="s">
        <v>243</v>
      </c>
      <c r="H187" s="23">
        <v>127058132</v>
      </c>
      <c r="I187" s="4">
        <v>155907299</v>
      </c>
      <c r="J187" s="4">
        <v>69374903</v>
      </c>
      <c r="K187" s="4">
        <v>106252777</v>
      </c>
      <c r="L187" s="24">
        <v>458593111</v>
      </c>
      <c r="M187" s="21">
        <f t="shared" si="10"/>
        <v>0.27706070796165971</v>
      </c>
      <c r="N187" s="3">
        <f t="shared" si="11"/>
        <v>0.33996868958635534</v>
      </c>
      <c r="O187" s="3">
        <f t="shared" si="12"/>
        <v>0.15127768240722655</v>
      </c>
      <c r="P187" s="3">
        <f t="shared" si="13"/>
        <v>0.23169292004475836</v>
      </c>
      <c r="Q187" s="3">
        <f t="shared" si="14"/>
        <v>1</v>
      </c>
      <c r="R187" s="81">
        <v>108854</v>
      </c>
    </row>
    <row r="188" spans="1:18" s="2" customFormat="1" x14ac:dyDescent="0.2">
      <c r="A188" s="14">
        <v>57</v>
      </c>
      <c r="B188" s="5">
        <v>604</v>
      </c>
      <c r="C188" s="5">
        <v>16</v>
      </c>
      <c r="D188" s="5">
        <v>26</v>
      </c>
      <c r="E188" s="5">
        <v>3</v>
      </c>
      <c r="F188" s="5">
        <v>51</v>
      </c>
      <c r="G188" s="19" t="s">
        <v>244</v>
      </c>
      <c r="H188" s="23">
        <v>70390973</v>
      </c>
      <c r="I188" s="4">
        <v>86373586</v>
      </c>
      <c r="J188" s="4">
        <v>38434115</v>
      </c>
      <c r="K188" s="4">
        <v>54820640</v>
      </c>
      <c r="L188" s="24">
        <v>250019314</v>
      </c>
      <c r="M188" s="21">
        <f t="shared" si="10"/>
        <v>0.28154214118034099</v>
      </c>
      <c r="N188" s="3">
        <f t="shared" si="11"/>
        <v>0.34546765455088002</v>
      </c>
      <c r="O188" s="3">
        <f t="shared" si="12"/>
        <v>0.15372458385354981</v>
      </c>
      <c r="P188" s="3">
        <f t="shared" si="13"/>
        <v>0.21926562041522921</v>
      </c>
      <c r="Q188" s="3">
        <f t="shared" si="14"/>
        <v>1</v>
      </c>
      <c r="R188" s="81">
        <v>108847</v>
      </c>
    </row>
    <row r="189" spans="1:18" s="2" customFormat="1" x14ac:dyDescent="0.2">
      <c r="A189" s="14">
        <v>57</v>
      </c>
      <c r="B189" s="5">
        <v>604</v>
      </c>
      <c r="C189" s="5">
        <v>16</v>
      </c>
      <c r="D189" s="5">
        <v>32</v>
      </c>
      <c r="E189" s="5">
        <v>3</v>
      </c>
      <c r="F189" s="5">
        <v>51</v>
      </c>
      <c r="G189" s="19" t="s">
        <v>245</v>
      </c>
      <c r="H189" s="23">
        <v>98819795</v>
      </c>
      <c r="I189" s="4">
        <v>63142433</v>
      </c>
      <c r="J189" s="4">
        <v>28096825</v>
      </c>
      <c r="K189" s="4">
        <v>44246947</v>
      </c>
      <c r="L189" s="24">
        <v>234306000</v>
      </c>
      <c r="M189" s="21">
        <f t="shared" si="10"/>
        <v>0.42175529009073603</v>
      </c>
      <c r="N189" s="3">
        <f t="shared" si="11"/>
        <v>0.26948705112118343</v>
      </c>
      <c r="O189" s="3">
        <f t="shared" si="12"/>
        <v>0.11991508966906524</v>
      </c>
      <c r="P189" s="3">
        <f t="shared" si="13"/>
        <v>0.18884256911901531</v>
      </c>
      <c r="Q189" s="3">
        <f t="shared" si="14"/>
        <v>1</v>
      </c>
      <c r="R189" s="81">
        <v>108875</v>
      </c>
    </row>
    <row r="190" spans="1:18" s="2" customFormat="1" x14ac:dyDescent="0.2">
      <c r="A190" s="14">
        <v>57</v>
      </c>
      <c r="B190" s="5">
        <v>604</v>
      </c>
      <c r="C190" s="5">
        <v>16</v>
      </c>
      <c r="D190" s="5">
        <v>37</v>
      </c>
      <c r="E190" s="5">
        <v>1</v>
      </c>
      <c r="F190" s="5">
        <v>51</v>
      </c>
      <c r="G190" s="19" t="s">
        <v>246</v>
      </c>
      <c r="H190" s="23">
        <v>102743473</v>
      </c>
      <c r="I190" s="4">
        <v>126071878</v>
      </c>
      <c r="J190" s="4">
        <v>56098877</v>
      </c>
      <c r="K190" s="4">
        <v>97760819</v>
      </c>
      <c r="L190" s="24">
        <v>382675047</v>
      </c>
      <c r="M190" s="21">
        <f t="shared" si="10"/>
        <v>0.26848751651162661</v>
      </c>
      <c r="N190" s="3">
        <f t="shared" si="11"/>
        <v>0.32944891230391615</v>
      </c>
      <c r="O190" s="3">
        <f t="shared" si="12"/>
        <v>0.14659664234652856</v>
      </c>
      <c r="P190" s="3">
        <f t="shared" si="13"/>
        <v>0.25546692883792865</v>
      </c>
      <c r="Q190" s="3">
        <f t="shared" si="14"/>
        <v>1</v>
      </c>
      <c r="R190" s="81">
        <v>108898</v>
      </c>
    </row>
    <row r="191" spans="1:18" s="2" customFormat="1" x14ac:dyDescent="0.2">
      <c r="A191" s="14">
        <v>57</v>
      </c>
      <c r="B191" s="5">
        <v>604</v>
      </c>
      <c r="C191" s="5">
        <v>16</v>
      </c>
      <c r="D191" s="5">
        <v>41</v>
      </c>
      <c r="E191" s="5">
        <v>2</v>
      </c>
      <c r="F191" s="5">
        <v>51</v>
      </c>
      <c r="G191" s="19" t="s">
        <v>247</v>
      </c>
      <c r="H191" s="23">
        <v>28489932</v>
      </c>
      <c r="I191" s="4">
        <v>34958710</v>
      </c>
      <c r="J191" s="4">
        <v>15555764</v>
      </c>
      <c r="K191" s="4">
        <v>87541965</v>
      </c>
      <c r="L191" s="24">
        <v>166546371</v>
      </c>
      <c r="M191" s="21">
        <f t="shared" si="10"/>
        <v>0.17106306086969617</v>
      </c>
      <c r="N191" s="3">
        <f t="shared" si="11"/>
        <v>0.20990376307869235</v>
      </c>
      <c r="O191" s="3">
        <f t="shared" si="12"/>
        <v>9.3401999134523322E-2</v>
      </c>
      <c r="P191" s="3">
        <f t="shared" si="13"/>
        <v>0.52563117691708816</v>
      </c>
      <c r="Q191" s="3">
        <f t="shared" si="14"/>
        <v>1</v>
      </c>
      <c r="R191" s="81">
        <v>108906</v>
      </c>
    </row>
    <row r="192" spans="1:18" s="2" customFormat="1" x14ac:dyDescent="0.2">
      <c r="A192" s="14">
        <v>57</v>
      </c>
      <c r="B192" s="5">
        <v>604</v>
      </c>
      <c r="C192" s="5">
        <v>16</v>
      </c>
      <c r="D192" s="5">
        <v>41</v>
      </c>
      <c r="E192" s="5">
        <v>4</v>
      </c>
      <c r="F192" s="5">
        <v>51</v>
      </c>
      <c r="G192" s="19" t="s">
        <v>248</v>
      </c>
      <c r="H192" s="23">
        <v>47865144</v>
      </c>
      <c r="I192" s="4">
        <v>58733159</v>
      </c>
      <c r="J192" s="4">
        <v>26134807</v>
      </c>
      <c r="K192" s="4">
        <v>55772109</v>
      </c>
      <c r="L192" s="24">
        <v>188505219</v>
      </c>
      <c r="M192" s="21">
        <f t="shared" si="10"/>
        <v>0.25391946309985192</v>
      </c>
      <c r="N192" s="3">
        <f t="shared" si="11"/>
        <v>0.31157311883232264</v>
      </c>
      <c r="O192" s="3">
        <f t="shared" si="12"/>
        <v>0.13864235239025399</v>
      </c>
      <c r="P192" s="3">
        <f t="shared" si="13"/>
        <v>0.29586506567757148</v>
      </c>
      <c r="Q192" s="3">
        <f t="shared" si="14"/>
        <v>1</v>
      </c>
      <c r="R192" s="81">
        <v>108908</v>
      </c>
    </row>
    <row r="193" spans="1:18" s="2" customFormat="1" x14ac:dyDescent="0.2">
      <c r="A193" s="14">
        <v>57</v>
      </c>
      <c r="B193" s="5">
        <v>604</v>
      </c>
      <c r="C193" s="5">
        <v>16</v>
      </c>
      <c r="D193" s="5">
        <v>45</v>
      </c>
      <c r="E193" s="5">
        <v>9</v>
      </c>
      <c r="F193" s="5">
        <v>51</v>
      </c>
      <c r="G193" s="19" t="s">
        <v>249</v>
      </c>
      <c r="H193" s="23">
        <v>62934014</v>
      </c>
      <c r="I193" s="4">
        <v>147426660</v>
      </c>
      <c r="J193" s="4">
        <v>341816921</v>
      </c>
      <c r="K193" s="4">
        <v>188822405</v>
      </c>
      <c r="L193" s="24">
        <v>741000000</v>
      </c>
      <c r="M193" s="21">
        <f t="shared" si="10"/>
        <v>8.4931192982456147E-2</v>
      </c>
      <c r="N193" s="3">
        <f t="shared" si="11"/>
        <v>0.19895635627530364</v>
      </c>
      <c r="O193" s="3">
        <f t="shared" si="12"/>
        <v>0.46129139136302294</v>
      </c>
      <c r="P193" s="3">
        <f t="shared" si="13"/>
        <v>0.25482105937921729</v>
      </c>
      <c r="Q193" s="3">
        <f t="shared" si="14"/>
        <v>1</v>
      </c>
      <c r="R193" s="81">
        <v>121416</v>
      </c>
    </row>
    <row r="194" spans="1:18" s="2" customFormat="1" x14ac:dyDescent="0.2">
      <c r="A194" s="14">
        <v>57</v>
      </c>
      <c r="B194" s="5">
        <v>604</v>
      </c>
      <c r="C194" s="5">
        <v>16</v>
      </c>
      <c r="D194" s="5">
        <v>45</v>
      </c>
      <c r="E194" s="5">
        <v>10</v>
      </c>
      <c r="F194" s="5">
        <v>51</v>
      </c>
      <c r="G194" s="19" t="s">
        <v>250</v>
      </c>
      <c r="H194" s="23">
        <v>59494301</v>
      </c>
      <c r="I194" s="4">
        <v>139368928</v>
      </c>
      <c r="J194" s="4">
        <v>323134620</v>
      </c>
      <c r="K194" s="4">
        <v>178502152</v>
      </c>
      <c r="L194" s="24">
        <v>700500001</v>
      </c>
      <c r="M194" s="21">
        <f t="shared" si="10"/>
        <v>8.4931193312018288E-2</v>
      </c>
      <c r="N194" s="3">
        <f t="shared" si="11"/>
        <v>0.1989563566039167</v>
      </c>
      <c r="O194" s="3">
        <f t="shared" si="12"/>
        <v>0.46129139120443768</v>
      </c>
      <c r="P194" s="3">
        <f t="shared" si="13"/>
        <v>0.2548210588796273</v>
      </c>
      <c r="Q194" s="3">
        <f t="shared" si="14"/>
        <v>1</v>
      </c>
      <c r="R194" s="81">
        <v>121417</v>
      </c>
    </row>
    <row r="195" spans="1:18" s="2" customFormat="1" ht="25.5" x14ac:dyDescent="0.2">
      <c r="A195" s="14">
        <v>57</v>
      </c>
      <c r="B195" s="5">
        <v>604</v>
      </c>
      <c r="C195" s="5">
        <v>16</v>
      </c>
      <c r="D195" s="5">
        <v>45</v>
      </c>
      <c r="E195" s="5">
        <v>11</v>
      </c>
      <c r="F195" s="5">
        <v>51</v>
      </c>
      <c r="G195" s="19" t="s">
        <v>251</v>
      </c>
      <c r="H195" s="23">
        <v>67902489</v>
      </c>
      <c r="I195" s="4">
        <v>159065607</v>
      </c>
      <c r="J195" s="4">
        <v>368802467</v>
      </c>
      <c r="K195" s="4">
        <v>203729437</v>
      </c>
      <c r="L195" s="24">
        <v>799500000</v>
      </c>
      <c r="M195" s="21">
        <f t="shared" si="10"/>
        <v>8.4931193245778608E-2</v>
      </c>
      <c r="N195" s="3">
        <f t="shared" si="11"/>
        <v>0.1989563564727955</v>
      </c>
      <c r="O195" s="3">
        <f t="shared" si="12"/>
        <v>0.46129139086929333</v>
      </c>
      <c r="P195" s="3">
        <f t="shared" si="13"/>
        <v>0.25482105941213257</v>
      </c>
      <c r="Q195" s="3">
        <f t="shared" si="14"/>
        <v>1</v>
      </c>
      <c r="R195" s="81">
        <v>121418</v>
      </c>
    </row>
    <row r="196" spans="1:18" s="2" customFormat="1" x14ac:dyDescent="0.2">
      <c r="A196" s="14">
        <v>57</v>
      </c>
      <c r="B196" s="5">
        <v>604</v>
      </c>
      <c r="C196" s="5">
        <v>16</v>
      </c>
      <c r="D196" s="5">
        <v>45</v>
      </c>
      <c r="E196" s="5">
        <v>12</v>
      </c>
      <c r="F196" s="5">
        <v>51</v>
      </c>
      <c r="G196" s="19" t="s">
        <v>252</v>
      </c>
      <c r="H196" s="23">
        <v>60513475</v>
      </c>
      <c r="I196" s="4">
        <v>141756404</v>
      </c>
      <c r="J196" s="4">
        <v>328670116</v>
      </c>
      <c r="K196" s="4">
        <v>181560005</v>
      </c>
      <c r="L196" s="24">
        <v>712500000</v>
      </c>
      <c r="M196" s="21">
        <f t="shared" si="10"/>
        <v>8.4931192982456147E-2</v>
      </c>
      <c r="N196" s="3">
        <f t="shared" si="11"/>
        <v>0.19895635649122806</v>
      </c>
      <c r="O196" s="3">
        <f t="shared" si="12"/>
        <v>0.46129139087719301</v>
      </c>
      <c r="P196" s="3">
        <f t="shared" si="13"/>
        <v>0.25482105964912283</v>
      </c>
      <c r="Q196" s="3">
        <f t="shared" si="14"/>
        <v>1</v>
      </c>
      <c r="R196" s="81">
        <v>121420</v>
      </c>
    </row>
    <row r="197" spans="1:18" s="2" customFormat="1" x14ac:dyDescent="0.2">
      <c r="A197" s="14">
        <v>57</v>
      </c>
      <c r="B197" s="5">
        <v>604</v>
      </c>
      <c r="C197" s="5">
        <v>16</v>
      </c>
      <c r="D197" s="5">
        <v>45</v>
      </c>
      <c r="E197" s="5">
        <v>13</v>
      </c>
      <c r="F197" s="5">
        <v>51</v>
      </c>
      <c r="G197" s="19" t="s">
        <v>253</v>
      </c>
      <c r="H197" s="23">
        <v>60003888</v>
      </c>
      <c r="I197" s="4">
        <v>140562666</v>
      </c>
      <c r="J197" s="4">
        <v>325902368</v>
      </c>
      <c r="K197" s="4">
        <v>180031078</v>
      </c>
      <c r="L197" s="24">
        <v>706500000</v>
      </c>
      <c r="M197" s="21">
        <f t="shared" si="10"/>
        <v>8.4931193205944805E-2</v>
      </c>
      <c r="N197" s="3">
        <f t="shared" si="11"/>
        <v>0.1989563566878981</v>
      </c>
      <c r="O197" s="3">
        <f t="shared" si="12"/>
        <v>0.4612913913658882</v>
      </c>
      <c r="P197" s="3">
        <f t="shared" si="13"/>
        <v>0.25482105874026895</v>
      </c>
      <c r="Q197" s="3">
        <f t="shared" si="14"/>
        <v>1</v>
      </c>
      <c r="R197" s="81">
        <v>121421</v>
      </c>
    </row>
    <row r="198" spans="1:18" s="2" customFormat="1" ht="25.5" x14ac:dyDescent="0.2">
      <c r="A198" s="14">
        <v>57</v>
      </c>
      <c r="B198" s="5">
        <v>604</v>
      </c>
      <c r="C198" s="5">
        <v>22</v>
      </c>
      <c r="D198" s="5">
        <v>9</v>
      </c>
      <c r="E198" s="5">
        <v>67</v>
      </c>
      <c r="F198" s="5">
        <v>51</v>
      </c>
      <c r="G198" s="19" t="s">
        <v>77</v>
      </c>
      <c r="H198" s="23">
        <v>99687129</v>
      </c>
      <c r="I198" s="4">
        <v>302361374</v>
      </c>
      <c r="J198" s="4">
        <v>404674248</v>
      </c>
      <c r="K198" s="4">
        <v>1309923342</v>
      </c>
      <c r="L198" s="24">
        <v>2116646093</v>
      </c>
      <c r="M198" s="21">
        <f t="shared" si="10"/>
        <v>4.7096739190210957E-2</v>
      </c>
      <c r="N198" s="3">
        <f t="shared" si="11"/>
        <v>0.14284928170086864</v>
      </c>
      <c r="O198" s="3">
        <f t="shared" si="12"/>
        <v>0.19118654239757218</v>
      </c>
      <c r="P198" s="3">
        <f t="shared" si="13"/>
        <v>0.61886743671134825</v>
      </c>
      <c r="Q198" s="3">
        <f t="shared" si="14"/>
        <v>1</v>
      </c>
      <c r="R198" s="81">
        <v>37309</v>
      </c>
    </row>
    <row r="199" spans="1:18" s="2" customFormat="1" ht="25.5" x14ac:dyDescent="0.2">
      <c r="A199" s="14">
        <v>57</v>
      </c>
      <c r="B199" s="5">
        <v>604</v>
      </c>
      <c r="C199" s="5">
        <v>26</v>
      </c>
      <c r="D199" s="5">
        <v>4</v>
      </c>
      <c r="E199" s="5">
        <v>1</v>
      </c>
      <c r="F199" s="5">
        <v>51</v>
      </c>
      <c r="G199" s="19" t="s">
        <v>254</v>
      </c>
      <c r="H199" s="23">
        <v>1286708</v>
      </c>
      <c r="I199" s="4">
        <v>1757890</v>
      </c>
      <c r="J199" s="4">
        <v>1936285</v>
      </c>
      <c r="K199" s="4">
        <v>1936647115</v>
      </c>
      <c r="L199" s="24">
        <v>1941627998</v>
      </c>
      <c r="M199" s="21">
        <f t="shared" si="10"/>
        <v>6.6269542946712293E-4</v>
      </c>
      <c r="N199" s="3">
        <f t="shared" si="11"/>
        <v>9.0536910356192753E-4</v>
      </c>
      <c r="O199" s="3">
        <f t="shared" si="12"/>
        <v>9.9724818657049457E-4</v>
      </c>
      <c r="P199" s="3">
        <f t="shared" si="13"/>
        <v>0.99743468728040041</v>
      </c>
      <c r="Q199" s="3">
        <f t="shared" si="14"/>
        <v>1</v>
      </c>
      <c r="R199" s="81">
        <v>109004</v>
      </c>
    </row>
    <row r="200" spans="1:18" s="2" customFormat="1" x14ac:dyDescent="0.2">
      <c r="A200" s="14">
        <v>57</v>
      </c>
      <c r="B200" s="5">
        <v>604</v>
      </c>
      <c r="C200" s="5">
        <v>26</v>
      </c>
      <c r="D200" s="5">
        <v>4</v>
      </c>
      <c r="E200" s="5">
        <v>72</v>
      </c>
      <c r="F200" s="5">
        <v>51</v>
      </c>
      <c r="G200" s="19" t="s">
        <v>255</v>
      </c>
      <c r="H200" s="23">
        <v>81073698</v>
      </c>
      <c r="I200" s="4">
        <v>160086191</v>
      </c>
      <c r="J200" s="4">
        <v>244405285</v>
      </c>
      <c r="K200" s="4">
        <v>1014434825</v>
      </c>
      <c r="L200" s="24">
        <v>1499999999</v>
      </c>
      <c r="M200" s="21">
        <f t="shared" si="10"/>
        <v>5.4049132036032753E-2</v>
      </c>
      <c r="N200" s="3">
        <f t="shared" si="11"/>
        <v>0.10672412740448275</v>
      </c>
      <c r="O200" s="3">
        <f t="shared" si="12"/>
        <v>0.16293685677529124</v>
      </c>
      <c r="P200" s="3">
        <f t="shared" si="13"/>
        <v>0.6762898837841933</v>
      </c>
      <c r="Q200" s="3">
        <f t="shared" si="14"/>
        <v>1</v>
      </c>
      <c r="R200" s="81">
        <v>109029</v>
      </c>
    </row>
    <row r="201" spans="1:18" s="2" customFormat="1" ht="25.5" x14ac:dyDescent="0.2">
      <c r="A201" s="14">
        <v>57</v>
      </c>
      <c r="B201" s="5">
        <v>604</v>
      </c>
      <c r="C201" s="5">
        <v>26</v>
      </c>
      <c r="D201" s="5">
        <v>4</v>
      </c>
      <c r="E201" s="5">
        <v>84</v>
      </c>
      <c r="F201" s="5">
        <v>51</v>
      </c>
      <c r="G201" s="19" t="s">
        <v>256</v>
      </c>
      <c r="H201" s="23">
        <v>47092493</v>
      </c>
      <c r="I201" s="4">
        <v>104499386</v>
      </c>
      <c r="J201" s="4">
        <v>142913025</v>
      </c>
      <c r="K201" s="4">
        <v>1383495096</v>
      </c>
      <c r="L201" s="24">
        <v>1678000000</v>
      </c>
      <c r="M201" s="21">
        <f t="shared" si="10"/>
        <v>2.8064656138259834E-2</v>
      </c>
      <c r="N201" s="3">
        <f t="shared" si="11"/>
        <v>6.2276153754469606E-2</v>
      </c>
      <c r="O201" s="3">
        <f t="shared" si="12"/>
        <v>8.5168668057210961E-2</v>
      </c>
      <c r="P201" s="3">
        <f t="shared" si="13"/>
        <v>0.82449052205005957</v>
      </c>
      <c r="Q201" s="3">
        <f t="shared" si="14"/>
        <v>1</v>
      </c>
      <c r="R201" s="81">
        <v>109037</v>
      </c>
    </row>
    <row r="202" spans="1:18" s="2" customFormat="1" ht="25.5" x14ac:dyDescent="0.2">
      <c r="A202" s="14">
        <v>57</v>
      </c>
      <c r="B202" s="5">
        <v>604</v>
      </c>
      <c r="C202" s="5">
        <v>26</v>
      </c>
      <c r="D202" s="5">
        <v>4</v>
      </c>
      <c r="E202" s="5">
        <v>96</v>
      </c>
      <c r="F202" s="5">
        <v>51</v>
      </c>
      <c r="G202" s="19" t="s">
        <v>257</v>
      </c>
      <c r="H202" s="23">
        <v>47092493</v>
      </c>
      <c r="I202" s="4">
        <v>104499386</v>
      </c>
      <c r="J202" s="4">
        <v>142913025</v>
      </c>
      <c r="K202" s="4">
        <v>1955495096</v>
      </c>
      <c r="L202" s="24">
        <v>2250000000</v>
      </c>
      <c r="M202" s="21">
        <f t="shared" ref="M202:M265" si="15">+H202/$L202</f>
        <v>2.0929996888888889E-2</v>
      </c>
      <c r="N202" s="3">
        <f t="shared" ref="N202:N265" si="16">+I202/$L202</f>
        <v>4.6444171555555552E-2</v>
      </c>
      <c r="O202" s="3">
        <f t="shared" ref="O202:O265" si="17">+J202/$L202</f>
        <v>6.3516900000000001E-2</v>
      </c>
      <c r="P202" s="3">
        <f t="shared" ref="P202:P265" si="18">+K202/$L202</f>
        <v>0.86910893155555557</v>
      </c>
      <c r="Q202" s="3">
        <f t="shared" ref="Q202:Q265" si="19">+L202/$L202</f>
        <v>1</v>
      </c>
      <c r="R202" s="81">
        <v>109046</v>
      </c>
    </row>
    <row r="203" spans="1:18" s="2" customFormat="1" ht="25.5" x14ac:dyDescent="0.2">
      <c r="A203" s="14">
        <v>57</v>
      </c>
      <c r="B203" s="5">
        <v>604</v>
      </c>
      <c r="C203" s="5">
        <v>26</v>
      </c>
      <c r="D203" s="5">
        <v>4</v>
      </c>
      <c r="E203" s="5">
        <v>98</v>
      </c>
      <c r="F203" s="5">
        <v>51</v>
      </c>
      <c r="G203" s="19" t="s">
        <v>258</v>
      </c>
      <c r="H203" s="23">
        <v>47092493</v>
      </c>
      <c r="I203" s="4">
        <v>104499386</v>
      </c>
      <c r="J203" s="4">
        <v>142913025</v>
      </c>
      <c r="K203" s="4">
        <v>1691495096</v>
      </c>
      <c r="L203" s="24">
        <v>1986000000</v>
      </c>
      <c r="M203" s="21">
        <f t="shared" si="15"/>
        <v>2.3712232124874118E-2</v>
      </c>
      <c r="N203" s="3">
        <f t="shared" si="16"/>
        <v>5.2618019133937564E-2</v>
      </c>
      <c r="O203" s="3">
        <f t="shared" si="17"/>
        <v>7.1960234138972803E-2</v>
      </c>
      <c r="P203" s="3">
        <f t="shared" si="18"/>
        <v>0.85170951460221556</v>
      </c>
      <c r="Q203" s="3">
        <f t="shared" si="19"/>
        <v>1</v>
      </c>
      <c r="R203" s="81">
        <v>109048</v>
      </c>
    </row>
    <row r="204" spans="1:18" s="2" customFormat="1" ht="25.5" x14ac:dyDescent="0.2">
      <c r="A204" s="14">
        <v>57</v>
      </c>
      <c r="B204" s="5">
        <v>604</v>
      </c>
      <c r="C204" s="5">
        <v>26</v>
      </c>
      <c r="D204" s="5">
        <v>4</v>
      </c>
      <c r="E204" s="5">
        <v>99</v>
      </c>
      <c r="F204" s="5">
        <v>51</v>
      </c>
      <c r="G204" s="19" t="s">
        <v>259</v>
      </c>
      <c r="H204" s="23">
        <v>37246526</v>
      </c>
      <c r="I204" s="4">
        <v>11469718</v>
      </c>
      <c r="J204" s="4">
        <v>7201316</v>
      </c>
      <c r="K204" s="4">
        <v>370891670</v>
      </c>
      <c r="L204" s="24">
        <v>426809230</v>
      </c>
      <c r="M204" s="21">
        <f t="shared" si="15"/>
        <v>8.7267386415237555E-2</v>
      </c>
      <c r="N204" s="3">
        <f t="shared" si="16"/>
        <v>2.6873172353840614E-2</v>
      </c>
      <c r="O204" s="3">
        <f t="shared" si="17"/>
        <v>1.6872446736918036E-2</v>
      </c>
      <c r="P204" s="3">
        <f t="shared" si="18"/>
        <v>0.86898699449400385</v>
      </c>
      <c r="Q204" s="3">
        <f t="shared" si="19"/>
        <v>1</v>
      </c>
      <c r="R204" s="81">
        <v>109049</v>
      </c>
    </row>
    <row r="205" spans="1:18" s="2" customFormat="1" ht="25.5" x14ac:dyDescent="0.2">
      <c r="A205" s="14">
        <v>57</v>
      </c>
      <c r="B205" s="5">
        <v>604</v>
      </c>
      <c r="C205" s="5">
        <v>26</v>
      </c>
      <c r="D205" s="5">
        <v>5</v>
      </c>
      <c r="E205" s="5">
        <v>3</v>
      </c>
      <c r="F205" s="5">
        <v>51</v>
      </c>
      <c r="G205" s="19" t="s">
        <v>260</v>
      </c>
      <c r="H205" s="23">
        <v>44828987</v>
      </c>
      <c r="I205" s="4">
        <v>141554773</v>
      </c>
      <c r="J205" s="4">
        <v>325265986</v>
      </c>
      <c r="K205" s="4">
        <v>1204476796</v>
      </c>
      <c r="L205" s="24">
        <v>1716126542</v>
      </c>
      <c r="M205" s="21">
        <f t="shared" si="15"/>
        <v>2.6122191984604828E-2</v>
      </c>
      <c r="N205" s="3">
        <f t="shared" si="16"/>
        <v>8.248504380978218E-2</v>
      </c>
      <c r="O205" s="3">
        <f t="shared" si="17"/>
        <v>0.18953496612256232</v>
      </c>
      <c r="P205" s="3">
        <f t="shared" si="18"/>
        <v>0.70185779808305071</v>
      </c>
      <c r="Q205" s="3">
        <f t="shared" si="19"/>
        <v>1</v>
      </c>
      <c r="R205" s="81">
        <v>108932</v>
      </c>
    </row>
    <row r="206" spans="1:18" s="2" customFormat="1" ht="25.5" x14ac:dyDescent="0.2">
      <c r="A206" s="14">
        <v>57</v>
      </c>
      <c r="B206" s="5">
        <v>604</v>
      </c>
      <c r="C206" s="5">
        <v>26</v>
      </c>
      <c r="D206" s="5">
        <v>5</v>
      </c>
      <c r="E206" s="5">
        <v>11</v>
      </c>
      <c r="F206" s="5">
        <v>51</v>
      </c>
      <c r="G206" s="19" t="s">
        <v>261</v>
      </c>
      <c r="H206" s="23">
        <v>1286708</v>
      </c>
      <c r="I206" s="4">
        <v>18805331</v>
      </c>
      <c r="J206" s="4">
        <v>82792066</v>
      </c>
      <c r="K206" s="4">
        <v>2353238450</v>
      </c>
      <c r="L206" s="24">
        <v>2456122555</v>
      </c>
      <c r="M206" s="21">
        <f t="shared" si="15"/>
        <v>5.2387776716622352E-4</v>
      </c>
      <c r="N206" s="3">
        <f t="shared" si="16"/>
        <v>7.656511667838985E-3</v>
      </c>
      <c r="O206" s="3">
        <f t="shared" si="17"/>
        <v>3.37084425333165E-2</v>
      </c>
      <c r="P206" s="3">
        <f t="shared" si="18"/>
        <v>0.95811116803167828</v>
      </c>
      <c r="Q206" s="3">
        <f t="shared" si="19"/>
        <v>1</v>
      </c>
      <c r="R206" s="81">
        <v>108936</v>
      </c>
    </row>
    <row r="207" spans="1:18" s="2" customFormat="1" ht="25.5" x14ac:dyDescent="0.2">
      <c r="A207" s="14">
        <v>57</v>
      </c>
      <c r="B207" s="5">
        <v>604</v>
      </c>
      <c r="C207" s="5">
        <v>26</v>
      </c>
      <c r="D207" s="5">
        <v>5</v>
      </c>
      <c r="E207" s="5">
        <v>27</v>
      </c>
      <c r="F207" s="5">
        <v>51</v>
      </c>
      <c r="G207" s="19" t="s">
        <v>262</v>
      </c>
      <c r="H207" s="23">
        <v>1286708</v>
      </c>
      <c r="I207" s="4">
        <v>18805331</v>
      </c>
      <c r="J207" s="4">
        <v>82792066</v>
      </c>
      <c r="K207" s="4">
        <v>2528476955</v>
      </c>
      <c r="L207" s="24">
        <v>2631361060</v>
      </c>
      <c r="M207" s="21">
        <f t="shared" si="15"/>
        <v>4.8898952696366195E-4</v>
      </c>
      <c r="N207" s="3">
        <f t="shared" si="16"/>
        <v>7.1466174999184643E-3</v>
      </c>
      <c r="O207" s="3">
        <f t="shared" si="17"/>
        <v>3.146359017716862E-2</v>
      </c>
      <c r="P207" s="3">
        <f t="shared" si="18"/>
        <v>0.96090080279594925</v>
      </c>
      <c r="Q207" s="3">
        <f t="shared" si="19"/>
        <v>1</v>
      </c>
      <c r="R207" s="81">
        <v>108941</v>
      </c>
    </row>
    <row r="208" spans="1:18" s="2" customFormat="1" ht="25.5" x14ac:dyDescent="0.2">
      <c r="A208" s="14">
        <v>57</v>
      </c>
      <c r="B208" s="5">
        <v>604</v>
      </c>
      <c r="C208" s="5">
        <v>26</v>
      </c>
      <c r="D208" s="5">
        <v>5</v>
      </c>
      <c r="E208" s="5">
        <v>36</v>
      </c>
      <c r="F208" s="5">
        <v>51</v>
      </c>
      <c r="G208" s="19" t="s">
        <v>263</v>
      </c>
      <c r="H208" s="23">
        <v>47092493</v>
      </c>
      <c r="I208" s="4">
        <v>104499386</v>
      </c>
      <c r="J208" s="4">
        <v>142913025</v>
      </c>
      <c r="K208" s="4">
        <v>1205495095</v>
      </c>
      <c r="L208" s="24">
        <v>1499999999</v>
      </c>
      <c r="M208" s="21">
        <f t="shared" si="15"/>
        <v>3.1394995354263329E-2</v>
      </c>
      <c r="N208" s="3">
        <f t="shared" si="16"/>
        <v>6.966625737977751E-2</v>
      </c>
      <c r="O208" s="3">
        <f t="shared" si="17"/>
        <v>9.5275350063516895E-2</v>
      </c>
      <c r="P208" s="3">
        <f t="shared" si="18"/>
        <v>0.80366339720244229</v>
      </c>
      <c r="Q208" s="3">
        <f t="shared" si="19"/>
        <v>1</v>
      </c>
      <c r="R208" s="81">
        <v>108950</v>
      </c>
    </row>
    <row r="209" spans="1:18" s="2" customFormat="1" ht="25.5" x14ac:dyDescent="0.2">
      <c r="A209" s="14">
        <v>57</v>
      </c>
      <c r="B209" s="5">
        <v>604</v>
      </c>
      <c r="C209" s="5">
        <v>26</v>
      </c>
      <c r="D209" s="5">
        <v>5</v>
      </c>
      <c r="E209" s="5">
        <v>46</v>
      </c>
      <c r="F209" s="5">
        <v>51</v>
      </c>
      <c r="G209" s="19" t="s">
        <v>264</v>
      </c>
      <c r="H209" s="23">
        <v>47092493</v>
      </c>
      <c r="I209" s="4">
        <v>104499386</v>
      </c>
      <c r="J209" s="4">
        <v>142913025</v>
      </c>
      <c r="K209" s="4">
        <v>1261495096</v>
      </c>
      <c r="L209" s="24">
        <v>1556000000</v>
      </c>
      <c r="M209" s="21">
        <f t="shared" si="15"/>
        <v>3.0265098329048844E-2</v>
      </c>
      <c r="N209" s="3">
        <f t="shared" si="16"/>
        <v>6.7158988431876607E-2</v>
      </c>
      <c r="O209" s="3">
        <f t="shared" si="17"/>
        <v>9.1846417095115679E-2</v>
      </c>
      <c r="P209" s="3">
        <f t="shared" si="18"/>
        <v>0.81072949614395884</v>
      </c>
      <c r="Q209" s="3">
        <f t="shared" si="19"/>
        <v>1</v>
      </c>
      <c r="R209" s="81">
        <v>108954</v>
      </c>
    </row>
    <row r="210" spans="1:18" s="2" customFormat="1" ht="25.5" x14ac:dyDescent="0.2">
      <c r="A210" s="14">
        <v>57</v>
      </c>
      <c r="B210" s="5">
        <v>604</v>
      </c>
      <c r="C210" s="5">
        <v>26</v>
      </c>
      <c r="D210" s="5">
        <v>5</v>
      </c>
      <c r="E210" s="5">
        <v>67</v>
      </c>
      <c r="F210" s="5">
        <v>51</v>
      </c>
      <c r="G210" s="19" t="s">
        <v>265</v>
      </c>
      <c r="H210" s="23">
        <v>1286708</v>
      </c>
      <c r="I210" s="4">
        <v>18805331</v>
      </c>
      <c r="J210" s="4">
        <v>82792066</v>
      </c>
      <c r="K210" s="4">
        <v>1781453807</v>
      </c>
      <c r="L210" s="24">
        <v>1884337912</v>
      </c>
      <c r="M210" s="21">
        <f t="shared" si="15"/>
        <v>6.8284355571571176E-4</v>
      </c>
      <c r="N210" s="3">
        <f t="shared" si="16"/>
        <v>9.9798082287907604E-3</v>
      </c>
      <c r="O210" s="3">
        <f t="shared" si="17"/>
        <v>4.3936952853708758E-2</v>
      </c>
      <c r="P210" s="3">
        <f t="shared" si="18"/>
        <v>0.94540039536178477</v>
      </c>
      <c r="Q210" s="3">
        <f t="shared" si="19"/>
        <v>1</v>
      </c>
      <c r="R210" s="81">
        <v>108966</v>
      </c>
    </row>
    <row r="211" spans="1:18" s="2" customFormat="1" ht="25.5" x14ac:dyDescent="0.2">
      <c r="A211" s="14">
        <v>57</v>
      </c>
      <c r="B211" s="5">
        <v>604</v>
      </c>
      <c r="C211" s="5">
        <v>26</v>
      </c>
      <c r="D211" s="5">
        <v>5</v>
      </c>
      <c r="E211" s="5">
        <v>77</v>
      </c>
      <c r="F211" s="5">
        <v>51</v>
      </c>
      <c r="G211" s="19" t="s">
        <v>266</v>
      </c>
      <c r="H211" s="23">
        <v>47092493</v>
      </c>
      <c r="I211" s="4">
        <v>104499386</v>
      </c>
      <c r="J211" s="4">
        <v>142913025</v>
      </c>
      <c r="K211" s="4">
        <v>1555495096</v>
      </c>
      <c r="L211" s="24">
        <v>1850000000</v>
      </c>
      <c r="M211" s="21">
        <f t="shared" si="15"/>
        <v>2.5455401621621621E-2</v>
      </c>
      <c r="N211" s="3">
        <f t="shared" si="16"/>
        <v>5.6486154594594593E-2</v>
      </c>
      <c r="O211" s="3">
        <f t="shared" si="17"/>
        <v>7.7250283783783777E-2</v>
      </c>
      <c r="P211" s="3">
        <f t="shared" si="18"/>
        <v>0.84080816000000003</v>
      </c>
      <c r="Q211" s="3">
        <f t="shared" si="19"/>
        <v>1</v>
      </c>
      <c r="R211" s="81">
        <v>108969</v>
      </c>
    </row>
    <row r="212" spans="1:18" s="2" customFormat="1" ht="25.5" x14ac:dyDescent="0.2">
      <c r="A212" s="14">
        <v>57</v>
      </c>
      <c r="B212" s="5">
        <v>604</v>
      </c>
      <c r="C212" s="5">
        <v>26</v>
      </c>
      <c r="D212" s="5">
        <v>5</v>
      </c>
      <c r="E212" s="5">
        <v>80</v>
      </c>
      <c r="F212" s="5">
        <v>51</v>
      </c>
      <c r="G212" s="19" t="s">
        <v>267</v>
      </c>
      <c r="H212" s="23">
        <v>9538083</v>
      </c>
      <c r="I212" s="4">
        <v>2937162</v>
      </c>
      <c r="J212" s="4">
        <v>1844111</v>
      </c>
      <c r="K212" s="4">
        <v>1085680644</v>
      </c>
      <c r="L212" s="24">
        <v>1100000000</v>
      </c>
      <c r="M212" s="21">
        <f t="shared" si="15"/>
        <v>8.6709845454545457E-3</v>
      </c>
      <c r="N212" s="3">
        <f t="shared" si="16"/>
        <v>2.6701472727272729E-3</v>
      </c>
      <c r="O212" s="3">
        <f t="shared" si="17"/>
        <v>1.6764645454545454E-3</v>
      </c>
      <c r="P212" s="3">
        <f t="shared" si="18"/>
        <v>0.98698240363636358</v>
      </c>
      <c r="Q212" s="3">
        <f t="shared" si="19"/>
        <v>1</v>
      </c>
      <c r="R212" s="81">
        <v>108970</v>
      </c>
    </row>
    <row r="213" spans="1:18" s="2" customFormat="1" ht="25.5" x14ac:dyDescent="0.2">
      <c r="A213" s="14">
        <v>57</v>
      </c>
      <c r="B213" s="5">
        <v>604</v>
      </c>
      <c r="C213" s="5">
        <v>26</v>
      </c>
      <c r="D213" s="5">
        <v>5</v>
      </c>
      <c r="E213" s="5">
        <v>82</v>
      </c>
      <c r="F213" s="5">
        <v>51</v>
      </c>
      <c r="G213" s="19" t="s">
        <v>268</v>
      </c>
      <c r="H213" s="23">
        <v>1286708</v>
      </c>
      <c r="I213" s="4">
        <v>18805331</v>
      </c>
      <c r="J213" s="4">
        <v>82792066</v>
      </c>
      <c r="K213" s="4">
        <v>1597627408</v>
      </c>
      <c r="L213" s="24">
        <v>1700511513</v>
      </c>
      <c r="M213" s="21">
        <f t="shared" si="15"/>
        <v>7.566593875804003E-4</v>
      </c>
      <c r="N213" s="3">
        <f t="shared" si="16"/>
        <v>1.1058631979988248E-2</v>
      </c>
      <c r="O213" s="3">
        <f t="shared" si="17"/>
        <v>4.8686565993275928E-2</v>
      </c>
      <c r="P213" s="3">
        <f t="shared" si="18"/>
        <v>0.93949814263915543</v>
      </c>
      <c r="Q213" s="3">
        <f t="shared" si="19"/>
        <v>1</v>
      </c>
      <c r="R213" s="81">
        <v>108972</v>
      </c>
    </row>
    <row r="214" spans="1:18" s="2" customFormat="1" ht="25.5" x14ac:dyDescent="0.2">
      <c r="A214" s="14">
        <v>57</v>
      </c>
      <c r="B214" s="5">
        <v>604</v>
      </c>
      <c r="C214" s="5">
        <v>26</v>
      </c>
      <c r="D214" s="5">
        <v>5</v>
      </c>
      <c r="E214" s="5">
        <v>87</v>
      </c>
      <c r="F214" s="5">
        <v>51</v>
      </c>
      <c r="G214" s="19" t="s">
        <v>269</v>
      </c>
      <c r="H214" s="23">
        <v>47092493</v>
      </c>
      <c r="I214" s="4">
        <v>104499386</v>
      </c>
      <c r="J214" s="4">
        <v>142913025</v>
      </c>
      <c r="K214" s="4">
        <v>2053443786</v>
      </c>
      <c r="L214" s="24">
        <v>2347948690</v>
      </c>
      <c r="M214" s="21">
        <f t="shared" si="15"/>
        <v>2.0056866319340224E-2</v>
      </c>
      <c r="N214" s="3">
        <f t="shared" si="16"/>
        <v>4.4506673610486776E-2</v>
      </c>
      <c r="O214" s="3">
        <f t="shared" si="17"/>
        <v>6.0867184026921817E-2</v>
      </c>
      <c r="P214" s="3">
        <f t="shared" si="18"/>
        <v>0.87456927604325119</v>
      </c>
      <c r="Q214" s="3">
        <f t="shared" si="19"/>
        <v>1</v>
      </c>
      <c r="R214" s="81">
        <v>108977</v>
      </c>
    </row>
    <row r="215" spans="1:18" s="2" customFormat="1" ht="25.5" x14ac:dyDescent="0.2">
      <c r="A215" s="14">
        <v>57</v>
      </c>
      <c r="B215" s="5">
        <v>604</v>
      </c>
      <c r="C215" s="5">
        <v>26</v>
      </c>
      <c r="D215" s="5">
        <v>5</v>
      </c>
      <c r="E215" s="5">
        <v>88</v>
      </c>
      <c r="F215" s="5">
        <v>51</v>
      </c>
      <c r="G215" s="19" t="s">
        <v>270</v>
      </c>
      <c r="H215" s="23">
        <v>47092493</v>
      </c>
      <c r="I215" s="4">
        <v>104499386</v>
      </c>
      <c r="J215" s="4">
        <v>142913025</v>
      </c>
      <c r="K215" s="4">
        <v>2115617786</v>
      </c>
      <c r="L215" s="24">
        <v>2410122690</v>
      </c>
      <c r="M215" s="21">
        <f t="shared" si="15"/>
        <v>1.9539458798257279E-2</v>
      </c>
      <c r="N215" s="3">
        <f t="shared" si="16"/>
        <v>4.3358533751657262E-2</v>
      </c>
      <c r="O215" s="3">
        <f t="shared" si="17"/>
        <v>5.9296991639873738E-2</v>
      </c>
      <c r="P215" s="3">
        <f t="shared" si="18"/>
        <v>0.87780501581021175</v>
      </c>
      <c r="Q215" s="3">
        <f t="shared" si="19"/>
        <v>1</v>
      </c>
      <c r="R215" s="81">
        <v>108978</v>
      </c>
    </row>
    <row r="216" spans="1:18" s="2" customFormat="1" ht="25.5" x14ac:dyDescent="0.2">
      <c r="A216" s="14">
        <v>57</v>
      </c>
      <c r="B216" s="5">
        <v>604</v>
      </c>
      <c r="C216" s="5">
        <v>26</v>
      </c>
      <c r="D216" s="5">
        <v>5</v>
      </c>
      <c r="E216" s="5">
        <v>89</v>
      </c>
      <c r="F216" s="5">
        <v>51</v>
      </c>
      <c r="G216" s="19" t="s">
        <v>271</v>
      </c>
      <c r="H216" s="23">
        <v>47092493</v>
      </c>
      <c r="I216" s="4">
        <v>104499386</v>
      </c>
      <c r="J216" s="4">
        <v>142913025</v>
      </c>
      <c r="K216" s="4">
        <v>2197495096</v>
      </c>
      <c r="L216" s="24">
        <v>2492000000</v>
      </c>
      <c r="M216" s="21">
        <f t="shared" si="15"/>
        <v>1.8897469101123596E-2</v>
      </c>
      <c r="N216" s="3">
        <f t="shared" si="16"/>
        <v>4.1933943017656503E-2</v>
      </c>
      <c r="O216" s="3">
        <f t="shared" si="17"/>
        <v>5.7348725922953453E-2</v>
      </c>
      <c r="P216" s="3">
        <f t="shared" si="18"/>
        <v>0.88181986195826645</v>
      </c>
      <c r="Q216" s="3">
        <f t="shared" si="19"/>
        <v>1</v>
      </c>
      <c r="R216" s="81">
        <v>108979</v>
      </c>
    </row>
    <row r="217" spans="1:18" s="2" customFormat="1" ht="25.5" x14ac:dyDescent="0.2">
      <c r="A217" s="14">
        <v>57</v>
      </c>
      <c r="B217" s="5">
        <v>604</v>
      </c>
      <c r="C217" s="5">
        <v>26</v>
      </c>
      <c r="D217" s="5">
        <v>5</v>
      </c>
      <c r="E217" s="5">
        <v>90</v>
      </c>
      <c r="F217" s="5">
        <v>51</v>
      </c>
      <c r="G217" s="19" t="s">
        <v>272</v>
      </c>
      <c r="H217" s="23">
        <v>47092493</v>
      </c>
      <c r="I217" s="4">
        <v>104499386</v>
      </c>
      <c r="J217" s="4">
        <v>142913025</v>
      </c>
      <c r="K217" s="4">
        <v>1507785786</v>
      </c>
      <c r="L217" s="24">
        <v>1802290690</v>
      </c>
      <c r="M217" s="21">
        <f t="shared" si="15"/>
        <v>2.6129243890174011E-2</v>
      </c>
      <c r="N217" s="3">
        <f t="shared" si="16"/>
        <v>5.7981426958378171E-2</v>
      </c>
      <c r="O217" s="3">
        <f t="shared" si="17"/>
        <v>7.929521347080809E-2</v>
      </c>
      <c r="P217" s="3">
        <f t="shared" si="18"/>
        <v>0.83659411568063968</v>
      </c>
      <c r="Q217" s="3">
        <f t="shared" si="19"/>
        <v>1</v>
      </c>
      <c r="R217" s="81">
        <v>108980</v>
      </c>
    </row>
    <row r="218" spans="1:18" s="2" customFormat="1" ht="25.5" x14ac:dyDescent="0.2">
      <c r="A218" s="14">
        <v>57</v>
      </c>
      <c r="B218" s="5">
        <v>604</v>
      </c>
      <c r="C218" s="5">
        <v>26</v>
      </c>
      <c r="D218" s="5">
        <v>6</v>
      </c>
      <c r="E218" s="5">
        <v>15</v>
      </c>
      <c r="F218" s="5">
        <v>51</v>
      </c>
      <c r="G218" s="19" t="s">
        <v>273</v>
      </c>
      <c r="H218" s="23">
        <v>1555727</v>
      </c>
      <c r="I218" s="4">
        <v>2049851</v>
      </c>
      <c r="J218" s="4">
        <v>2528829</v>
      </c>
      <c r="K218" s="4">
        <v>1649493590</v>
      </c>
      <c r="L218" s="24">
        <v>1655627997</v>
      </c>
      <c r="M218" s="21">
        <f t="shared" si="15"/>
        <v>9.3965975618857576E-4</v>
      </c>
      <c r="N218" s="3">
        <f t="shared" si="16"/>
        <v>1.2381108580637272E-3</v>
      </c>
      <c r="O218" s="3">
        <f t="shared" si="17"/>
        <v>1.5274137696283472E-3</v>
      </c>
      <c r="P218" s="3">
        <f t="shared" si="18"/>
        <v>0.99629481561611932</v>
      </c>
      <c r="Q218" s="3">
        <f t="shared" si="19"/>
        <v>1</v>
      </c>
      <c r="R218" s="81">
        <v>121487</v>
      </c>
    </row>
    <row r="219" spans="1:18" s="2" customFormat="1" ht="25.5" x14ac:dyDescent="0.2">
      <c r="A219" s="14">
        <v>57</v>
      </c>
      <c r="B219" s="5">
        <v>604</v>
      </c>
      <c r="C219" s="5">
        <v>26</v>
      </c>
      <c r="D219" s="5">
        <v>6</v>
      </c>
      <c r="E219" s="5">
        <v>16</v>
      </c>
      <c r="F219" s="5">
        <v>51</v>
      </c>
      <c r="G219" s="19" t="s">
        <v>274</v>
      </c>
      <c r="H219" s="23">
        <v>1555727</v>
      </c>
      <c r="I219" s="4">
        <v>2049851</v>
      </c>
      <c r="J219" s="4">
        <v>2528829</v>
      </c>
      <c r="K219" s="4">
        <v>1564493590</v>
      </c>
      <c r="L219" s="24">
        <v>1570627997</v>
      </c>
      <c r="M219" s="21">
        <f t="shared" si="15"/>
        <v>9.9051271400454996E-4</v>
      </c>
      <c r="N219" s="3">
        <f t="shared" si="16"/>
        <v>1.3051155358973269E-3</v>
      </c>
      <c r="O219" s="3">
        <f t="shared" si="17"/>
        <v>1.6100750813243016E-3</v>
      </c>
      <c r="P219" s="3">
        <f t="shared" si="18"/>
        <v>0.9960942966687738</v>
      </c>
      <c r="Q219" s="3">
        <f t="shared" si="19"/>
        <v>1</v>
      </c>
      <c r="R219" s="81">
        <v>121488</v>
      </c>
    </row>
    <row r="220" spans="1:18" s="2" customFormat="1" ht="25.5" x14ac:dyDescent="0.2">
      <c r="A220" s="14">
        <v>57</v>
      </c>
      <c r="B220" s="5">
        <v>604</v>
      </c>
      <c r="C220" s="5">
        <v>26</v>
      </c>
      <c r="D220" s="5">
        <v>6</v>
      </c>
      <c r="E220" s="5">
        <v>17</v>
      </c>
      <c r="F220" s="5">
        <v>51</v>
      </c>
      <c r="G220" s="19" t="s">
        <v>275</v>
      </c>
      <c r="H220" s="23">
        <v>1286708</v>
      </c>
      <c r="I220" s="4">
        <v>1757890</v>
      </c>
      <c r="J220" s="4">
        <v>1936285</v>
      </c>
      <c r="K220" s="4">
        <v>1235647115</v>
      </c>
      <c r="L220" s="24">
        <v>1240627998</v>
      </c>
      <c r="M220" s="21">
        <f t="shared" si="15"/>
        <v>1.0371424811259175E-3</v>
      </c>
      <c r="N220" s="3">
        <f t="shared" si="16"/>
        <v>1.4169356187623294E-3</v>
      </c>
      <c r="O220" s="3">
        <f t="shared" si="17"/>
        <v>1.5607297297187065E-3</v>
      </c>
      <c r="P220" s="3">
        <f t="shared" si="18"/>
        <v>0.99598519217039305</v>
      </c>
      <c r="Q220" s="3">
        <f t="shared" si="19"/>
        <v>1</v>
      </c>
      <c r="R220" s="81">
        <v>121489</v>
      </c>
    </row>
    <row r="221" spans="1:18" s="2" customFormat="1" x14ac:dyDescent="0.2">
      <c r="A221" s="14">
        <v>57</v>
      </c>
      <c r="B221" s="5">
        <v>604</v>
      </c>
      <c r="C221" s="5">
        <v>40</v>
      </c>
      <c r="D221" s="5">
        <v>8</v>
      </c>
      <c r="E221" s="5">
        <v>1</v>
      </c>
      <c r="F221" s="5">
        <v>52</v>
      </c>
      <c r="G221" s="19" t="s">
        <v>28</v>
      </c>
      <c r="H221" s="23">
        <v>6894790</v>
      </c>
      <c r="I221" s="4">
        <v>2609772</v>
      </c>
      <c r="J221" s="4">
        <v>1597666</v>
      </c>
      <c r="K221" s="4">
        <v>5497202</v>
      </c>
      <c r="L221" s="24">
        <v>16599430</v>
      </c>
      <c r="M221" s="21">
        <f t="shared" si="15"/>
        <v>0.41536305764716019</v>
      </c>
      <c r="N221" s="3">
        <f t="shared" si="16"/>
        <v>0.15722057926085414</v>
      </c>
      <c r="O221" s="3">
        <f t="shared" si="17"/>
        <v>9.6248244668642235E-2</v>
      </c>
      <c r="P221" s="3">
        <f t="shared" si="18"/>
        <v>0.33116811842334343</v>
      </c>
      <c r="Q221" s="3">
        <f t="shared" si="19"/>
        <v>1</v>
      </c>
      <c r="R221" s="81">
        <v>45962</v>
      </c>
    </row>
    <row r="222" spans="1:18" s="2" customFormat="1" ht="25.5" x14ac:dyDescent="0.2">
      <c r="A222" s="14">
        <v>57</v>
      </c>
      <c r="B222" s="5">
        <v>604</v>
      </c>
      <c r="C222" s="5">
        <v>40</v>
      </c>
      <c r="D222" s="5">
        <v>8</v>
      </c>
      <c r="E222" s="5">
        <v>2</v>
      </c>
      <c r="F222" s="5">
        <v>53</v>
      </c>
      <c r="G222" s="19" t="s">
        <v>29</v>
      </c>
      <c r="H222" s="23">
        <v>171398090</v>
      </c>
      <c r="I222" s="4">
        <v>80372411</v>
      </c>
      <c r="J222" s="4">
        <v>50343618</v>
      </c>
      <c r="K222" s="4">
        <v>147132608</v>
      </c>
      <c r="L222" s="24">
        <v>449246727</v>
      </c>
      <c r="M222" s="21">
        <f t="shared" si="15"/>
        <v>0.38152329154309006</v>
      </c>
      <c r="N222" s="3">
        <f t="shared" si="16"/>
        <v>0.17890483373516042</v>
      </c>
      <c r="O222" s="3">
        <f t="shared" si="17"/>
        <v>0.11206229222010559</v>
      </c>
      <c r="P222" s="3">
        <f t="shared" si="18"/>
        <v>0.32750958250164391</v>
      </c>
      <c r="Q222" s="3">
        <f t="shared" si="19"/>
        <v>1</v>
      </c>
      <c r="R222" s="81">
        <v>47992</v>
      </c>
    </row>
    <row r="223" spans="1:18" s="2" customFormat="1" x14ac:dyDescent="0.2">
      <c r="A223" s="14">
        <v>57</v>
      </c>
      <c r="B223" s="5">
        <v>604</v>
      </c>
      <c r="C223" s="5">
        <v>40</v>
      </c>
      <c r="D223" s="5">
        <v>8</v>
      </c>
      <c r="E223" s="5">
        <v>5</v>
      </c>
      <c r="F223" s="5">
        <v>51</v>
      </c>
      <c r="G223" s="19" t="s">
        <v>30</v>
      </c>
      <c r="H223" s="23">
        <v>36574519</v>
      </c>
      <c r="I223" s="4">
        <v>17150612</v>
      </c>
      <c r="J223" s="4">
        <v>10742790</v>
      </c>
      <c r="K223" s="4">
        <v>31396526</v>
      </c>
      <c r="L223" s="24">
        <v>95864447</v>
      </c>
      <c r="M223" s="21">
        <f t="shared" si="15"/>
        <v>0.38152328777320332</v>
      </c>
      <c r="N223" s="3">
        <f t="shared" si="16"/>
        <v>0.17890482380814235</v>
      </c>
      <c r="O223" s="3">
        <f t="shared" si="17"/>
        <v>0.11206229562874337</v>
      </c>
      <c r="P223" s="3">
        <f t="shared" si="18"/>
        <v>0.32750959278991093</v>
      </c>
      <c r="Q223" s="3">
        <f t="shared" si="19"/>
        <v>1</v>
      </c>
      <c r="R223" s="81">
        <v>47993</v>
      </c>
    </row>
    <row r="224" spans="1:18" s="2" customFormat="1" x14ac:dyDescent="0.2">
      <c r="A224" s="14">
        <v>57</v>
      </c>
      <c r="B224" s="5">
        <v>604</v>
      </c>
      <c r="C224" s="5">
        <v>40</v>
      </c>
      <c r="D224" s="5">
        <v>8</v>
      </c>
      <c r="E224" s="5">
        <v>6</v>
      </c>
      <c r="F224" s="5">
        <v>51</v>
      </c>
      <c r="G224" s="19" t="s">
        <v>31</v>
      </c>
      <c r="H224" s="23">
        <v>38152329</v>
      </c>
      <c r="I224" s="4">
        <v>140554438</v>
      </c>
      <c r="J224" s="4">
        <v>116548618</v>
      </c>
      <c r="K224" s="4">
        <v>304041702</v>
      </c>
      <c r="L224" s="24">
        <v>599297087</v>
      </c>
      <c r="M224" s="21">
        <f t="shared" si="15"/>
        <v>6.3661796173556232E-2</v>
      </c>
      <c r="N224" s="3">
        <f t="shared" si="16"/>
        <v>0.23453215616914888</v>
      </c>
      <c r="O224" s="3">
        <f t="shared" si="17"/>
        <v>0.19447552896248269</v>
      </c>
      <c r="P224" s="3">
        <f t="shared" si="18"/>
        <v>0.50733051869481216</v>
      </c>
      <c r="Q224" s="3">
        <f t="shared" si="19"/>
        <v>1</v>
      </c>
      <c r="R224" s="81">
        <v>48001</v>
      </c>
    </row>
    <row r="225" spans="1:18" s="2" customFormat="1" ht="25.5" x14ac:dyDescent="0.2">
      <c r="A225" s="14">
        <v>57</v>
      </c>
      <c r="B225" s="5">
        <v>604</v>
      </c>
      <c r="C225" s="5">
        <v>40</v>
      </c>
      <c r="D225" s="5">
        <v>8</v>
      </c>
      <c r="E225" s="5">
        <v>7</v>
      </c>
      <c r="F225" s="5">
        <v>51</v>
      </c>
      <c r="G225" s="19" t="s">
        <v>276</v>
      </c>
      <c r="H225" s="23">
        <v>114955707</v>
      </c>
      <c r="I225" s="4">
        <v>50066667</v>
      </c>
      <c r="J225" s="4">
        <v>31371559</v>
      </c>
      <c r="K225" s="4">
        <v>92413249</v>
      </c>
      <c r="L225" s="24">
        <v>288807182</v>
      </c>
      <c r="M225" s="21">
        <f t="shared" si="15"/>
        <v>0.398036178338529</v>
      </c>
      <c r="N225" s="3">
        <f t="shared" si="16"/>
        <v>0.1733567242105496</v>
      </c>
      <c r="O225" s="3">
        <f t="shared" si="17"/>
        <v>0.10862458053415029</v>
      </c>
      <c r="P225" s="3">
        <f t="shared" si="18"/>
        <v>0.31998251691677115</v>
      </c>
      <c r="Q225" s="3">
        <f t="shared" si="19"/>
        <v>1</v>
      </c>
      <c r="R225" s="81">
        <v>48004</v>
      </c>
    </row>
    <row r="226" spans="1:18" s="2" customFormat="1" ht="25.5" x14ac:dyDescent="0.2">
      <c r="A226" s="14">
        <v>57</v>
      </c>
      <c r="B226" s="5">
        <v>604</v>
      </c>
      <c r="C226" s="5">
        <v>40</v>
      </c>
      <c r="D226" s="5">
        <v>8</v>
      </c>
      <c r="E226" s="5">
        <v>8</v>
      </c>
      <c r="F226" s="5">
        <v>51</v>
      </c>
      <c r="G226" s="19" t="s">
        <v>277</v>
      </c>
      <c r="H226" s="23">
        <v>107907176</v>
      </c>
      <c r="I226" s="4">
        <v>46761452</v>
      </c>
      <c r="J226" s="4">
        <v>29301242</v>
      </c>
      <c r="K226" s="4">
        <v>86362605</v>
      </c>
      <c r="L226" s="24">
        <v>270332475</v>
      </c>
      <c r="M226" s="21">
        <f t="shared" si="15"/>
        <v>0.39916468045505815</v>
      </c>
      <c r="N226" s="3">
        <f t="shared" si="16"/>
        <v>0.1729775603171613</v>
      </c>
      <c r="O226" s="3">
        <f t="shared" si="17"/>
        <v>0.10838964870942716</v>
      </c>
      <c r="P226" s="3">
        <f t="shared" si="18"/>
        <v>0.31946811051835339</v>
      </c>
      <c r="Q226" s="3">
        <f t="shared" si="19"/>
        <v>1</v>
      </c>
      <c r="R226" s="81">
        <v>51951</v>
      </c>
    </row>
    <row r="227" spans="1:18" s="2" customFormat="1" ht="25.5" x14ac:dyDescent="0.2">
      <c r="A227" s="14">
        <v>57</v>
      </c>
      <c r="B227" s="5">
        <v>604</v>
      </c>
      <c r="C227" s="5">
        <v>40</v>
      </c>
      <c r="D227" s="5">
        <v>8</v>
      </c>
      <c r="E227" s="5">
        <v>9</v>
      </c>
      <c r="F227" s="5">
        <v>51</v>
      </c>
      <c r="G227" s="19" t="s">
        <v>32</v>
      </c>
      <c r="H227" s="23">
        <v>19716251</v>
      </c>
      <c r="I227" s="4">
        <v>9245393</v>
      </c>
      <c r="J227" s="4">
        <v>5791124</v>
      </c>
      <c r="K227" s="4">
        <v>718825732</v>
      </c>
      <c r="L227" s="24">
        <v>753578500</v>
      </c>
      <c r="M227" s="21">
        <f t="shared" si="15"/>
        <v>2.61634998875366E-2</v>
      </c>
      <c r="N227" s="3">
        <f t="shared" si="16"/>
        <v>1.2268652834442596E-2</v>
      </c>
      <c r="O227" s="3">
        <f t="shared" si="17"/>
        <v>7.6848317726686734E-3</v>
      </c>
      <c r="P227" s="3">
        <f t="shared" si="18"/>
        <v>0.95388301550535215</v>
      </c>
      <c r="Q227" s="3">
        <f t="shared" si="19"/>
        <v>1</v>
      </c>
      <c r="R227" s="81">
        <v>55736</v>
      </c>
    </row>
    <row r="228" spans="1:18" s="2" customFormat="1" ht="25.5" x14ac:dyDescent="0.2">
      <c r="A228" s="14">
        <v>57</v>
      </c>
      <c r="B228" s="5">
        <v>604</v>
      </c>
      <c r="C228" s="5">
        <v>40</v>
      </c>
      <c r="D228" s="5">
        <v>10</v>
      </c>
      <c r="E228" s="5">
        <v>1</v>
      </c>
      <c r="F228" s="5">
        <v>51</v>
      </c>
      <c r="G228" s="19" t="s">
        <v>78</v>
      </c>
      <c r="H228" s="23">
        <v>1015923</v>
      </c>
      <c r="I228" s="4">
        <v>75567249</v>
      </c>
      <c r="J228" s="4">
        <v>0</v>
      </c>
      <c r="K228" s="4">
        <v>0</v>
      </c>
      <c r="L228" s="24">
        <v>76583172</v>
      </c>
      <c r="M228" s="21">
        <f t="shared" si="15"/>
        <v>1.3265616629198906E-2</v>
      </c>
      <c r="N228" s="3">
        <f t="shared" si="16"/>
        <v>0.9867343833708011</v>
      </c>
      <c r="O228" s="3">
        <f t="shared" si="17"/>
        <v>0</v>
      </c>
      <c r="P228" s="3">
        <f t="shared" si="18"/>
        <v>0</v>
      </c>
      <c r="Q228" s="3">
        <f t="shared" si="19"/>
        <v>1</v>
      </c>
      <c r="R228" s="81">
        <v>62093</v>
      </c>
    </row>
    <row r="229" spans="1:18" s="2" customFormat="1" ht="25.5" x14ac:dyDescent="0.2">
      <c r="A229" s="14">
        <v>57</v>
      </c>
      <c r="B229" s="5">
        <v>604</v>
      </c>
      <c r="C229" s="5">
        <v>40</v>
      </c>
      <c r="D229" s="5">
        <v>11</v>
      </c>
      <c r="E229" s="5">
        <v>11</v>
      </c>
      <c r="F229" s="5">
        <v>51</v>
      </c>
      <c r="G229" s="19" t="s">
        <v>278</v>
      </c>
      <c r="H229" s="23">
        <v>354798626</v>
      </c>
      <c r="I229" s="4">
        <v>1698149239</v>
      </c>
      <c r="J229" s="4">
        <v>4309691724</v>
      </c>
      <c r="K229" s="4">
        <v>13438933</v>
      </c>
      <c r="L229" s="24">
        <v>6376078522</v>
      </c>
      <c r="M229" s="21">
        <f t="shared" si="15"/>
        <v>5.5645272368557569E-2</v>
      </c>
      <c r="N229" s="3">
        <f t="shared" si="16"/>
        <v>0.26633129330837307</v>
      </c>
      <c r="O229" s="3">
        <f t="shared" si="17"/>
        <v>0.67591572298393976</v>
      </c>
      <c r="P229" s="3">
        <f t="shared" si="18"/>
        <v>2.1077113391295842E-3</v>
      </c>
      <c r="Q229" s="3">
        <f t="shared" si="19"/>
        <v>1</v>
      </c>
      <c r="R229" s="81">
        <v>108832</v>
      </c>
    </row>
    <row r="230" spans="1:18" s="2" customFormat="1" x14ac:dyDescent="0.2">
      <c r="A230" s="14">
        <v>57</v>
      </c>
      <c r="B230" s="5">
        <v>604</v>
      </c>
      <c r="C230" s="5">
        <v>42</v>
      </c>
      <c r="D230" s="5">
        <v>10</v>
      </c>
      <c r="E230" s="5">
        <v>1</v>
      </c>
      <c r="F230" s="5">
        <v>51</v>
      </c>
      <c r="G230" s="19" t="s">
        <v>33</v>
      </c>
      <c r="H230" s="23">
        <v>47092500</v>
      </c>
      <c r="I230" s="4">
        <v>239618150</v>
      </c>
      <c r="J230" s="4">
        <v>893913895</v>
      </c>
      <c r="K230" s="4">
        <v>23091875472</v>
      </c>
      <c r="L230" s="24">
        <v>24272500017</v>
      </c>
      <c r="M230" s="21">
        <f t="shared" si="15"/>
        <v>1.9401586143585252E-3</v>
      </c>
      <c r="N230" s="3">
        <f t="shared" si="16"/>
        <v>9.8720012290524663E-3</v>
      </c>
      <c r="O230" s="3">
        <f t="shared" si="17"/>
        <v>3.6828258085237188E-2</v>
      </c>
      <c r="P230" s="3">
        <f t="shared" si="18"/>
        <v>0.95135958207135185</v>
      </c>
      <c r="Q230" s="3">
        <f t="shared" si="19"/>
        <v>1</v>
      </c>
      <c r="R230" s="81">
        <v>109051</v>
      </c>
    </row>
    <row r="231" spans="1:18" s="2" customFormat="1" x14ac:dyDescent="0.2">
      <c r="A231" s="14">
        <v>57</v>
      </c>
      <c r="B231" s="5">
        <v>604</v>
      </c>
      <c r="C231" s="5">
        <v>42</v>
      </c>
      <c r="D231" s="5">
        <v>10</v>
      </c>
      <c r="E231" s="5">
        <v>3</v>
      </c>
      <c r="F231" s="5">
        <v>52</v>
      </c>
      <c r="G231" s="19" t="s">
        <v>279</v>
      </c>
      <c r="H231" s="23">
        <v>59451835</v>
      </c>
      <c r="I231" s="4">
        <v>557077798</v>
      </c>
      <c r="J231" s="4">
        <v>0</v>
      </c>
      <c r="K231" s="4">
        <v>83470367</v>
      </c>
      <c r="L231" s="24">
        <v>700000000</v>
      </c>
      <c r="M231" s="21">
        <f t="shared" si="15"/>
        <v>8.4931192857142859E-2</v>
      </c>
      <c r="N231" s="3">
        <f t="shared" si="16"/>
        <v>0.79582542571428572</v>
      </c>
      <c r="O231" s="3">
        <f t="shared" si="17"/>
        <v>0</v>
      </c>
      <c r="P231" s="3">
        <f t="shared" si="18"/>
        <v>0.11924338142857142</v>
      </c>
      <c r="Q231" s="3">
        <f t="shared" si="19"/>
        <v>1</v>
      </c>
      <c r="R231" s="81">
        <v>121450</v>
      </c>
    </row>
    <row r="232" spans="1:18" s="2" customFormat="1" ht="25.5" x14ac:dyDescent="0.2">
      <c r="A232" s="14">
        <v>57</v>
      </c>
      <c r="B232" s="5">
        <v>604</v>
      </c>
      <c r="C232" s="5">
        <v>42</v>
      </c>
      <c r="D232" s="5">
        <v>10</v>
      </c>
      <c r="E232" s="5">
        <v>6</v>
      </c>
      <c r="F232" s="5">
        <v>52</v>
      </c>
      <c r="G232" s="19" t="s">
        <v>280</v>
      </c>
      <c r="H232" s="23">
        <v>122316111</v>
      </c>
      <c r="I232" s="4">
        <v>530166757</v>
      </c>
      <c r="J232" s="4">
        <v>440355546</v>
      </c>
      <c r="K232" s="4">
        <v>1274382972</v>
      </c>
      <c r="L232" s="24">
        <v>2367221386</v>
      </c>
      <c r="M232" s="21">
        <f t="shared" si="15"/>
        <v>5.167075277512722E-2</v>
      </c>
      <c r="N232" s="3">
        <f t="shared" si="16"/>
        <v>0.22396162865689825</v>
      </c>
      <c r="O232" s="3">
        <f t="shared" si="17"/>
        <v>0.18602212222494682</v>
      </c>
      <c r="P232" s="3">
        <f t="shared" si="18"/>
        <v>0.53834549634302775</v>
      </c>
      <c r="Q232" s="3">
        <f t="shared" si="19"/>
        <v>1</v>
      </c>
      <c r="R232" s="81">
        <v>121447</v>
      </c>
    </row>
    <row r="233" spans="1:18" s="2" customFormat="1" ht="25.5" x14ac:dyDescent="0.2">
      <c r="A233" s="14">
        <v>57</v>
      </c>
      <c r="B233" s="5">
        <v>604</v>
      </c>
      <c r="C233" s="5">
        <v>42</v>
      </c>
      <c r="D233" s="5">
        <v>10</v>
      </c>
      <c r="E233" s="5">
        <v>6</v>
      </c>
      <c r="F233" s="5">
        <v>53</v>
      </c>
      <c r="G233" s="19" t="s">
        <v>281</v>
      </c>
      <c r="H233" s="23">
        <v>1318222231</v>
      </c>
      <c r="I233" s="4">
        <v>742194866</v>
      </c>
      <c r="J233" s="4">
        <v>573868026</v>
      </c>
      <c r="K233" s="4">
        <v>1548159973</v>
      </c>
      <c r="L233" s="24">
        <v>4182445096</v>
      </c>
      <c r="M233" s="21">
        <f t="shared" si="15"/>
        <v>0.31517980529157913</v>
      </c>
      <c r="N233" s="3">
        <f t="shared" si="16"/>
        <v>0.17745477799811865</v>
      </c>
      <c r="O233" s="3">
        <f t="shared" si="17"/>
        <v>0.13720874101822281</v>
      </c>
      <c r="P233" s="3">
        <f t="shared" si="18"/>
        <v>0.37015667569207944</v>
      </c>
      <c r="Q233" s="3">
        <f t="shared" si="19"/>
        <v>1</v>
      </c>
      <c r="R233" s="81">
        <v>121448</v>
      </c>
    </row>
    <row r="234" spans="1:18" s="2" customFormat="1" ht="25.5" x14ac:dyDescent="0.2">
      <c r="A234" s="14">
        <v>57</v>
      </c>
      <c r="B234" s="5">
        <v>604</v>
      </c>
      <c r="C234" s="5">
        <v>42</v>
      </c>
      <c r="D234" s="5">
        <v>10</v>
      </c>
      <c r="E234" s="5">
        <v>11</v>
      </c>
      <c r="F234" s="5">
        <v>52</v>
      </c>
      <c r="G234" s="19" t="s">
        <v>282</v>
      </c>
      <c r="H234" s="23">
        <v>20383486</v>
      </c>
      <c r="I234" s="4">
        <v>686178367</v>
      </c>
      <c r="J234" s="4">
        <v>0</v>
      </c>
      <c r="K234" s="4">
        <v>93438147</v>
      </c>
      <c r="L234" s="24">
        <v>800000000</v>
      </c>
      <c r="M234" s="21">
        <f t="shared" si="15"/>
        <v>2.5479357500000001E-2</v>
      </c>
      <c r="N234" s="3">
        <f t="shared" si="16"/>
        <v>0.85772295875000004</v>
      </c>
      <c r="O234" s="3">
        <f t="shared" si="17"/>
        <v>0</v>
      </c>
      <c r="P234" s="3">
        <f t="shared" si="18"/>
        <v>0.11679768375000001</v>
      </c>
      <c r="Q234" s="3">
        <f t="shared" si="19"/>
        <v>1</v>
      </c>
      <c r="R234" s="81">
        <v>121451</v>
      </c>
    </row>
    <row r="235" spans="1:18" s="2" customFormat="1" ht="25.5" x14ac:dyDescent="0.2">
      <c r="A235" s="14">
        <v>57</v>
      </c>
      <c r="B235" s="5">
        <v>604</v>
      </c>
      <c r="C235" s="5">
        <v>42</v>
      </c>
      <c r="D235" s="5">
        <v>10</v>
      </c>
      <c r="E235" s="5">
        <v>18</v>
      </c>
      <c r="F235" s="5">
        <v>52</v>
      </c>
      <c r="G235" s="19" t="s">
        <v>283</v>
      </c>
      <c r="H235" s="23">
        <v>199374257</v>
      </c>
      <c r="I235" s="4">
        <v>481639756</v>
      </c>
      <c r="J235" s="4">
        <v>728220580</v>
      </c>
      <c r="K235" s="4">
        <v>3540765407</v>
      </c>
      <c r="L235" s="24">
        <v>4950000000</v>
      </c>
      <c r="M235" s="21">
        <f t="shared" si="15"/>
        <v>4.027762767676768E-2</v>
      </c>
      <c r="N235" s="3">
        <f t="shared" si="16"/>
        <v>9.7300960808080802E-2</v>
      </c>
      <c r="O235" s="3">
        <f t="shared" si="17"/>
        <v>0.14711526868686869</v>
      </c>
      <c r="P235" s="3">
        <f t="shared" si="18"/>
        <v>0.71530614282828286</v>
      </c>
      <c r="Q235" s="3">
        <f t="shared" si="19"/>
        <v>1</v>
      </c>
      <c r="R235" s="81">
        <v>121452</v>
      </c>
    </row>
    <row r="236" spans="1:18" s="2" customFormat="1" ht="25.5" x14ac:dyDescent="0.2">
      <c r="A236" s="14">
        <v>57</v>
      </c>
      <c r="B236" s="5">
        <v>604</v>
      </c>
      <c r="C236" s="5">
        <v>42</v>
      </c>
      <c r="D236" s="5">
        <v>10</v>
      </c>
      <c r="E236" s="5">
        <v>18</v>
      </c>
      <c r="F236" s="5">
        <v>53</v>
      </c>
      <c r="G236" s="19" t="s">
        <v>284</v>
      </c>
      <c r="H236" s="23">
        <v>232603300</v>
      </c>
      <c r="I236" s="4">
        <v>328055365</v>
      </c>
      <c r="J236" s="4">
        <v>265547108</v>
      </c>
      <c r="K236" s="4">
        <v>1821473266</v>
      </c>
      <c r="L236" s="24">
        <v>2647679039</v>
      </c>
      <c r="M236" s="21">
        <f t="shared" si="15"/>
        <v>8.7851773788960377E-2</v>
      </c>
      <c r="N236" s="3">
        <f t="shared" si="16"/>
        <v>0.12390299585704428</v>
      </c>
      <c r="O236" s="3">
        <f t="shared" si="17"/>
        <v>0.10029429703847122</v>
      </c>
      <c r="P236" s="3">
        <f t="shared" si="18"/>
        <v>0.68795093331552415</v>
      </c>
      <c r="Q236" s="3">
        <f t="shared" si="19"/>
        <v>1</v>
      </c>
      <c r="R236" s="81">
        <v>121453</v>
      </c>
    </row>
    <row r="237" spans="1:18" s="2" customFormat="1" ht="25.5" x14ac:dyDescent="0.2">
      <c r="A237" s="14">
        <v>57</v>
      </c>
      <c r="B237" s="5">
        <v>604</v>
      </c>
      <c r="C237" s="5">
        <v>42</v>
      </c>
      <c r="D237" s="5">
        <v>10</v>
      </c>
      <c r="E237" s="5">
        <v>18</v>
      </c>
      <c r="F237" s="5">
        <v>54</v>
      </c>
      <c r="G237" s="19" t="s">
        <v>285</v>
      </c>
      <c r="H237" s="23">
        <v>17835551</v>
      </c>
      <c r="I237" s="4">
        <v>309487665</v>
      </c>
      <c r="J237" s="4">
        <v>299782455</v>
      </c>
      <c r="K237" s="4">
        <v>72894329</v>
      </c>
      <c r="L237" s="24">
        <v>700000000</v>
      </c>
      <c r="M237" s="21">
        <f t="shared" si="15"/>
        <v>2.5479358571428572E-2</v>
      </c>
      <c r="N237" s="3">
        <f t="shared" si="16"/>
        <v>0.44212523571428569</v>
      </c>
      <c r="O237" s="3">
        <f t="shared" si="17"/>
        <v>0.42826065000000002</v>
      </c>
      <c r="P237" s="3">
        <f t="shared" si="18"/>
        <v>0.10413475571428571</v>
      </c>
      <c r="Q237" s="3">
        <f t="shared" si="19"/>
        <v>1</v>
      </c>
      <c r="R237" s="81">
        <v>121454</v>
      </c>
    </row>
    <row r="238" spans="1:18" s="2" customFormat="1" ht="25.5" x14ac:dyDescent="0.2">
      <c r="A238" s="14">
        <v>57</v>
      </c>
      <c r="B238" s="5">
        <v>604</v>
      </c>
      <c r="C238" s="5">
        <v>42</v>
      </c>
      <c r="D238" s="5">
        <v>10</v>
      </c>
      <c r="E238" s="5">
        <v>18</v>
      </c>
      <c r="F238" s="5">
        <v>55</v>
      </c>
      <c r="G238" s="19" t="s">
        <v>286</v>
      </c>
      <c r="H238" s="23">
        <v>20383486</v>
      </c>
      <c r="I238" s="4">
        <v>353700189</v>
      </c>
      <c r="J238" s="4">
        <v>342608520</v>
      </c>
      <c r="K238" s="4">
        <v>83307805</v>
      </c>
      <c r="L238" s="24">
        <v>800000000</v>
      </c>
      <c r="M238" s="21">
        <f t="shared" si="15"/>
        <v>2.5479357500000001E-2</v>
      </c>
      <c r="N238" s="3">
        <f t="shared" si="16"/>
        <v>0.44212523625</v>
      </c>
      <c r="O238" s="3">
        <f t="shared" si="17"/>
        <v>0.42826065000000002</v>
      </c>
      <c r="P238" s="3">
        <f t="shared" si="18"/>
        <v>0.10413475625</v>
      </c>
      <c r="Q238" s="3">
        <f t="shared" si="19"/>
        <v>1</v>
      </c>
      <c r="R238" s="81">
        <v>121455</v>
      </c>
    </row>
    <row r="239" spans="1:18" s="2" customFormat="1" ht="25.5" x14ac:dyDescent="0.2">
      <c r="A239" s="14">
        <v>57</v>
      </c>
      <c r="B239" s="5">
        <v>604</v>
      </c>
      <c r="C239" s="5">
        <v>42</v>
      </c>
      <c r="D239" s="5">
        <v>10</v>
      </c>
      <c r="E239" s="5">
        <v>20</v>
      </c>
      <c r="F239" s="5">
        <v>52</v>
      </c>
      <c r="G239" s="19" t="s">
        <v>287</v>
      </c>
      <c r="H239" s="23">
        <v>63698395</v>
      </c>
      <c r="I239" s="4">
        <v>375806451</v>
      </c>
      <c r="J239" s="4">
        <v>0</v>
      </c>
      <c r="K239" s="4">
        <v>60495154</v>
      </c>
      <c r="L239" s="24">
        <v>500000000</v>
      </c>
      <c r="M239" s="21">
        <f t="shared" si="15"/>
        <v>0.12739679000000001</v>
      </c>
      <c r="N239" s="3">
        <f t="shared" si="16"/>
        <v>0.75161290199999997</v>
      </c>
      <c r="O239" s="3">
        <f t="shared" si="17"/>
        <v>0</v>
      </c>
      <c r="P239" s="3">
        <f t="shared" si="18"/>
        <v>0.120990308</v>
      </c>
      <c r="Q239" s="3">
        <f t="shared" si="19"/>
        <v>1</v>
      </c>
      <c r="R239" s="81">
        <v>121456</v>
      </c>
    </row>
    <row r="240" spans="1:18" s="2" customFormat="1" ht="25.5" x14ac:dyDescent="0.2">
      <c r="A240" s="14">
        <v>57</v>
      </c>
      <c r="B240" s="5">
        <v>604</v>
      </c>
      <c r="C240" s="5">
        <v>42</v>
      </c>
      <c r="D240" s="5">
        <v>10</v>
      </c>
      <c r="E240" s="5">
        <v>20</v>
      </c>
      <c r="F240" s="5">
        <v>53</v>
      </c>
      <c r="G240" s="19" t="s">
        <v>287</v>
      </c>
      <c r="H240" s="23">
        <v>57328556</v>
      </c>
      <c r="I240" s="4">
        <v>338225806</v>
      </c>
      <c r="J240" s="4">
        <v>0</v>
      </c>
      <c r="K240" s="4">
        <v>54445639</v>
      </c>
      <c r="L240" s="24">
        <v>450000001</v>
      </c>
      <c r="M240" s="21">
        <f t="shared" si="15"/>
        <v>0.12739679082800714</v>
      </c>
      <c r="N240" s="3">
        <f t="shared" si="16"/>
        <v>0.75161290055197139</v>
      </c>
      <c r="O240" s="3">
        <f t="shared" si="17"/>
        <v>0</v>
      </c>
      <c r="P240" s="3">
        <f t="shared" si="18"/>
        <v>0.12099030862002154</v>
      </c>
      <c r="Q240" s="3">
        <f t="shared" si="19"/>
        <v>1</v>
      </c>
      <c r="R240" s="81">
        <v>121457</v>
      </c>
    </row>
    <row r="241" spans="1:18" s="2" customFormat="1" ht="25.5" x14ac:dyDescent="0.2">
      <c r="A241" s="14">
        <v>57</v>
      </c>
      <c r="B241" s="5">
        <v>604</v>
      </c>
      <c r="C241" s="5">
        <v>42</v>
      </c>
      <c r="D241" s="5">
        <v>10</v>
      </c>
      <c r="E241" s="5">
        <v>20</v>
      </c>
      <c r="F241" s="5">
        <v>54</v>
      </c>
      <c r="G241" s="19" t="s">
        <v>288</v>
      </c>
      <c r="H241" s="23">
        <v>46712156</v>
      </c>
      <c r="I241" s="4">
        <v>570341555</v>
      </c>
      <c r="J241" s="4">
        <v>0</v>
      </c>
      <c r="K241" s="4">
        <v>82946289</v>
      </c>
      <c r="L241" s="24">
        <v>700000000</v>
      </c>
      <c r="M241" s="21">
        <f t="shared" si="15"/>
        <v>6.6731651428571431E-2</v>
      </c>
      <c r="N241" s="3">
        <f t="shared" si="16"/>
        <v>0.81477365000000002</v>
      </c>
      <c r="O241" s="3">
        <f t="shared" si="17"/>
        <v>0</v>
      </c>
      <c r="P241" s="3">
        <f t="shared" si="18"/>
        <v>0.11849469857142857</v>
      </c>
      <c r="Q241" s="3">
        <f t="shared" si="19"/>
        <v>1</v>
      </c>
      <c r="R241" s="81">
        <v>121458</v>
      </c>
    </row>
    <row r="242" spans="1:18" s="2" customFormat="1" ht="25.5" x14ac:dyDescent="0.2">
      <c r="A242" s="14">
        <v>57</v>
      </c>
      <c r="B242" s="5">
        <v>604</v>
      </c>
      <c r="C242" s="5">
        <v>42</v>
      </c>
      <c r="D242" s="5">
        <v>10</v>
      </c>
      <c r="E242" s="5">
        <v>20</v>
      </c>
      <c r="F242" s="5">
        <v>55</v>
      </c>
      <c r="G242" s="19" t="s">
        <v>289</v>
      </c>
      <c r="H242" s="23">
        <v>20383486</v>
      </c>
      <c r="I242" s="4">
        <v>353700189</v>
      </c>
      <c r="J242" s="4">
        <v>342608520</v>
      </c>
      <c r="K242" s="4">
        <v>83307805</v>
      </c>
      <c r="L242" s="24">
        <v>800000000</v>
      </c>
      <c r="M242" s="21">
        <f t="shared" si="15"/>
        <v>2.5479357500000001E-2</v>
      </c>
      <c r="N242" s="3">
        <f t="shared" si="16"/>
        <v>0.44212523625</v>
      </c>
      <c r="O242" s="3">
        <f t="shared" si="17"/>
        <v>0.42826065000000002</v>
      </c>
      <c r="P242" s="3">
        <f t="shared" si="18"/>
        <v>0.10413475625</v>
      </c>
      <c r="Q242" s="3">
        <f t="shared" si="19"/>
        <v>1</v>
      </c>
      <c r="R242" s="81">
        <v>121459</v>
      </c>
    </row>
    <row r="243" spans="1:18" s="2" customFormat="1" x14ac:dyDescent="0.2">
      <c r="A243" s="14">
        <v>57</v>
      </c>
      <c r="B243" s="5">
        <v>604</v>
      </c>
      <c r="C243" s="5">
        <v>42</v>
      </c>
      <c r="D243" s="5">
        <v>10</v>
      </c>
      <c r="E243" s="5">
        <v>20</v>
      </c>
      <c r="F243" s="5">
        <v>56</v>
      </c>
      <c r="G243" s="19" t="s">
        <v>290</v>
      </c>
      <c r="H243" s="23">
        <v>265832343</v>
      </c>
      <c r="I243" s="4">
        <v>396020357</v>
      </c>
      <c r="J243" s="4">
        <v>371811142</v>
      </c>
      <c r="K243" s="4">
        <v>1076079197</v>
      </c>
      <c r="L243" s="24">
        <v>2109743039</v>
      </c>
      <c r="M243" s="21">
        <f t="shared" si="15"/>
        <v>0.12600223728004442</v>
      </c>
      <c r="N243" s="3">
        <f t="shared" si="16"/>
        <v>0.18771023280053586</v>
      </c>
      <c r="O243" s="3">
        <f t="shared" si="17"/>
        <v>0.17623527374036757</v>
      </c>
      <c r="P243" s="3">
        <f t="shared" si="18"/>
        <v>0.51005225617905214</v>
      </c>
      <c r="Q243" s="3">
        <f t="shared" si="19"/>
        <v>1</v>
      </c>
      <c r="R243" s="81">
        <v>121460</v>
      </c>
    </row>
    <row r="244" spans="1:18" s="2" customFormat="1" x14ac:dyDescent="0.2">
      <c r="A244" s="14">
        <v>57</v>
      </c>
      <c r="B244" s="5">
        <v>604</v>
      </c>
      <c r="C244" s="5">
        <v>42</v>
      </c>
      <c r="D244" s="5">
        <v>10</v>
      </c>
      <c r="E244" s="5">
        <v>21</v>
      </c>
      <c r="F244" s="5">
        <v>51</v>
      </c>
      <c r="G244" s="19" t="s">
        <v>291</v>
      </c>
      <c r="H244" s="23">
        <v>274139603</v>
      </c>
      <c r="I244" s="4">
        <v>319160824</v>
      </c>
      <c r="J244" s="4">
        <v>351398071</v>
      </c>
      <c r="K244" s="4">
        <v>843205506</v>
      </c>
      <c r="L244" s="24">
        <v>1787904004</v>
      </c>
      <c r="M244" s="21">
        <f t="shared" si="15"/>
        <v>0.15333015776388406</v>
      </c>
      <c r="N244" s="3">
        <f t="shared" si="16"/>
        <v>0.17851116351099128</v>
      </c>
      <c r="O244" s="3">
        <f t="shared" si="17"/>
        <v>0.19654191176586236</v>
      </c>
      <c r="P244" s="3">
        <f t="shared" si="18"/>
        <v>0.4716167669592623</v>
      </c>
      <c r="Q244" s="3">
        <f t="shared" si="19"/>
        <v>1</v>
      </c>
      <c r="R244" s="81">
        <v>121461</v>
      </c>
    </row>
    <row r="245" spans="1:18" s="2" customFormat="1" ht="25.5" x14ac:dyDescent="0.2">
      <c r="A245" s="14">
        <v>57</v>
      </c>
      <c r="B245" s="5">
        <v>604</v>
      </c>
      <c r="C245" s="5">
        <v>42</v>
      </c>
      <c r="D245" s="5">
        <v>10</v>
      </c>
      <c r="E245" s="5">
        <v>37</v>
      </c>
      <c r="F245" s="5">
        <v>51</v>
      </c>
      <c r="G245" s="19" t="s">
        <v>79</v>
      </c>
      <c r="H245" s="23">
        <v>65680084</v>
      </c>
      <c r="I245" s="4">
        <v>37025020</v>
      </c>
      <c r="J245" s="4">
        <v>22666199</v>
      </c>
      <c r="K245" s="4">
        <v>411068166</v>
      </c>
      <c r="L245" s="24">
        <v>536439469</v>
      </c>
      <c r="M245" s="21">
        <f t="shared" si="15"/>
        <v>0.1224370833906705</v>
      </c>
      <c r="N245" s="3">
        <f t="shared" si="16"/>
        <v>6.9019940067087046E-2</v>
      </c>
      <c r="O245" s="3">
        <f t="shared" si="17"/>
        <v>4.2253041228030891E-2</v>
      </c>
      <c r="P245" s="3">
        <f t="shared" si="18"/>
        <v>0.76628993531421152</v>
      </c>
      <c r="Q245" s="3">
        <f t="shared" si="19"/>
        <v>1</v>
      </c>
      <c r="R245" s="81">
        <v>45571</v>
      </c>
    </row>
    <row r="246" spans="1:18" s="2" customFormat="1" x14ac:dyDescent="0.2">
      <c r="A246" s="14">
        <v>57</v>
      </c>
      <c r="B246" s="5">
        <v>604</v>
      </c>
      <c r="C246" s="5">
        <v>42</v>
      </c>
      <c r="D246" s="5">
        <v>10</v>
      </c>
      <c r="E246" s="5">
        <v>41</v>
      </c>
      <c r="F246" s="5">
        <v>51</v>
      </c>
      <c r="G246" s="19" t="s">
        <v>292</v>
      </c>
      <c r="H246" s="23">
        <v>138433372</v>
      </c>
      <c r="I246" s="4">
        <v>1841307</v>
      </c>
      <c r="J246" s="4">
        <v>2105583</v>
      </c>
      <c r="K246" s="4">
        <v>796970968</v>
      </c>
      <c r="L246" s="24">
        <v>939351230</v>
      </c>
      <c r="M246" s="21">
        <f t="shared" si="15"/>
        <v>0.14737125750077529</v>
      </c>
      <c r="N246" s="3">
        <f t="shared" si="16"/>
        <v>1.9601901197276337E-3</v>
      </c>
      <c r="O246" s="3">
        <f t="shared" si="17"/>
        <v>2.2415289752694529E-3</v>
      </c>
      <c r="P246" s="3">
        <f t="shared" si="18"/>
        <v>0.8484270234042276</v>
      </c>
      <c r="Q246" s="3">
        <f t="shared" si="19"/>
        <v>1</v>
      </c>
      <c r="R246" s="81">
        <v>114634</v>
      </c>
    </row>
    <row r="247" spans="1:18" s="2" customFormat="1" ht="25.5" x14ac:dyDescent="0.2">
      <c r="A247" s="14">
        <v>57</v>
      </c>
      <c r="B247" s="5">
        <v>604</v>
      </c>
      <c r="C247" s="5">
        <v>42</v>
      </c>
      <c r="D247" s="5">
        <v>10</v>
      </c>
      <c r="E247" s="5">
        <v>43</v>
      </c>
      <c r="F247" s="5">
        <v>51</v>
      </c>
      <c r="G247" s="19" t="s">
        <v>293</v>
      </c>
      <c r="H247" s="23">
        <v>33229043</v>
      </c>
      <c r="I247" s="4">
        <v>141814789</v>
      </c>
      <c r="J247" s="4">
        <v>346837508</v>
      </c>
      <c r="K247" s="4">
        <v>2780931703</v>
      </c>
      <c r="L247" s="24">
        <v>3302813043</v>
      </c>
      <c r="M247" s="21">
        <f t="shared" si="15"/>
        <v>1.0060830742577397E-2</v>
      </c>
      <c r="N247" s="3">
        <f t="shared" si="16"/>
        <v>4.2937576893903526E-2</v>
      </c>
      <c r="O247" s="3">
        <f t="shared" si="17"/>
        <v>0.10501275836217533</v>
      </c>
      <c r="P247" s="3">
        <f t="shared" si="18"/>
        <v>0.84198883400134372</v>
      </c>
      <c r="Q247" s="3">
        <f t="shared" si="19"/>
        <v>1</v>
      </c>
      <c r="R247" s="81">
        <v>109061</v>
      </c>
    </row>
    <row r="248" spans="1:18" s="2" customFormat="1" ht="25.5" x14ac:dyDescent="0.2">
      <c r="A248" s="14">
        <v>57</v>
      </c>
      <c r="B248" s="5">
        <v>604</v>
      </c>
      <c r="C248" s="5">
        <v>42</v>
      </c>
      <c r="D248" s="5">
        <v>10</v>
      </c>
      <c r="E248" s="5">
        <v>43</v>
      </c>
      <c r="F248" s="5">
        <v>52</v>
      </c>
      <c r="G248" s="19" t="s">
        <v>294</v>
      </c>
      <c r="H248" s="23">
        <v>33229043</v>
      </c>
      <c r="I248" s="4">
        <v>141814789</v>
      </c>
      <c r="J248" s="4">
        <v>346837508</v>
      </c>
      <c r="K248" s="4">
        <v>2228118661</v>
      </c>
      <c r="L248" s="24">
        <v>2750000001</v>
      </c>
      <c r="M248" s="21">
        <f t="shared" si="15"/>
        <v>1.2083288359242441E-2</v>
      </c>
      <c r="N248" s="3">
        <f t="shared" si="16"/>
        <v>5.1569014163065814E-2</v>
      </c>
      <c r="O248" s="3">
        <f t="shared" si="17"/>
        <v>0.12612273013595537</v>
      </c>
      <c r="P248" s="3">
        <f t="shared" si="18"/>
        <v>0.81022496734173632</v>
      </c>
      <c r="Q248" s="3">
        <f t="shared" si="19"/>
        <v>1</v>
      </c>
      <c r="R248" s="81">
        <v>121462</v>
      </c>
    </row>
    <row r="249" spans="1:18" s="2" customFormat="1" ht="25.5" x14ac:dyDescent="0.2">
      <c r="A249" s="14">
        <v>57</v>
      </c>
      <c r="B249" s="5">
        <v>604</v>
      </c>
      <c r="C249" s="5">
        <v>42</v>
      </c>
      <c r="D249" s="5">
        <v>10</v>
      </c>
      <c r="E249" s="5">
        <v>43</v>
      </c>
      <c r="F249" s="5">
        <v>53</v>
      </c>
      <c r="G249" s="19" t="s">
        <v>295</v>
      </c>
      <c r="H249" s="23">
        <v>1015923</v>
      </c>
      <c r="I249" s="4">
        <v>2210626</v>
      </c>
      <c r="J249" s="4">
        <v>138677589</v>
      </c>
      <c r="K249" s="4">
        <v>2311792031</v>
      </c>
      <c r="L249" s="24">
        <v>2453696169</v>
      </c>
      <c r="M249" s="21">
        <f t="shared" si="15"/>
        <v>4.1403781480167439E-4</v>
      </c>
      <c r="N249" s="3">
        <f t="shared" si="16"/>
        <v>9.0093713636148242E-4</v>
      </c>
      <c r="O249" s="3">
        <f t="shared" si="17"/>
        <v>5.6517832465181633E-2</v>
      </c>
      <c r="P249" s="3">
        <f t="shared" si="18"/>
        <v>0.94216719258365522</v>
      </c>
      <c r="Q249" s="3">
        <f t="shared" si="19"/>
        <v>1</v>
      </c>
      <c r="R249" s="81">
        <v>121463</v>
      </c>
    </row>
    <row r="250" spans="1:18" s="2" customFormat="1" ht="25.5" x14ac:dyDescent="0.2">
      <c r="A250" s="14">
        <v>57</v>
      </c>
      <c r="B250" s="5">
        <v>604</v>
      </c>
      <c r="C250" s="5">
        <v>42</v>
      </c>
      <c r="D250" s="5">
        <v>10</v>
      </c>
      <c r="E250" s="5">
        <v>44</v>
      </c>
      <c r="F250" s="5">
        <v>51</v>
      </c>
      <c r="G250" s="19" t="s">
        <v>296</v>
      </c>
      <c r="H250" s="23">
        <v>93576611</v>
      </c>
      <c r="I250" s="4">
        <v>367208188</v>
      </c>
      <c r="J250" s="4">
        <v>669511963</v>
      </c>
      <c r="K250" s="4">
        <v>1969703238</v>
      </c>
      <c r="L250" s="24">
        <v>3100000000</v>
      </c>
      <c r="M250" s="21">
        <f t="shared" si="15"/>
        <v>3.0186003548387096E-2</v>
      </c>
      <c r="N250" s="3">
        <f t="shared" si="16"/>
        <v>0.11845425419354838</v>
      </c>
      <c r="O250" s="3">
        <f t="shared" si="17"/>
        <v>0.21597160096774193</v>
      </c>
      <c r="P250" s="3">
        <f t="shared" si="18"/>
        <v>0.63538814129032262</v>
      </c>
      <c r="Q250" s="3">
        <f t="shared" si="19"/>
        <v>1</v>
      </c>
      <c r="R250" s="81">
        <v>121449</v>
      </c>
    </row>
    <row r="251" spans="1:18" s="2" customFormat="1" x14ac:dyDescent="0.2">
      <c r="A251" s="14">
        <v>57</v>
      </c>
      <c r="B251" s="5">
        <v>604</v>
      </c>
      <c r="C251" s="5">
        <v>42</v>
      </c>
      <c r="D251" s="5">
        <v>10</v>
      </c>
      <c r="E251" s="5">
        <v>49</v>
      </c>
      <c r="F251" s="5">
        <v>51</v>
      </c>
      <c r="G251" s="19" t="s">
        <v>34</v>
      </c>
      <c r="H251" s="23">
        <v>11476175</v>
      </c>
      <c r="I251" s="4">
        <v>6027749</v>
      </c>
      <c r="J251" s="4">
        <v>0</v>
      </c>
      <c r="K251" s="4">
        <v>0</v>
      </c>
      <c r="L251" s="24">
        <v>17503924</v>
      </c>
      <c r="M251" s="21">
        <f t="shared" si="15"/>
        <v>0.6556344166028143</v>
      </c>
      <c r="N251" s="3">
        <f t="shared" si="16"/>
        <v>0.3443655833971857</v>
      </c>
      <c r="O251" s="3">
        <f t="shared" si="17"/>
        <v>0</v>
      </c>
      <c r="P251" s="3">
        <f t="shared" si="18"/>
        <v>0</v>
      </c>
      <c r="Q251" s="3">
        <f t="shared" si="19"/>
        <v>1</v>
      </c>
      <c r="R251" s="81">
        <v>114410</v>
      </c>
    </row>
    <row r="252" spans="1:18" s="2" customFormat="1" ht="25.5" x14ac:dyDescent="0.2">
      <c r="A252" s="14">
        <v>57</v>
      </c>
      <c r="B252" s="5">
        <v>604</v>
      </c>
      <c r="C252" s="5">
        <v>44</v>
      </c>
      <c r="D252" s="5">
        <v>10</v>
      </c>
      <c r="E252" s="5">
        <v>11</v>
      </c>
      <c r="F252" s="5">
        <v>58</v>
      </c>
      <c r="G252" s="19" t="s">
        <v>297</v>
      </c>
      <c r="H252" s="23">
        <v>1363570</v>
      </c>
      <c r="I252" s="4">
        <v>1841307</v>
      </c>
      <c r="J252" s="4">
        <v>2105583</v>
      </c>
      <c r="K252" s="4">
        <v>894267538</v>
      </c>
      <c r="L252" s="24">
        <v>899577998</v>
      </c>
      <c r="M252" s="21">
        <f t="shared" si="15"/>
        <v>1.5157885175399765E-3</v>
      </c>
      <c r="N252" s="3">
        <f t="shared" si="16"/>
        <v>2.0468564194474665E-3</v>
      </c>
      <c r="O252" s="3">
        <f t="shared" si="17"/>
        <v>2.3406341692229784E-3</v>
      </c>
      <c r="P252" s="3">
        <f t="shared" si="18"/>
        <v>0.99409672089378953</v>
      </c>
      <c r="Q252" s="3">
        <f t="shared" si="19"/>
        <v>1</v>
      </c>
      <c r="R252" s="81">
        <v>115592</v>
      </c>
    </row>
    <row r="253" spans="1:18" s="2" customFormat="1" ht="25.5" x14ac:dyDescent="0.2">
      <c r="A253" s="14">
        <v>57</v>
      </c>
      <c r="B253" s="5">
        <v>604</v>
      </c>
      <c r="C253" s="5">
        <v>44</v>
      </c>
      <c r="D253" s="5">
        <v>10</v>
      </c>
      <c r="E253" s="5">
        <v>11</v>
      </c>
      <c r="F253" s="5">
        <v>60</v>
      </c>
      <c r="G253" s="19" t="s">
        <v>298</v>
      </c>
      <c r="H253" s="23">
        <v>249528027</v>
      </c>
      <c r="I253" s="4">
        <v>251825520</v>
      </c>
      <c r="J253" s="4">
        <v>329270749</v>
      </c>
      <c r="K253" s="4">
        <v>2212679275</v>
      </c>
      <c r="L253" s="24">
        <v>3043303571</v>
      </c>
      <c r="M253" s="21">
        <f t="shared" si="15"/>
        <v>8.1992486512940124E-2</v>
      </c>
      <c r="N253" s="3">
        <f t="shared" si="16"/>
        <v>8.274742040185383E-2</v>
      </c>
      <c r="O253" s="3">
        <f t="shared" si="17"/>
        <v>0.10819517058293492</v>
      </c>
      <c r="P253" s="3">
        <f t="shared" si="18"/>
        <v>0.72706492250227117</v>
      </c>
      <c r="Q253" s="3">
        <f t="shared" si="19"/>
        <v>1</v>
      </c>
      <c r="R253" s="81">
        <v>115612</v>
      </c>
    </row>
    <row r="254" spans="1:18" s="2" customFormat="1" ht="25.5" x14ac:dyDescent="0.2">
      <c r="A254" s="14">
        <v>57</v>
      </c>
      <c r="B254" s="5">
        <v>604</v>
      </c>
      <c r="C254" s="5">
        <v>44</v>
      </c>
      <c r="D254" s="5">
        <v>10</v>
      </c>
      <c r="E254" s="5">
        <v>11</v>
      </c>
      <c r="F254" s="5">
        <v>61</v>
      </c>
      <c r="G254" s="19" t="s">
        <v>299</v>
      </c>
      <c r="H254" s="23">
        <v>15391201</v>
      </c>
      <c r="I254" s="4">
        <v>223028526</v>
      </c>
      <c r="J254" s="4">
        <v>505431344</v>
      </c>
      <c r="K254" s="4">
        <v>1802354576</v>
      </c>
      <c r="L254" s="24">
        <v>2546205647</v>
      </c>
      <c r="M254" s="21">
        <f t="shared" si="15"/>
        <v>6.0447595888942747E-3</v>
      </c>
      <c r="N254" s="3">
        <f t="shared" si="16"/>
        <v>8.7592503088969861E-2</v>
      </c>
      <c r="O254" s="3">
        <f t="shared" si="17"/>
        <v>0.19850374010265479</v>
      </c>
      <c r="P254" s="3">
        <f t="shared" si="18"/>
        <v>0.70785899721948109</v>
      </c>
      <c r="Q254" s="3">
        <f t="shared" si="19"/>
        <v>1</v>
      </c>
      <c r="R254" s="81">
        <v>115613</v>
      </c>
    </row>
    <row r="255" spans="1:18" s="2" customFormat="1" ht="25.5" x14ac:dyDescent="0.2">
      <c r="A255" s="14">
        <v>57</v>
      </c>
      <c r="B255" s="5">
        <v>604</v>
      </c>
      <c r="C255" s="5">
        <v>45</v>
      </c>
      <c r="D255" s="5">
        <v>5</v>
      </c>
      <c r="E255" s="5">
        <v>4</v>
      </c>
      <c r="F255" s="5">
        <v>51</v>
      </c>
      <c r="G255" s="19" t="s">
        <v>300</v>
      </c>
      <c r="H255" s="23">
        <v>8082126</v>
      </c>
      <c r="I255" s="4">
        <v>193153099</v>
      </c>
      <c r="J255" s="4">
        <v>184965665</v>
      </c>
      <c r="K255" s="4">
        <v>0</v>
      </c>
      <c r="L255" s="24">
        <v>386200890</v>
      </c>
      <c r="M255" s="21">
        <f t="shared" si="15"/>
        <v>2.0927258867787693E-2</v>
      </c>
      <c r="N255" s="3">
        <f t="shared" si="16"/>
        <v>0.50013633837042681</v>
      </c>
      <c r="O255" s="3">
        <f t="shared" si="17"/>
        <v>0.47893640276178545</v>
      </c>
      <c r="P255" s="3">
        <f t="shared" si="18"/>
        <v>0</v>
      </c>
      <c r="Q255" s="3">
        <f t="shared" si="19"/>
        <v>1</v>
      </c>
      <c r="R255" s="81">
        <v>73444</v>
      </c>
    </row>
    <row r="256" spans="1:18" s="2" customFormat="1" x14ac:dyDescent="0.2">
      <c r="A256" s="14">
        <v>57</v>
      </c>
      <c r="B256" s="5">
        <v>604</v>
      </c>
      <c r="C256" s="5">
        <v>45</v>
      </c>
      <c r="D256" s="5">
        <v>10</v>
      </c>
      <c r="E256" s="5">
        <v>21</v>
      </c>
      <c r="F256" s="5">
        <v>52</v>
      </c>
      <c r="G256" s="19" t="s">
        <v>301</v>
      </c>
      <c r="H256" s="23">
        <v>9509042</v>
      </c>
      <c r="I256" s="4">
        <v>11053131</v>
      </c>
      <c r="J256" s="4">
        <v>11257788</v>
      </c>
      <c r="K256" s="4">
        <v>334231208</v>
      </c>
      <c r="L256" s="24">
        <v>366051169</v>
      </c>
      <c r="M256" s="21">
        <f t="shared" si="15"/>
        <v>2.5977357280342409E-2</v>
      </c>
      <c r="N256" s="3">
        <f t="shared" si="16"/>
        <v>3.0195589950431218E-2</v>
      </c>
      <c r="O256" s="3">
        <f t="shared" si="17"/>
        <v>3.0754683916881576E-2</v>
      </c>
      <c r="P256" s="3">
        <f t="shared" si="18"/>
        <v>0.91307236885234477</v>
      </c>
      <c r="Q256" s="3">
        <f t="shared" si="19"/>
        <v>1</v>
      </c>
      <c r="R256" s="81">
        <v>114639</v>
      </c>
    </row>
    <row r="257" spans="1:18" s="2" customFormat="1" ht="25.5" x14ac:dyDescent="0.2">
      <c r="A257" s="14">
        <v>57</v>
      </c>
      <c r="B257" s="5">
        <v>604</v>
      </c>
      <c r="C257" s="5">
        <v>45</v>
      </c>
      <c r="D257" s="5">
        <v>10</v>
      </c>
      <c r="E257" s="5">
        <v>23</v>
      </c>
      <c r="F257" s="5">
        <v>51</v>
      </c>
      <c r="G257" s="19" t="s">
        <v>302</v>
      </c>
      <c r="H257" s="23">
        <v>11037731</v>
      </c>
      <c r="I257" s="4">
        <v>226798809</v>
      </c>
      <c r="J257" s="4">
        <v>323634602</v>
      </c>
      <c r="K257" s="4">
        <v>246028858</v>
      </c>
      <c r="L257" s="24">
        <v>807500000</v>
      </c>
      <c r="M257" s="21">
        <f t="shared" si="15"/>
        <v>1.3669016718266255E-2</v>
      </c>
      <c r="N257" s="3">
        <f t="shared" si="16"/>
        <v>0.28086539814241485</v>
      </c>
      <c r="O257" s="3">
        <f t="shared" si="17"/>
        <v>0.40078588482972138</v>
      </c>
      <c r="P257" s="3">
        <f t="shared" si="18"/>
        <v>0.30467970030959751</v>
      </c>
      <c r="Q257" s="3">
        <f t="shared" si="19"/>
        <v>1</v>
      </c>
      <c r="R257" s="81">
        <v>121469</v>
      </c>
    </row>
    <row r="258" spans="1:18" s="2" customFormat="1" ht="25.5" x14ac:dyDescent="0.2">
      <c r="A258" s="14">
        <v>57</v>
      </c>
      <c r="B258" s="5">
        <v>604</v>
      </c>
      <c r="C258" s="5">
        <v>45</v>
      </c>
      <c r="D258" s="5">
        <v>10</v>
      </c>
      <c r="E258" s="5">
        <v>23</v>
      </c>
      <c r="F258" s="5">
        <v>52</v>
      </c>
      <c r="G258" s="19" t="s">
        <v>303</v>
      </c>
      <c r="H258" s="23">
        <v>11903744</v>
      </c>
      <c r="I258" s="4">
        <v>152249201</v>
      </c>
      <c r="J258" s="4">
        <v>228015288</v>
      </c>
      <c r="K258" s="4">
        <v>35331767</v>
      </c>
      <c r="L258" s="24">
        <v>427500000</v>
      </c>
      <c r="M258" s="21">
        <f t="shared" si="15"/>
        <v>2.7845015204678362E-2</v>
      </c>
      <c r="N258" s="3">
        <f t="shared" si="16"/>
        <v>0.356138481871345</v>
      </c>
      <c r="O258" s="3">
        <f t="shared" si="17"/>
        <v>0.53336909473684213</v>
      </c>
      <c r="P258" s="3">
        <f t="shared" si="18"/>
        <v>8.2647408187134508E-2</v>
      </c>
      <c r="Q258" s="3">
        <f t="shared" si="19"/>
        <v>1</v>
      </c>
      <c r="R258" s="81">
        <v>121470</v>
      </c>
    </row>
    <row r="259" spans="1:18" s="2" customFormat="1" ht="25.5" x14ac:dyDescent="0.2">
      <c r="A259" s="14">
        <v>57</v>
      </c>
      <c r="B259" s="5">
        <v>604</v>
      </c>
      <c r="C259" s="5">
        <v>45</v>
      </c>
      <c r="D259" s="5">
        <v>10</v>
      </c>
      <c r="E259" s="5">
        <v>23</v>
      </c>
      <c r="F259" s="5">
        <v>53</v>
      </c>
      <c r="G259" s="19" t="s">
        <v>304</v>
      </c>
      <c r="H259" s="23">
        <v>13068925</v>
      </c>
      <c r="I259" s="4">
        <v>48148463</v>
      </c>
      <c r="J259" s="4">
        <v>85366471</v>
      </c>
      <c r="K259" s="4">
        <v>755916142</v>
      </c>
      <c r="L259" s="24">
        <v>902500001</v>
      </c>
      <c r="M259" s="21">
        <f t="shared" si="15"/>
        <v>1.4480803308054511E-2</v>
      </c>
      <c r="N259" s="3">
        <f t="shared" si="16"/>
        <v>5.3350097447811523E-2</v>
      </c>
      <c r="O259" s="3">
        <f t="shared" si="17"/>
        <v>9.4588887429818413E-2</v>
      </c>
      <c r="P259" s="3">
        <f t="shared" si="18"/>
        <v>0.83758021181431552</v>
      </c>
      <c r="Q259" s="3">
        <f t="shared" si="19"/>
        <v>1</v>
      </c>
      <c r="R259" s="81">
        <v>121471</v>
      </c>
    </row>
    <row r="260" spans="1:18" s="2" customFormat="1" ht="25.5" x14ac:dyDescent="0.2">
      <c r="A260" s="14">
        <v>57</v>
      </c>
      <c r="B260" s="5">
        <v>604</v>
      </c>
      <c r="C260" s="5">
        <v>45</v>
      </c>
      <c r="D260" s="5">
        <v>10</v>
      </c>
      <c r="E260" s="5">
        <v>23</v>
      </c>
      <c r="F260" s="5">
        <v>54</v>
      </c>
      <c r="G260" s="19" t="s">
        <v>305</v>
      </c>
      <c r="H260" s="23">
        <v>87306431</v>
      </c>
      <c r="I260" s="4">
        <v>66604074</v>
      </c>
      <c r="J260" s="4">
        <v>66593088</v>
      </c>
      <c r="K260" s="4">
        <v>1655746406</v>
      </c>
      <c r="L260" s="24">
        <v>1876249999</v>
      </c>
      <c r="M260" s="21">
        <f t="shared" si="15"/>
        <v>4.6532408285959975E-2</v>
      </c>
      <c r="N260" s="3">
        <f t="shared" si="16"/>
        <v>3.5498507147500871E-2</v>
      </c>
      <c r="O260" s="3">
        <f t="shared" si="17"/>
        <v>3.5492651851028727E-2</v>
      </c>
      <c r="P260" s="3">
        <f t="shared" si="18"/>
        <v>0.88247643271551046</v>
      </c>
      <c r="Q260" s="3">
        <f t="shared" si="19"/>
        <v>1</v>
      </c>
      <c r="R260" s="81">
        <v>121465</v>
      </c>
    </row>
    <row r="261" spans="1:18" s="2" customFormat="1" ht="25.5" x14ac:dyDescent="0.2">
      <c r="A261" s="14">
        <v>57</v>
      </c>
      <c r="B261" s="5">
        <v>604</v>
      </c>
      <c r="C261" s="5">
        <v>45</v>
      </c>
      <c r="D261" s="5">
        <v>10</v>
      </c>
      <c r="E261" s="5">
        <v>23</v>
      </c>
      <c r="F261" s="5">
        <v>55</v>
      </c>
      <c r="G261" s="19" t="s">
        <v>306</v>
      </c>
      <c r="H261" s="23">
        <v>95704134</v>
      </c>
      <c r="I261" s="4">
        <v>149292398</v>
      </c>
      <c r="J261" s="4">
        <v>149267777</v>
      </c>
      <c r="K261" s="4">
        <v>1481985690</v>
      </c>
      <c r="L261" s="24">
        <v>1876249999</v>
      </c>
      <c r="M261" s="21">
        <f t="shared" si="15"/>
        <v>5.1008199360963728E-2</v>
      </c>
      <c r="N261" s="3">
        <f t="shared" si="16"/>
        <v>7.9569565931815897E-2</v>
      </c>
      <c r="O261" s="3">
        <f t="shared" si="17"/>
        <v>7.9556443480110026E-2</v>
      </c>
      <c r="P261" s="3">
        <f t="shared" si="18"/>
        <v>0.78986579122711031</v>
      </c>
      <c r="Q261" s="3">
        <f t="shared" si="19"/>
        <v>1</v>
      </c>
      <c r="R261" s="81">
        <v>121466</v>
      </c>
    </row>
    <row r="262" spans="1:18" s="2" customFormat="1" ht="25.5" x14ac:dyDescent="0.2">
      <c r="A262" s="14">
        <v>57</v>
      </c>
      <c r="B262" s="5">
        <v>604</v>
      </c>
      <c r="C262" s="5">
        <v>45</v>
      </c>
      <c r="D262" s="5">
        <v>10</v>
      </c>
      <c r="E262" s="5">
        <v>35</v>
      </c>
      <c r="F262" s="5">
        <v>51</v>
      </c>
      <c r="G262" s="19" t="s">
        <v>307</v>
      </c>
      <c r="H262" s="23">
        <v>39540047</v>
      </c>
      <c r="I262" s="4">
        <v>22289421</v>
      </c>
      <c r="J262" s="4">
        <v>13645271</v>
      </c>
      <c r="K262" s="4">
        <v>43517694</v>
      </c>
      <c r="L262" s="24">
        <v>118992433</v>
      </c>
      <c r="M262" s="21">
        <f t="shared" si="15"/>
        <v>0.33229043228320243</v>
      </c>
      <c r="N262" s="3">
        <f t="shared" si="16"/>
        <v>0.1873179700426833</v>
      </c>
      <c r="O262" s="3">
        <f t="shared" si="17"/>
        <v>0.11467343473849299</v>
      </c>
      <c r="P262" s="3">
        <f t="shared" si="18"/>
        <v>0.36571816293562132</v>
      </c>
      <c r="Q262" s="3">
        <f t="shared" si="19"/>
        <v>1</v>
      </c>
      <c r="R262" s="81">
        <v>35922</v>
      </c>
    </row>
    <row r="263" spans="1:18" s="2" customFormat="1" ht="25.5" x14ac:dyDescent="0.2">
      <c r="A263" s="14">
        <v>57</v>
      </c>
      <c r="B263" s="5">
        <v>604</v>
      </c>
      <c r="C263" s="5">
        <v>45</v>
      </c>
      <c r="D263" s="5">
        <v>10</v>
      </c>
      <c r="E263" s="5">
        <v>46</v>
      </c>
      <c r="F263" s="5">
        <v>51</v>
      </c>
      <c r="G263" s="19" t="s">
        <v>308</v>
      </c>
      <c r="H263" s="23">
        <v>388110974</v>
      </c>
      <c r="I263" s="4">
        <v>434520741</v>
      </c>
      <c r="J263" s="4">
        <v>658793158</v>
      </c>
      <c r="K263" s="4">
        <v>2018575128</v>
      </c>
      <c r="L263" s="24">
        <v>3500000001</v>
      </c>
      <c r="M263" s="21">
        <f t="shared" si="15"/>
        <v>0.11088884968260318</v>
      </c>
      <c r="N263" s="3">
        <f t="shared" si="16"/>
        <v>0.12414878310738606</v>
      </c>
      <c r="O263" s="3">
        <f t="shared" si="17"/>
        <v>0.18822661651764955</v>
      </c>
      <c r="P263" s="3">
        <f t="shared" si="18"/>
        <v>0.57673575069236116</v>
      </c>
      <c r="Q263" s="3">
        <f t="shared" si="19"/>
        <v>1</v>
      </c>
      <c r="R263" s="81">
        <v>114770</v>
      </c>
    </row>
    <row r="264" spans="1:18" s="2" customFormat="1" ht="25.5" x14ac:dyDescent="0.2">
      <c r="A264" s="14">
        <v>57</v>
      </c>
      <c r="B264" s="5">
        <v>604</v>
      </c>
      <c r="C264" s="5">
        <v>47</v>
      </c>
      <c r="D264" s="5">
        <v>20</v>
      </c>
      <c r="E264" s="5">
        <v>1</v>
      </c>
      <c r="F264" s="5">
        <v>51</v>
      </c>
      <c r="G264" s="19" t="s">
        <v>35</v>
      </c>
      <c r="H264" s="23">
        <v>73972477</v>
      </c>
      <c r="I264" s="4">
        <v>150740038</v>
      </c>
      <c r="J264" s="4">
        <v>158156003</v>
      </c>
      <c r="K264" s="4">
        <v>23460497</v>
      </c>
      <c r="L264" s="24">
        <v>406329015</v>
      </c>
      <c r="M264" s="21">
        <f t="shared" si="15"/>
        <v>0.18205068865190441</v>
      </c>
      <c r="N264" s="3">
        <f t="shared" si="16"/>
        <v>0.37098024614363312</v>
      </c>
      <c r="O264" s="3">
        <f t="shared" si="17"/>
        <v>0.38923137940321589</v>
      </c>
      <c r="P264" s="3">
        <f t="shared" si="18"/>
        <v>5.7737685801246559E-2</v>
      </c>
      <c r="Q264" s="3">
        <f t="shared" si="19"/>
        <v>1</v>
      </c>
      <c r="R264" s="81">
        <v>109174</v>
      </c>
    </row>
    <row r="265" spans="1:18" s="2" customFormat="1" x14ac:dyDescent="0.2">
      <c r="A265" s="14">
        <v>57</v>
      </c>
      <c r="B265" s="5">
        <v>604</v>
      </c>
      <c r="C265" s="5">
        <v>47</v>
      </c>
      <c r="D265" s="5">
        <v>21</v>
      </c>
      <c r="E265" s="5">
        <v>1</v>
      </c>
      <c r="F265" s="5">
        <v>51</v>
      </c>
      <c r="G265" s="19" t="s">
        <v>309</v>
      </c>
      <c r="H265" s="23">
        <v>60000000</v>
      </c>
      <c r="I265" s="4">
        <v>60758000</v>
      </c>
      <c r="J265" s="4">
        <v>0</v>
      </c>
      <c r="K265" s="4">
        <v>0</v>
      </c>
      <c r="L265" s="24">
        <v>120758000</v>
      </c>
      <c r="M265" s="21">
        <f t="shared" si="15"/>
        <v>0.4968614915781977</v>
      </c>
      <c r="N265" s="3">
        <f t="shared" si="16"/>
        <v>0.5031385084218023</v>
      </c>
      <c r="O265" s="3">
        <f t="shared" si="17"/>
        <v>0</v>
      </c>
      <c r="P265" s="3">
        <f t="shared" si="18"/>
        <v>0</v>
      </c>
      <c r="Q265" s="3">
        <f t="shared" si="19"/>
        <v>1</v>
      </c>
      <c r="R265" s="81">
        <v>109175</v>
      </c>
    </row>
    <row r="266" spans="1:18" s="2" customFormat="1" x14ac:dyDescent="0.2">
      <c r="A266" s="14">
        <v>57</v>
      </c>
      <c r="B266" s="5">
        <v>604</v>
      </c>
      <c r="C266" s="5">
        <v>49</v>
      </c>
      <c r="D266" s="5">
        <v>2</v>
      </c>
      <c r="E266" s="5">
        <v>28</v>
      </c>
      <c r="F266" s="5">
        <v>51</v>
      </c>
      <c r="G266" s="19" t="s">
        <v>36</v>
      </c>
      <c r="H266" s="23">
        <v>6701230</v>
      </c>
      <c r="I266" s="4">
        <v>2536507</v>
      </c>
      <c r="J266" s="4">
        <v>1552814</v>
      </c>
      <c r="K266" s="4">
        <v>58826093</v>
      </c>
      <c r="L266" s="24">
        <v>69616644</v>
      </c>
      <c r="M266" s="21">
        <f t="shared" ref="M266:M329" si="20">+H266/$L266</f>
        <v>9.6259021046748536E-2</v>
      </c>
      <c r="N266" s="3">
        <f t="shared" ref="N266:N329" si="21">+I266/$L266</f>
        <v>3.6435353017017023E-2</v>
      </c>
      <c r="O266" s="3">
        <f t="shared" ref="O266:O329" si="22">+J266/$L266</f>
        <v>2.2305211954773346E-2</v>
      </c>
      <c r="P266" s="3">
        <f t="shared" ref="P266:P329" si="23">+K266/$L266</f>
        <v>0.84500041398146108</v>
      </c>
      <c r="Q266" s="3">
        <f t="shared" ref="Q266:Q329" si="24">+L266/$L266</f>
        <v>1</v>
      </c>
      <c r="R266" s="81">
        <v>50615</v>
      </c>
    </row>
    <row r="267" spans="1:18" s="2" customFormat="1" x14ac:dyDescent="0.2">
      <c r="A267" s="14">
        <v>57</v>
      </c>
      <c r="B267" s="5">
        <v>604</v>
      </c>
      <c r="C267" s="5">
        <v>50</v>
      </c>
      <c r="D267" s="5">
        <v>1</v>
      </c>
      <c r="E267" s="5">
        <v>4</v>
      </c>
      <c r="F267" s="5">
        <v>51</v>
      </c>
      <c r="G267" s="19" t="s">
        <v>310</v>
      </c>
      <c r="H267" s="23">
        <v>76330107</v>
      </c>
      <c r="I267" s="4">
        <v>23505139</v>
      </c>
      <c r="J267" s="4">
        <v>14757812</v>
      </c>
      <c r="K267" s="4">
        <v>523864916</v>
      </c>
      <c r="L267" s="24">
        <v>638457974</v>
      </c>
      <c r="M267" s="21">
        <f t="shared" si="20"/>
        <v>0.11955384709471888</v>
      </c>
      <c r="N267" s="3">
        <f t="shared" si="21"/>
        <v>3.6815483488659505E-2</v>
      </c>
      <c r="O267" s="3">
        <f t="shared" si="22"/>
        <v>2.3114774348483587E-2</v>
      </c>
      <c r="P267" s="3">
        <f t="shared" si="23"/>
        <v>0.82051589506813805</v>
      </c>
      <c r="Q267" s="3">
        <f t="shared" si="24"/>
        <v>1</v>
      </c>
      <c r="R267" s="81">
        <v>109251</v>
      </c>
    </row>
    <row r="268" spans="1:18" s="2" customFormat="1" x14ac:dyDescent="0.2">
      <c r="A268" s="14">
        <v>57</v>
      </c>
      <c r="B268" s="5">
        <v>604</v>
      </c>
      <c r="C268" s="5">
        <v>50</v>
      </c>
      <c r="D268" s="5">
        <v>1</v>
      </c>
      <c r="E268" s="5">
        <v>17</v>
      </c>
      <c r="F268" s="5">
        <v>51</v>
      </c>
      <c r="G268" s="19" t="s">
        <v>311</v>
      </c>
      <c r="H268" s="23">
        <v>39736685</v>
      </c>
      <c r="I268" s="4">
        <v>18633425</v>
      </c>
      <c r="J268" s="4">
        <v>11671591</v>
      </c>
      <c r="K268" s="4">
        <v>250379806</v>
      </c>
      <c r="L268" s="24">
        <v>320421507</v>
      </c>
      <c r="M268" s="21">
        <f t="shared" si="20"/>
        <v>0.12401378850015832</v>
      </c>
      <c r="N268" s="3">
        <f t="shared" si="21"/>
        <v>5.8152853641001069E-2</v>
      </c>
      <c r="O268" s="3">
        <f t="shared" si="22"/>
        <v>3.6425741546743301E-2</v>
      </c>
      <c r="P268" s="3">
        <f t="shared" si="23"/>
        <v>0.78140761631209732</v>
      </c>
      <c r="Q268" s="3">
        <f t="shared" si="24"/>
        <v>1</v>
      </c>
      <c r="R268" s="81">
        <v>51953</v>
      </c>
    </row>
    <row r="269" spans="1:18" s="2" customFormat="1" x14ac:dyDescent="0.2">
      <c r="A269" s="14">
        <v>57</v>
      </c>
      <c r="B269" s="5">
        <v>604</v>
      </c>
      <c r="C269" s="5">
        <v>50</v>
      </c>
      <c r="D269" s="5">
        <v>1</v>
      </c>
      <c r="E269" s="5">
        <v>21</v>
      </c>
      <c r="F269" s="5">
        <v>51</v>
      </c>
      <c r="G269" s="19" t="s">
        <v>312</v>
      </c>
      <c r="H269" s="23">
        <v>9509042</v>
      </c>
      <c r="I269" s="4">
        <v>114240488</v>
      </c>
      <c r="J269" s="4">
        <v>104240848</v>
      </c>
      <c r="K269" s="4">
        <v>273205794</v>
      </c>
      <c r="L269" s="24">
        <v>501196172</v>
      </c>
      <c r="M269" s="21">
        <f t="shared" si="20"/>
        <v>1.8972694787461386E-2</v>
      </c>
      <c r="N269" s="3">
        <f t="shared" si="21"/>
        <v>0.22793567545444063</v>
      </c>
      <c r="O269" s="3">
        <f t="shared" si="22"/>
        <v>0.20798412642305655</v>
      </c>
      <c r="P269" s="3">
        <f t="shared" si="23"/>
        <v>0.54510750333504143</v>
      </c>
      <c r="Q269" s="3">
        <f t="shared" si="24"/>
        <v>1</v>
      </c>
      <c r="R269" s="81">
        <v>109267</v>
      </c>
    </row>
    <row r="270" spans="1:18" s="2" customFormat="1" ht="25.5" x14ac:dyDescent="0.2">
      <c r="A270" s="14">
        <v>57</v>
      </c>
      <c r="B270" s="5">
        <v>604</v>
      </c>
      <c r="C270" s="5">
        <v>50</v>
      </c>
      <c r="D270" s="5">
        <v>1</v>
      </c>
      <c r="E270" s="5">
        <v>28</v>
      </c>
      <c r="F270" s="5">
        <v>51</v>
      </c>
      <c r="G270" s="19" t="s">
        <v>313</v>
      </c>
      <c r="H270" s="23">
        <v>1015923</v>
      </c>
      <c r="I270" s="4">
        <v>2210626</v>
      </c>
      <c r="J270" s="4">
        <v>11257788</v>
      </c>
      <c r="K270" s="4">
        <v>501566832</v>
      </c>
      <c r="L270" s="24">
        <v>516051169</v>
      </c>
      <c r="M270" s="21">
        <f t="shared" si="20"/>
        <v>1.9686478028305755E-3</v>
      </c>
      <c r="N270" s="3">
        <f t="shared" si="21"/>
        <v>4.2837341193969853E-3</v>
      </c>
      <c r="O270" s="3">
        <f t="shared" si="22"/>
        <v>2.181525530077813E-2</v>
      </c>
      <c r="P270" s="3">
        <f t="shared" si="23"/>
        <v>0.97193236277699435</v>
      </c>
      <c r="Q270" s="3">
        <f t="shared" si="24"/>
        <v>1</v>
      </c>
      <c r="R270" s="81">
        <v>121475</v>
      </c>
    </row>
    <row r="271" spans="1:18" s="2" customFormat="1" ht="25.5" x14ac:dyDescent="0.2">
      <c r="A271" s="14">
        <v>57</v>
      </c>
      <c r="B271" s="5">
        <v>604</v>
      </c>
      <c r="C271" s="5">
        <v>52</v>
      </c>
      <c r="D271" s="5">
        <v>45</v>
      </c>
      <c r="E271" s="5">
        <v>1</v>
      </c>
      <c r="F271" s="5">
        <v>51</v>
      </c>
      <c r="G271" s="19" t="s">
        <v>314</v>
      </c>
      <c r="H271" s="23">
        <v>42465597</v>
      </c>
      <c r="I271" s="4">
        <v>46423150</v>
      </c>
      <c r="J271" s="4">
        <v>11959406</v>
      </c>
      <c r="K271" s="4">
        <v>19151847</v>
      </c>
      <c r="L271" s="24">
        <v>120000000</v>
      </c>
      <c r="M271" s="21">
        <f t="shared" si="20"/>
        <v>0.35387997500000001</v>
      </c>
      <c r="N271" s="3">
        <f t="shared" si="21"/>
        <v>0.38685958333333331</v>
      </c>
      <c r="O271" s="3">
        <f t="shared" si="22"/>
        <v>9.9661716666666664E-2</v>
      </c>
      <c r="P271" s="3">
        <f t="shared" si="23"/>
        <v>0.159598725</v>
      </c>
      <c r="Q271" s="3">
        <f t="shared" si="24"/>
        <v>1</v>
      </c>
      <c r="R271" s="81">
        <v>121478</v>
      </c>
    </row>
    <row r="272" spans="1:18" s="2" customFormat="1" ht="25.5" x14ac:dyDescent="0.2">
      <c r="A272" s="14">
        <v>57</v>
      </c>
      <c r="B272" s="5">
        <v>604</v>
      </c>
      <c r="C272" s="5">
        <v>52</v>
      </c>
      <c r="D272" s="5">
        <v>45</v>
      </c>
      <c r="E272" s="5">
        <v>2</v>
      </c>
      <c r="F272" s="5">
        <v>51</v>
      </c>
      <c r="G272" s="19" t="s">
        <v>315</v>
      </c>
      <c r="H272" s="23">
        <v>63698395</v>
      </c>
      <c r="I272" s="4">
        <v>99478178</v>
      </c>
      <c r="J272" s="4">
        <v>179391097</v>
      </c>
      <c r="K272" s="4">
        <v>107432330</v>
      </c>
      <c r="L272" s="24">
        <v>450000000</v>
      </c>
      <c r="M272" s="21">
        <f t="shared" si="20"/>
        <v>0.1415519888888889</v>
      </c>
      <c r="N272" s="3">
        <f t="shared" si="21"/>
        <v>0.22106261777777778</v>
      </c>
      <c r="O272" s="3">
        <f t="shared" si="22"/>
        <v>0.39864688222222222</v>
      </c>
      <c r="P272" s="3">
        <f t="shared" si="23"/>
        <v>0.23873851111111111</v>
      </c>
      <c r="Q272" s="3">
        <f t="shared" si="24"/>
        <v>1</v>
      </c>
      <c r="R272" s="81">
        <v>121479</v>
      </c>
    </row>
    <row r="273" spans="1:18" s="2" customFormat="1" ht="25.5" x14ac:dyDescent="0.2">
      <c r="A273" s="14">
        <v>57</v>
      </c>
      <c r="B273" s="5">
        <v>604</v>
      </c>
      <c r="C273" s="5">
        <v>52</v>
      </c>
      <c r="D273" s="5">
        <v>45</v>
      </c>
      <c r="E273" s="5">
        <v>3</v>
      </c>
      <c r="F273" s="5">
        <v>51</v>
      </c>
      <c r="G273" s="19" t="s">
        <v>316</v>
      </c>
      <c r="H273" s="23">
        <v>63698395</v>
      </c>
      <c r="I273" s="4">
        <v>99478178</v>
      </c>
      <c r="J273" s="4">
        <v>179391097</v>
      </c>
      <c r="K273" s="4">
        <v>107432330</v>
      </c>
      <c r="L273" s="24">
        <v>450000000</v>
      </c>
      <c r="M273" s="21">
        <f t="shared" si="20"/>
        <v>0.1415519888888889</v>
      </c>
      <c r="N273" s="3">
        <f t="shared" si="21"/>
        <v>0.22106261777777778</v>
      </c>
      <c r="O273" s="3">
        <f t="shared" si="22"/>
        <v>0.39864688222222222</v>
      </c>
      <c r="P273" s="3">
        <f t="shared" si="23"/>
        <v>0.23873851111111111</v>
      </c>
      <c r="Q273" s="3">
        <f t="shared" si="24"/>
        <v>1</v>
      </c>
      <c r="R273" s="81">
        <v>121480</v>
      </c>
    </row>
    <row r="274" spans="1:18" s="2" customFormat="1" ht="25.5" x14ac:dyDescent="0.2">
      <c r="A274" s="14">
        <v>57</v>
      </c>
      <c r="B274" s="5">
        <v>604</v>
      </c>
      <c r="C274" s="5">
        <v>52</v>
      </c>
      <c r="D274" s="5">
        <v>45</v>
      </c>
      <c r="E274" s="5">
        <v>4</v>
      </c>
      <c r="F274" s="5">
        <v>51</v>
      </c>
      <c r="G274" s="19" t="s">
        <v>317</v>
      </c>
      <c r="H274" s="23">
        <v>69091526</v>
      </c>
      <c r="I274" s="4">
        <v>53950332</v>
      </c>
      <c r="J274" s="4">
        <v>13898539</v>
      </c>
      <c r="K274" s="4">
        <v>25759603</v>
      </c>
      <c r="L274" s="24">
        <v>162700000</v>
      </c>
      <c r="M274" s="21">
        <f t="shared" si="20"/>
        <v>0.4246559680393362</v>
      </c>
      <c r="N274" s="3">
        <f t="shared" si="21"/>
        <v>0.33159392747387828</v>
      </c>
      <c r="O274" s="3">
        <f t="shared" si="22"/>
        <v>8.5424333128457278E-2</v>
      </c>
      <c r="P274" s="3">
        <f t="shared" si="23"/>
        <v>0.1583257713583282</v>
      </c>
      <c r="Q274" s="3">
        <f t="shared" si="24"/>
        <v>1</v>
      </c>
      <c r="R274" s="81">
        <v>121481</v>
      </c>
    </row>
    <row r="275" spans="1:18" s="2" customFormat="1" x14ac:dyDescent="0.2">
      <c r="A275" s="14">
        <v>70</v>
      </c>
      <c r="B275" s="5">
        <v>101</v>
      </c>
      <c r="C275" s="5">
        <v>16</v>
      </c>
      <c r="D275" s="5">
        <v>0</v>
      </c>
      <c r="E275" s="5">
        <v>10</v>
      </c>
      <c r="F275" s="5">
        <v>51</v>
      </c>
      <c r="G275" s="19" t="s">
        <v>37</v>
      </c>
      <c r="H275" s="23">
        <v>1500000</v>
      </c>
      <c r="I275" s="4">
        <v>4000000</v>
      </c>
      <c r="J275" s="4">
        <v>7000000</v>
      </c>
      <c r="K275" s="4">
        <v>0</v>
      </c>
      <c r="L275" s="24">
        <v>12500000</v>
      </c>
      <c r="M275" s="21">
        <f t="shared" si="20"/>
        <v>0.12</v>
      </c>
      <c r="N275" s="3">
        <f t="shared" si="21"/>
        <v>0.32</v>
      </c>
      <c r="O275" s="3">
        <f t="shared" si="22"/>
        <v>0.56000000000000005</v>
      </c>
      <c r="P275" s="3">
        <f t="shared" si="23"/>
        <v>0</v>
      </c>
      <c r="Q275" s="3">
        <f t="shared" si="24"/>
        <v>1</v>
      </c>
      <c r="R275" s="81">
        <v>67518</v>
      </c>
    </row>
    <row r="276" spans="1:18" s="2" customFormat="1" x14ac:dyDescent="0.2">
      <c r="A276" s="14">
        <v>70</v>
      </c>
      <c r="B276" s="5">
        <v>101</v>
      </c>
      <c r="C276" s="5">
        <v>16</v>
      </c>
      <c r="D276" s="5">
        <v>0</v>
      </c>
      <c r="E276" s="5">
        <v>14</v>
      </c>
      <c r="F276" s="5">
        <v>51</v>
      </c>
      <c r="G276" s="19" t="s">
        <v>38</v>
      </c>
      <c r="H276" s="23">
        <v>500000</v>
      </c>
      <c r="I276" s="4">
        <v>2500000</v>
      </c>
      <c r="J276" s="4">
        <v>2500000</v>
      </c>
      <c r="K276" s="4">
        <v>0</v>
      </c>
      <c r="L276" s="24">
        <v>5500000</v>
      </c>
      <c r="M276" s="21">
        <f t="shared" si="20"/>
        <v>9.0909090909090912E-2</v>
      </c>
      <c r="N276" s="3">
        <f t="shared" si="21"/>
        <v>0.45454545454545453</v>
      </c>
      <c r="O276" s="3">
        <f t="shared" si="22"/>
        <v>0.45454545454545453</v>
      </c>
      <c r="P276" s="3">
        <f t="shared" si="23"/>
        <v>0</v>
      </c>
      <c r="Q276" s="3">
        <f t="shared" si="24"/>
        <v>1</v>
      </c>
      <c r="R276" s="81">
        <v>118692</v>
      </c>
    </row>
    <row r="277" spans="1:18" s="2" customFormat="1" x14ac:dyDescent="0.2">
      <c r="A277" s="14">
        <v>70</v>
      </c>
      <c r="B277" s="5">
        <v>106</v>
      </c>
      <c r="C277" s="5">
        <v>16</v>
      </c>
      <c r="D277" s="5">
        <v>0</v>
      </c>
      <c r="E277" s="5">
        <v>12</v>
      </c>
      <c r="F277" s="5">
        <v>51</v>
      </c>
      <c r="G277" s="19" t="s">
        <v>39</v>
      </c>
      <c r="H277" s="23">
        <v>50000000</v>
      </c>
      <c r="I277" s="4">
        <v>499500112</v>
      </c>
      <c r="J277" s="4">
        <v>598000108</v>
      </c>
      <c r="K277" s="4">
        <v>10347500644</v>
      </c>
      <c r="L277" s="24">
        <v>11495000864</v>
      </c>
      <c r="M277" s="21">
        <f t="shared" si="20"/>
        <v>4.3497169414392833E-3</v>
      </c>
      <c r="N277" s="3">
        <f t="shared" si="21"/>
        <v>4.3453681988344386E-2</v>
      </c>
      <c r="O277" s="3">
        <f t="shared" si="22"/>
        <v>5.2022624015002426E-2</v>
      </c>
      <c r="P277" s="3">
        <f t="shared" si="23"/>
        <v>0.90017397705521396</v>
      </c>
      <c r="Q277" s="3">
        <f t="shared" si="24"/>
        <v>1</v>
      </c>
      <c r="R277" s="81">
        <v>44575</v>
      </c>
    </row>
    <row r="278" spans="1:18" s="2" customFormat="1" x14ac:dyDescent="0.2">
      <c r="A278" s="14">
        <v>70</v>
      </c>
      <c r="B278" s="5">
        <v>106</v>
      </c>
      <c r="C278" s="5">
        <v>16</v>
      </c>
      <c r="D278" s="5">
        <v>0</v>
      </c>
      <c r="E278" s="5">
        <v>13</v>
      </c>
      <c r="F278" s="5">
        <v>51</v>
      </c>
      <c r="G278" s="19" t="s">
        <v>40</v>
      </c>
      <c r="H278" s="23">
        <v>181655094</v>
      </c>
      <c r="I278" s="4">
        <v>308800072</v>
      </c>
      <c r="J278" s="4">
        <v>1043600070</v>
      </c>
      <c r="K278" s="4">
        <v>3468870395</v>
      </c>
      <c r="L278" s="24">
        <v>5002925631</v>
      </c>
      <c r="M278" s="21">
        <f t="shared" si="20"/>
        <v>3.6309773000501352E-2</v>
      </c>
      <c r="N278" s="3">
        <f t="shared" si="21"/>
        <v>6.1723898130037987E-2</v>
      </c>
      <c r="O278" s="3">
        <f t="shared" si="22"/>
        <v>0.20859795786958402</v>
      </c>
      <c r="P278" s="3">
        <f t="shared" si="23"/>
        <v>0.69336837099987669</v>
      </c>
      <c r="Q278" s="3">
        <f t="shared" si="24"/>
        <v>1</v>
      </c>
      <c r="R278" s="81">
        <v>53821</v>
      </c>
    </row>
    <row r="279" spans="1:18" s="2" customFormat="1" x14ac:dyDescent="0.2">
      <c r="A279" s="14">
        <v>70</v>
      </c>
      <c r="B279" s="5">
        <v>330</v>
      </c>
      <c r="C279" s="5">
        <v>46</v>
      </c>
      <c r="D279" s="5">
        <v>2</v>
      </c>
      <c r="E279" s="5">
        <v>35</v>
      </c>
      <c r="F279" s="5">
        <v>51</v>
      </c>
      <c r="G279" s="19" t="s">
        <v>80</v>
      </c>
      <c r="H279" s="23">
        <v>19578412</v>
      </c>
      <c r="I279" s="4">
        <v>19578412</v>
      </c>
      <c r="J279" s="4">
        <v>18140346</v>
      </c>
      <c r="K279" s="4">
        <v>0</v>
      </c>
      <c r="L279" s="24">
        <v>57297170</v>
      </c>
      <c r="M279" s="21">
        <f t="shared" si="20"/>
        <v>0.34169945915304367</v>
      </c>
      <c r="N279" s="3">
        <f t="shared" si="21"/>
        <v>0.34169945915304367</v>
      </c>
      <c r="O279" s="3">
        <f t="shared" si="22"/>
        <v>0.31660108169391266</v>
      </c>
      <c r="P279" s="3">
        <f t="shared" si="23"/>
        <v>0</v>
      </c>
      <c r="Q279" s="3">
        <f t="shared" si="24"/>
        <v>1</v>
      </c>
      <c r="R279" s="81">
        <v>101556</v>
      </c>
    </row>
    <row r="280" spans="1:18" s="2" customFormat="1" x14ac:dyDescent="0.2">
      <c r="A280" s="14">
        <v>70</v>
      </c>
      <c r="B280" s="5">
        <v>330</v>
      </c>
      <c r="C280" s="5">
        <v>46</v>
      </c>
      <c r="D280" s="5">
        <v>2</v>
      </c>
      <c r="E280" s="5">
        <v>36</v>
      </c>
      <c r="F280" s="5">
        <v>51</v>
      </c>
      <c r="G280" s="19" t="s">
        <v>81</v>
      </c>
      <c r="H280" s="23">
        <v>20172259</v>
      </c>
      <c r="I280" s="4">
        <v>20172259</v>
      </c>
      <c r="J280" s="4">
        <v>18690574</v>
      </c>
      <c r="K280" s="4">
        <v>0</v>
      </c>
      <c r="L280" s="24">
        <v>59035092</v>
      </c>
      <c r="M280" s="21">
        <f t="shared" si="20"/>
        <v>0.34169945902684457</v>
      </c>
      <c r="N280" s="3">
        <f t="shared" si="21"/>
        <v>0.34169945902684457</v>
      </c>
      <c r="O280" s="3">
        <f t="shared" si="22"/>
        <v>0.31660108194631087</v>
      </c>
      <c r="P280" s="3">
        <f t="shared" si="23"/>
        <v>0</v>
      </c>
      <c r="Q280" s="3">
        <f t="shared" si="24"/>
        <v>1</v>
      </c>
      <c r="R280" s="81">
        <v>101557</v>
      </c>
    </row>
    <row r="281" spans="1:18" s="2" customFormat="1" x14ac:dyDescent="0.2">
      <c r="A281" s="14">
        <v>70</v>
      </c>
      <c r="B281" s="5">
        <v>330</v>
      </c>
      <c r="C281" s="5">
        <v>46</v>
      </c>
      <c r="D281" s="5">
        <v>2</v>
      </c>
      <c r="E281" s="5">
        <v>62</v>
      </c>
      <c r="F281" s="5">
        <v>51</v>
      </c>
      <c r="G281" s="19" t="s">
        <v>82</v>
      </c>
      <c r="H281" s="23">
        <v>20172259</v>
      </c>
      <c r="I281" s="4">
        <v>20172259</v>
      </c>
      <c r="J281" s="4">
        <v>18690574</v>
      </c>
      <c r="K281" s="4">
        <v>0</v>
      </c>
      <c r="L281" s="24">
        <v>59035092</v>
      </c>
      <c r="M281" s="21">
        <f t="shared" si="20"/>
        <v>0.34169945902684457</v>
      </c>
      <c r="N281" s="3">
        <f t="shared" si="21"/>
        <v>0.34169945902684457</v>
      </c>
      <c r="O281" s="3">
        <f t="shared" si="22"/>
        <v>0.31660108194631087</v>
      </c>
      <c r="P281" s="3">
        <f t="shared" si="23"/>
        <v>0</v>
      </c>
      <c r="Q281" s="3">
        <f t="shared" si="24"/>
        <v>1</v>
      </c>
      <c r="R281" s="81">
        <v>111140</v>
      </c>
    </row>
    <row r="282" spans="1:18" s="2" customFormat="1" ht="25.5" x14ac:dyDescent="0.2">
      <c r="A282" s="14">
        <v>70</v>
      </c>
      <c r="B282" s="5">
        <v>330</v>
      </c>
      <c r="C282" s="5">
        <v>46</v>
      </c>
      <c r="D282" s="5">
        <v>3</v>
      </c>
      <c r="E282" s="5">
        <v>67</v>
      </c>
      <c r="F282" s="5">
        <v>51</v>
      </c>
      <c r="G282" s="19" t="s">
        <v>83</v>
      </c>
      <c r="H282" s="23">
        <v>12040677</v>
      </c>
      <c r="I282" s="4">
        <v>12040677</v>
      </c>
      <c r="J282" s="4">
        <v>9354144</v>
      </c>
      <c r="K282" s="4">
        <v>0</v>
      </c>
      <c r="L282" s="24">
        <v>33435498</v>
      </c>
      <c r="M282" s="21">
        <f t="shared" si="20"/>
        <v>0.36011657430674426</v>
      </c>
      <c r="N282" s="3">
        <f t="shared" si="21"/>
        <v>0.36011657430674426</v>
      </c>
      <c r="O282" s="3">
        <f t="shared" si="22"/>
        <v>0.27976685138651142</v>
      </c>
      <c r="P282" s="3">
        <f t="shared" si="23"/>
        <v>0</v>
      </c>
      <c r="Q282" s="3">
        <f t="shared" si="24"/>
        <v>1</v>
      </c>
      <c r="R282" s="81">
        <v>109500</v>
      </c>
    </row>
    <row r="283" spans="1:18" s="2" customFormat="1" ht="25.5" x14ac:dyDescent="0.2">
      <c r="A283" s="14">
        <v>70</v>
      </c>
      <c r="B283" s="5">
        <v>330</v>
      </c>
      <c r="C283" s="5">
        <v>46</v>
      </c>
      <c r="D283" s="5">
        <v>4</v>
      </c>
      <c r="E283" s="5">
        <v>46</v>
      </c>
      <c r="F283" s="5">
        <v>51</v>
      </c>
      <c r="G283" s="19" t="s">
        <v>318</v>
      </c>
      <c r="H283" s="23">
        <v>12040677</v>
      </c>
      <c r="I283" s="4">
        <v>12040677</v>
      </c>
      <c r="J283" s="4">
        <v>9745003</v>
      </c>
      <c r="K283" s="4">
        <v>0</v>
      </c>
      <c r="L283" s="24">
        <v>33826357</v>
      </c>
      <c r="M283" s="21">
        <f t="shared" si="20"/>
        <v>0.35595547578475567</v>
      </c>
      <c r="N283" s="3">
        <f t="shared" si="21"/>
        <v>0.35595547578475567</v>
      </c>
      <c r="O283" s="3">
        <f t="shared" si="22"/>
        <v>0.28808904843048866</v>
      </c>
      <c r="P283" s="3">
        <f t="shared" si="23"/>
        <v>0</v>
      </c>
      <c r="Q283" s="3">
        <f t="shared" si="24"/>
        <v>1</v>
      </c>
      <c r="R283" s="81">
        <v>101534</v>
      </c>
    </row>
    <row r="284" spans="1:18" s="2" customFormat="1" ht="25.5" x14ac:dyDescent="0.2">
      <c r="A284" s="14">
        <v>70</v>
      </c>
      <c r="B284" s="5">
        <v>330</v>
      </c>
      <c r="C284" s="5">
        <v>46</v>
      </c>
      <c r="D284" s="5">
        <v>4</v>
      </c>
      <c r="E284" s="5">
        <v>73</v>
      </c>
      <c r="F284" s="5">
        <v>51</v>
      </c>
      <c r="G284" s="19" t="s">
        <v>84</v>
      </c>
      <c r="H284" s="23">
        <v>12040677</v>
      </c>
      <c r="I284" s="4">
        <v>12040677</v>
      </c>
      <c r="J284" s="4">
        <v>9354144</v>
      </c>
      <c r="K284" s="4">
        <v>0</v>
      </c>
      <c r="L284" s="24">
        <v>33435498</v>
      </c>
      <c r="M284" s="21">
        <f t="shared" si="20"/>
        <v>0.36011657430674426</v>
      </c>
      <c r="N284" s="3">
        <f t="shared" si="21"/>
        <v>0.36011657430674426</v>
      </c>
      <c r="O284" s="3">
        <f t="shared" si="22"/>
        <v>0.27976685138651142</v>
      </c>
      <c r="P284" s="3">
        <f t="shared" si="23"/>
        <v>0</v>
      </c>
      <c r="Q284" s="3">
        <f t="shared" si="24"/>
        <v>1</v>
      </c>
      <c r="R284" s="81">
        <v>109501</v>
      </c>
    </row>
    <row r="285" spans="1:18" s="2" customFormat="1" ht="25.5" x14ac:dyDescent="0.2">
      <c r="A285" s="14">
        <v>70</v>
      </c>
      <c r="B285" s="5">
        <v>330</v>
      </c>
      <c r="C285" s="5">
        <v>46</v>
      </c>
      <c r="D285" s="5">
        <v>5</v>
      </c>
      <c r="E285" s="5">
        <v>8</v>
      </c>
      <c r="F285" s="5">
        <v>51</v>
      </c>
      <c r="G285" s="19" t="s">
        <v>41</v>
      </c>
      <c r="H285" s="23">
        <v>41000000</v>
      </c>
      <c r="I285" s="4">
        <v>12050000</v>
      </c>
      <c r="J285" s="4">
        <v>13420000</v>
      </c>
      <c r="K285" s="4">
        <v>0</v>
      </c>
      <c r="L285" s="24">
        <v>66470000</v>
      </c>
      <c r="M285" s="21">
        <f t="shared" si="20"/>
        <v>0.61681961787272455</v>
      </c>
      <c r="N285" s="3">
        <f t="shared" si="21"/>
        <v>0.18128479013088611</v>
      </c>
      <c r="O285" s="3">
        <f t="shared" si="22"/>
        <v>0.20189559199638935</v>
      </c>
      <c r="P285" s="3">
        <f t="shared" si="23"/>
        <v>0</v>
      </c>
      <c r="Q285" s="3">
        <f t="shared" si="24"/>
        <v>1</v>
      </c>
      <c r="R285" s="81">
        <v>73453</v>
      </c>
    </row>
    <row r="286" spans="1:18" s="2" customFormat="1" ht="25.5" x14ac:dyDescent="0.2">
      <c r="A286" s="14">
        <v>70</v>
      </c>
      <c r="B286" s="5">
        <v>330</v>
      </c>
      <c r="C286" s="5">
        <v>46</v>
      </c>
      <c r="D286" s="5">
        <v>5</v>
      </c>
      <c r="E286" s="5">
        <v>9</v>
      </c>
      <c r="F286" s="5">
        <v>51</v>
      </c>
      <c r="G286" s="19" t="s">
        <v>42</v>
      </c>
      <c r="H286" s="23">
        <v>41000000</v>
      </c>
      <c r="I286" s="4">
        <v>12050000</v>
      </c>
      <c r="J286" s="4">
        <v>13484848</v>
      </c>
      <c r="K286" s="4">
        <v>0</v>
      </c>
      <c r="L286" s="24">
        <v>66534848</v>
      </c>
      <c r="M286" s="21">
        <f t="shared" si="20"/>
        <v>0.61621843638990503</v>
      </c>
      <c r="N286" s="3">
        <f t="shared" si="21"/>
        <v>0.18110810142678915</v>
      </c>
      <c r="O286" s="3">
        <f t="shared" si="22"/>
        <v>0.20267346218330581</v>
      </c>
      <c r="P286" s="3">
        <f t="shared" si="23"/>
        <v>0</v>
      </c>
      <c r="Q286" s="3">
        <f t="shared" si="24"/>
        <v>1</v>
      </c>
      <c r="R286" s="81">
        <v>73454</v>
      </c>
    </row>
    <row r="287" spans="1:18" s="2" customFormat="1" ht="25.5" x14ac:dyDescent="0.2">
      <c r="A287" s="14">
        <v>70</v>
      </c>
      <c r="B287" s="5">
        <v>330</v>
      </c>
      <c r="C287" s="5">
        <v>46</v>
      </c>
      <c r="D287" s="5">
        <v>5</v>
      </c>
      <c r="E287" s="5">
        <v>10</v>
      </c>
      <c r="F287" s="5">
        <v>51</v>
      </c>
      <c r="G287" s="19" t="s">
        <v>43</v>
      </c>
      <c r="H287" s="23">
        <v>41000000</v>
      </c>
      <c r="I287" s="4">
        <v>12050000</v>
      </c>
      <c r="J287" s="4">
        <v>12833718</v>
      </c>
      <c r="K287" s="4">
        <v>0</v>
      </c>
      <c r="L287" s="24">
        <v>65883718</v>
      </c>
      <c r="M287" s="21">
        <f t="shared" si="20"/>
        <v>0.62230853456084556</v>
      </c>
      <c r="N287" s="3">
        <f t="shared" si="21"/>
        <v>0.18289799613312654</v>
      </c>
      <c r="O287" s="3">
        <f t="shared" si="22"/>
        <v>0.19479346930602792</v>
      </c>
      <c r="P287" s="3">
        <f t="shared" si="23"/>
        <v>0</v>
      </c>
      <c r="Q287" s="3">
        <f t="shared" si="24"/>
        <v>1</v>
      </c>
      <c r="R287" s="81">
        <v>73455</v>
      </c>
    </row>
    <row r="288" spans="1:18" s="2" customFormat="1" ht="25.5" x14ac:dyDescent="0.2">
      <c r="A288" s="14">
        <v>70</v>
      </c>
      <c r="B288" s="5">
        <v>330</v>
      </c>
      <c r="C288" s="5">
        <v>46</v>
      </c>
      <c r="D288" s="5">
        <v>5</v>
      </c>
      <c r="E288" s="5">
        <v>11</v>
      </c>
      <c r="F288" s="5">
        <v>51</v>
      </c>
      <c r="G288" s="19" t="s">
        <v>44</v>
      </c>
      <c r="H288" s="23">
        <v>41000000</v>
      </c>
      <c r="I288" s="4">
        <v>12050000</v>
      </c>
      <c r="J288" s="4">
        <v>12833718</v>
      </c>
      <c r="K288" s="4">
        <v>0</v>
      </c>
      <c r="L288" s="24">
        <v>65883718</v>
      </c>
      <c r="M288" s="21">
        <f t="shared" si="20"/>
        <v>0.62230853456084556</v>
      </c>
      <c r="N288" s="3">
        <f t="shared" si="21"/>
        <v>0.18289799613312654</v>
      </c>
      <c r="O288" s="3">
        <f t="shared" si="22"/>
        <v>0.19479346930602792</v>
      </c>
      <c r="P288" s="3">
        <f t="shared" si="23"/>
        <v>0</v>
      </c>
      <c r="Q288" s="3">
        <f t="shared" si="24"/>
        <v>1</v>
      </c>
      <c r="R288" s="81">
        <v>73456</v>
      </c>
    </row>
    <row r="289" spans="1:18" s="2" customFormat="1" ht="25.5" x14ac:dyDescent="0.2">
      <c r="A289" s="14">
        <v>70</v>
      </c>
      <c r="B289" s="5">
        <v>330</v>
      </c>
      <c r="C289" s="5">
        <v>46</v>
      </c>
      <c r="D289" s="5">
        <v>5</v>
      </c>
      <c r="E289" s="5">
        <v>25</v>
      </c>
      <c r="F289" s="5">
        <v>51</v>
      </c>
      <c r="G289" s="19" t="s">
        <v>85</v>
      </c>
      <c r="H289" s="23">
        <v>41000000</v>
      </c>
      <c r="I289" s="4">
        <v>12050000</v>
      </c>
      <c r="J289" s="4">
        <v>8503560</v>
      </c>
      <c r="K289" s="4">
        <v>0</v>
      </c>
      <c r="L289" s="24">
        <v>61553560</v>
      </c>
      <c r="M289" s="21">
        <f t="shared" si="20"/>
        <v>0.66608657565866214</v>
      </c>
      <c r="N289" s="3">
        <f t="shared" si="21"/>
        <v>0.19576446918748486</v>
      </c>
      <c r="O289" s="3">
        <f t="shared" si="22"/>
        <v>0.138148955153853</v>
      </c>
      <c r="P289" s="3">
        <f t="shared" si="23"/>
        <v>0</v>
      </c>
      <c r="Q289" s="3">
        <f t="shared" si="24"/>
        <v>1</v>
      </c>
      <c r="R289" s="81">
        <v>113028</v>
      </c>
    </row>
    <row r="290" spans="1:18" s="2" customFormat="1" ht="25.5" x14ac:dyDescent="0.2">
      <c r="A290" s="14">
        <v>70</v>
      </c>
      <c r="B290" s="5">
        <v>330</v>
      </c>
      <c r="C290" s="5">
        <v>46</v>
      </c>
      <c r="D290" s="5">
        <v>5</v>
      </c>
      <c r="E290" s="5">
        <v>26</v>
      </c>
      <c r="F290" s="5">
        <v>51</v>
      </c>
      <c r="G290" s="19" t="s">
        <v>86</v>
      </c>
      <c r="H290" s="23">
        <v>41000000</v>
      </c>
      <c r="I290" s="4">
        <v>12050000</v>
      </c>
      <c r="J290" s="4">
        <v>8503560</v>
      </c>
      <c r="K290" s="4">
        <v>0</v>
      </c>
      <c r="L290" s="24">
        <v>61553560</v>
      </c>
      <c r="M290" s="21">
        <f t="shared" si="20"/>
        <v>0.66608657565866214</v>
      </c>
      <c r="N290" s="3">
        <f t="shared" si="21"/>
        <v>0.19576446918748486</v>
      </c>
      <c r="O290" s="3">
        <f t="shared" si="22"/>
        <v>0.138148955153853</v>
      </c>
      <c r="P290" s="3">
        <f t="shared" si="23"/>
        <v>0</v>
      </c>
      <c r="Q290" s="3">
        <f t="shared" si="24"/>
        <v>1</v>
      </c>
      <c r="R290" s="81">
        <v>113071</v>
      </c>
    </row>
    <row r="291" spans="1:18" s="2" customFormat="1" ht="25.5" x14ac:dyDescent="0.2">
      <c r="A291" s="14">
        <v>70</v>
      </c>
      <c r="B291" s="5">
        <v>330</v>
      </c>
      <c r="C291" s="5">
        <v>46</v>
      </c>
      <c r="D291" s="5">
        <v>5</v>
      </c>
      <c r="E291" s="5">
        <v>27</v>
      </c>
      <c r="F291" s="5">
        <v>51</v>
      </c>
      <c r="G291" s="19" t="s">
        <v>319</v>
      </c>
      <c r="H291" s="23">
        <v>41000000</v>
      </c>
      <c r="I291" s="4">
        <v>12050000</v>
      </c>
      <c r="J291" s="4">
        <v>8503560</v>
      </c>
      <c r="K291" s="4">
        <v>0</v>
      </c>
      <c r="L291" s="24">
        <v>61553560</v>
      </c>
      <c r="M291" s="21">
        <f t="shared" si="20"/>
        <v>0.66608657565866214</v>
      </c>
      <c r="N291" s="3">
        <f t="shared" si="21"/>
        <v>0.19576446918748486</v>
      </c>
      <c r="O291" s="3">
        <f t="shared" si="22"/>
        <v>0.138148955153853</v>
      </c>
      <c r="P291" s="3">
        <f t="shared" si="23"/>
        <v>0</v>
      </c>
      <c r="Q291" s="3">
        <f t="shared" si="24"/>
        <v>1</v>
      </c>
      <c r="R291" s="81">
        <v>113151</v>
      </c>
    </row>
    <row r="292" spans="1:18" s="2" customFormat="1" ht="25.5" x14ac:dyDescent="0.2">
      <c r="A292" s="14">
        <v>70</v>
      </c>
      <c r="B292" s="5">
        <v>330</v>
      </c>
      <c r="C292" s="5">
        <v>46</v>
      </c>
      <c r="D292" s="5">
        <v>5</v>
      </c>
      <c r="E292" s="5">
        <v>28</v>
      </c>
      <c r="F292" s="5">
        <v>51</v>
      </c>
      <c r="G292" s="19" t="s">
        <v>320</v>
      </c>
      <c r="H292" s="23">
        <v>41000000</v>
      </c>
      <c r="I292" s="4">
        <v>12050000</v>
      </c>
      <c r="J292" s="4">
        <v>8503560</v>
      </c>
      <c r="K292" s="4">
        <v>0</v>
      </c>
      <c r="L292" s="24">
        <v>61553560</v>
      </c>
      <c r="M292" s="21">
        <f t="shared" si="20"/>
        <v>0.66608657565866214</v>
      </c>
      <c r="N292" s="3">
        <f t="shared" si="21"/>
        <v>0.19576446918748486</v>
      </c>
      <c r="O292" s="3">
        <f t="shared" si="22"/>
        <v>0.138148955153853</v>
      </c>
      <c r="P292" s="3">
        <f t="shared" si="23"/>
        <v>0</v>
      </c>
      <c r="Q292" s="3">
        <f t="shared" si="24"/>
        <v>1</v>
      </c>
      <c r="R292" s="81">
        <v>113165</v>
      </c>
    </row>
    <row r="293" spans="1:18" s="2" customFormat="1" ht="25.5" x14ac:dyDescent="0.2">
      <c r="A293" s="14">
        <v>70</v>
      </c>
      <c r="B293" s="5">
        <v>330</v>
      </c>
      <c r="C293" s="5">
        <v>46</v>
      </c>
      <c r="D293" s="5">
        <v>5</v>
      </c>
      <c r="E293" s="5">
        <v>29</v>
      </c>
      <c r="F293" s="5">
        <v>51</v>
      </c>
      <c r="G293" s="19" t="s">
        <v>87</v>
      </c>
      <c r="H293" s="23">
        <v>41000000</v>
      </c>
      <c r="I293" s="4">
        <v>12050000</v>
      </c>
      <c r="J293" s="4">
        <v>8503560</v>
      </c>
      <c r="K293" s="4">
        <v>0</v>
      </c>
      <c r="L293" s="24">
        <v>61553560</v>
      </c>
      <c r="M293" s="21">
        <f t="shared" si="20"/>
        <v>0.66608657565866214</v>
      </c>
      <c r="N293" s="3">
        <f t="shared" si="21"/>
        <v>0.19576446918748486</v>
      </c>
      <c r="O293" s="3">
        <f t="shared" si="22"/>
        <v>0.138148955153853</v>
      </c>
      <c r="P293" s="3">
        <f t="shared" si="23"/>
        <v>0</v>
      </c>
      <c r="Q293" s="3">
        <f t="shared" si="24"/>
        <v>1</v>
      </c>
      <c r="R293" s="81">
        <v>113171</v>
      </c>
    </row>
    <row r="294" spans="1:18" s="2" customFormat="1" ht="25.5" x14ac:dyDescent="0.2">
      <c r="A294" s="14">
        <v>70</v>
      </c>
      <c r="B294" s="5">
        <v>330</v>
      </c>
      <c r="C294" s="5">
        <v>46</v>
      </c>
      <c r="D294" s="5">
        <v>5</v>
      </c>
      <c r="E294" s="5">
        <v>30</v>
      </c>
      <c r="F294" s="5">
        <v>51</v>
      </c>
      <c r="G294" s="19" t="s">
        <v>88</v>
      </c>
      <c r="H294" s="23">
        <v>41000000</v>
      </c>
      <c r="I294" s="4">
        <v>12050000</v>
      </c>
      <c r="J294" s="4">
        <v>8503560</v>
      </c>
      <c r="K294" s="4">
        <v>0</v>
      </c>
      <c r="L294" s="24">
        <v>61553560</v>
      </c>
      <c r="M294" s="21">
        <f t="shared" si="20"/>
        <v>0.66608657565866214</v>
      </c>
      <c r="N294" s="3">
        <f t="shared" si="21"/>
        <v>0.19576446918748486</v>
      </c>
      <c r="O294" s="3">
        <f t="shared" si="22"/>
        <v>0.138148955153853</v>
      </c>
      <c r="P294" s="3">
        <f t="shared" si="23"/>
        <v>0</v>
      </c>
      <c r="Q294" s="3">
        <f t="shared" si="24"/>
        <v>1</v>
      </c>
      <c r="R294" s="81">
        <v>113180</v>
      </c>
    </row>
    <row r="295" spans="1:18" s="2" customFormat="1" ht="25.5" x14ac:dyDescent="0.2">
      <c r="A295" s="14">
        <v>70</v>
      </c>
      <c r="B295" s="5">
        <v>330</v>
      </c>
      <c r="C295" s="5">
        <v>46</v>
      </c>
      <c r="D295" s="5">
        <v>5</v>
      </c>
      <c r="E295" s="5">
        <v>31</v>
      </c>
      <c r="F295" s="5">
        <v>51</v>
      </c>
      <c r="G295" s="19" t="s">
        <v>89</v>
      </c>
      <c r="H295" s="23">
        <v>41000000</v>
      </c>
      <c r="I295" s="4">
        <v>12050000</v>
      </c>
      <c r="J295" s="4">
        <v>14482428</v>
      </c>
      <c r="K295" s="4">
        <v>0</v>
      </c>
      <c r="L295" s="24">
        <v>67532428</v>
      </c>
      <c r="M295" s="21">
        <f t="shared" si="20"/>
        <v>0.60711574001159863</v>
      </c>
      <c r="N295" s="3">
        <f t="shared" si="21"/>
        <v>0.17843279675950641</v>
      </c>
      <c r="O295" s="3">
        <f t="shared" si="22"/>
        <v>0.21445146322889502</v>
      </c>
      <c r="P295" s="3">
        <f t="shared" si="23"/>
        <v>0</v>
      </c>
      <c r="Q295" s="3">
        <f t="shared" si="24"/>
        <v>1</v>
      </c>
      <c r="R295" s="81">
        <v>113205</v>
      </c>
    </row>
    <row r="296" spans="1:18" s="2" customFormat="1" ht="25.5" x14ac:dyDescent="0.2">
      <c r="A296" s="14">
        <v>70</v>
      </c>
      <c r="B296" s="5">
        <v>330</v>
      </c>
      <c r="C296" s="5">
        <v>46</v>
      </c>
      <c r="D296" s="5">
        <v>5</v>
      </c>
      <c r="E296" s="5">
        <v>50</v>
      </c>
      <c r="F296" s="5">
        <v>51</v>
      </c>
      <c r="G296" s="19" t="s">
        <v>90</v>
      </c>
      <c r="H296" s="23">
        <v>41000000</v>
      </c>
      <c r="I296" s="4">
        <v>12050000</v>
      </c>
      <c r="J296" s="4">
        <v>8503560</v>
      </c>
      <c r="K296" s="4">
        <v>0</v>
      </c>
      <c r="L296" s="24">
        <v>61553560</v>
      </c>
      <c r="M296" s="21">
        <f t="shared" si="20"/>
        <v>0.66608657565866214</v>
      </c>
      <c r="N296" s="3">
        <f t="shared" si="21"/>
        <v>0.19576446918748486</v>
      </c>
      <c r="O296" s="3">
        <f t="shared" si="22"/>
        <v>0.138148955153853</v>
      </c>
      <c r="P296" s="3">
        <f t="shared" si="23"/>
        <v>0</v>
      </c>
      <c r="Q296" s="3">
        <f t="shared" si="24"/>
        <v>1</v>
      </c>
      <c r="R296" s="81">
        <v>113209</v>
      </c>
    </row>
    <row r="297" spans="1:18" s="2" customFormat="1" ht="25.5" x14ac:dyDescent="0.2">
      <c r="A297" s="14">
        <v>70</v>
      </c>
      <c r="B297" s="5">
        <v>330</v>
      </c>
      <c r="C297" s="5">
        <v>46</v>
      </c>
      <c r="D297" s="5">
        <v>5</v>
      </c>
      <c r="E297" s="5">
        <v>51</v>
      </c>
      <c r="F297" s="5">
        <v>51</v>
      </c>
      <c r="G297" s="19" t="s">
        <v>91</v>
      </c>
      <c r="H297" s="23">
        <v>41000000</v>
      </c>
      <c r="I297" s="4">
        <v>12050000</v>
      </c>
      <c r="J297" s="4">
        <v>8503560</v>
      </c>
      <c r="K297" s="4">
        <v>0</v>
      </c>
      <c r="L297" s="24">
        <v>61553560</v>
      </c>
      <c r="M297" s="21">
        <f t="shared" si="20"/>
        <v>0.66608657565866214</v>
      </c>
      <c r="N297" s="3">
        <f t="shared" si="21"/>
        <v>0.19576446918748486</v>
      </c>
      <c r="O297" s="3">
        <f t="shared" si="22"/>
        <v>0.138148955153853</v>
      </c>
      <c r="P297" s="3">
        <f t="shared" si="23"/>
        <v>0</v>
      </c>
      <c r="Q297" s="3">
        <f t="shared" si="24"/>
        <v>1</v>
      </c>
      <c r="R297" s="81">
        <v>113218</v>
      </c>
    </row>
    <row r="298" spans="1:18" s="2" customFormat="1" ht="25.5" x14ac:dyDescent="0.2">
      <c r="A298" s="14">
        <v>70</v>
      </c>
      <c r="B298" s="5">
        <v>330</v>
      </c>
      <c r="C298" s="5">
        <v>46</v>
      </c>
      <c r="D298" s="5">
        <v>5</v>
      </c>
      <c r="E298" s="5">
        <v>52</v>
      </c>
      <c r="F298" s="5">
        <v>51</v>
      </c>
      <c r="G298" s="19" t="s">
        <v>321</v>
      </c>
      <c r="H298" s="23">
        <v>41000000</v>
      </c>
      <c r="I298" s="4">
        <v>12050000</v>
      </c>
      <c r="J298" s="4">
        <v>14482428</v>
      </c>
      <c r="K298" s="4">
        <v>0</v>
      </c>
      <c r="L298" s="24">
        <v>67532428</v>
      </c>
      <c r="M298" s="21">
        <f t="shared" si="20"/>
        <v>0.60711574001159863</v>
      </c>
      <c r="N298" s="3">
        <f t="shared" si="21"/>
        <v>0.17843279675950641</v>
      </c>
      <c r="O298" s="3">
        <f t="shared" si="22"/>
        <v>0.21445146322889502</v>
      </c>
      <c r="P298" s="3">
        <f t="shared" si="23"/>
        <v>0</v>
      </c>
      <c r="Q298" s="3">
        <f t="shared" si="24"/>
        <v>1</v>
      </c>
      <c r="R298" s="81">
        <v>113238</v>
      </c>
    </row>
    <row r="299" spans="1:18" s="2" customFormat="1" ht="25.5" x14ac:dyDescent="0.2">
      <c r="A299" s="14">
        <v>70</v>
      </c>
      <c r="B299" s="5">
        <v>330</v>
      </c>
      <c r="C299" s="5">
        <v>46</v>
      </c>
      <c r="D299" s="5">
        <v>5</v>
      </c>
      <c r="E299" s="5">
        <v>53</v>
      </c>
      <c r="F299" s="5">
        <v>51</v>
      </c>
      <c r="G299" s="19" t="s">
        <v>322</v>
      </c>
      <c r="H299" s="23">
        <v>41000000</v>
      </c>
      <c r="I299" s="4">
        <v>12050000</v>
      </c>
      <c r="J299" s="4">
        <v>0</v>
      </c>
      <c r="K299" s="4">
        <v>0</v>
      </c>
      <c r="L299" s="24">
        <v>53050000</v>
      </c>
      <c r="M299" s="21">
        <f t="shared" si="20"/>
        <v>0.77285579641847313</v>
      </c>
      <c r="N299" s="3">
        <f t="shared" si="21"/>
        <v>0.22714420358152687</v>
      </c>
      <c r="O299" s="3">
        <f t="shared" si="22"/>
        <v>0</v>
      </c>
      <c r="P299" s="3">
        <f t="shared" si="23"/>
        <v>0</v>
      </c>
      <c r="Q299" s="3">
        <f t="shared" si="24"/>
        <v>1</v>
      </c>
      <c r="R299" s="81">
        <v>115389</v>
      </c>
    </row>
    <row r="300" spans="1:18" s="2" customFormat="1" ht="25.5" x14ac:dyDescent="0.2">
      <c r="A300" s="14">
        <v>70</v>
      </c>
      <c r="B300" s="5">
        <v>330</v>
      </c>
      <c r="C300" s="5">
        <v>46</v>
      </c>
      <c r="D300" s="5">
        <v>5</v>
      </c>
      <c r="E300" s="5">
        <v>54</v>
      </c>
      <c r="F300" s="5">
        <v>51</v>
      </c>
      <c r="G300" s="19" t="s">
        <v>323</v>
      </c>
      <c r="H300" s="23">
        <v>41000000</v>
      </c>
      <c r="I300" s="4">
        <v>12050000</v>
      </c>
      <c r="J300" s="4">
        <v>11428615</v>
      </c>
      <c r="K300" s="4">
        <v>0</v>
      </c>
      <c r="L300" s="24">
        <v>64478615</v>
      </c>
      <c r="M300" s="21">
        <f t="shared" si="20"/>
        <v>0.63586973758664012</v>
      </c>
      <c r="N300" s="3">
        <f t="shared" si="21"/>
        <v>0.18688366677851254</v>
      </c>
      <c r="O300" s="3">
        <f t="shared" si="22"/>
        <v>0.17724659563484729</v>
      </c>
      <c r="P300" s="3">
        <f t="shared" si="23"/>
        <v>0</v>
      </c>
      <c r="Q300" s="3">
        <f t="shared" si="24"/>
        <v>1</v>
      </c>
      <c r="R300" s="81">
        <v>115392</v>
      </c>
    </row>
    <row r="301" spans="1:18" s="2" customFormat="1" ht="25.5" x14ac:dyDescent="0.2">
      <c r="A301" s="14">
        <v>70</v>
      </c>
      <c r="B301" s="5">
        <v>330</v>
      </c>
      <c r="C301" s="5">
        <v>46</v>
      </c>
      <c r="D301" s="5">
        <v>5</v>
      </c>
      <c r="E301" s="5">
        <v>55</v>
      </c>
      <c r="F301" s="5">
        <v>51</v>
      </c>
      <c r="G301" s="19" t="s">
        <v>92</v>
      </c>
      <c r="H301" s="23">
        <v>41000000</v>
      </c>
      <c r="I301" s="4">
        <v>12050000</v>
      </c>
      <c r="J301" s="4">
        <v>0</v>
      </c>
      <c r="K301" s="4">
        <v>0</v>
      </c>
      <c r="L301" s="24">
        <v>53050000</v>
      </c>
      <c r="M301" s="21">
        <f t="shared" si="20"/>
        <v>0.77285579641847313</v>
      </c>
      <c r="N301" s="3">
        <f t="shared" si="21"/>
        <v>0.22714420358152687</v>
      </c>
      <c r="O301" s="3">
        <f t="shared" si="22"/>
        <v>0</v>
      </c>
      <c r="P301" s="3">
        <f t="shared" si="23"/>
        <v>0</v>
      </c>
      <c r="Q301" s="3">
        <f t="shared" si="24"/>
        <v>1</v>
      </c>
      <c r="R301" s="81">
        <v>115394</v>
      </c>
    </row>
    <row r="302" spans="1:18" s="2" customFormat="1" ht="25.5" x14ac:dyDescent="0.2">
      <c r="A302" s="14">
        <v>70</v>
      </c>
      <c r="B302" s="5">
        <v>330</v>
      </c>
      <c r="C302" s="5">
        <v>46</v>
      </c>
      <c r="D302" s="5">
        <v>5</v>
      </c>
      <c r="E302" s="5">
        <v>56</v>
      </c>
      <c r="F302" s="5">
        <v>51</v>
      </c>
      <c r="G302" s="19" t="s">
        <v>93</v>
      </c>
      <c r="H302" s="23">
        <v>41000000</v>
      </c>
      <c r="I302" s="4">
        <v>12050000</v>
      </c>
      <c r="J302" s="4">
        <v>0</v>
      </c>
      <c r="K302" s="4">
        <v>0</v>
      </c>
      <c r="L302" s="24">
        <v>53050000</v>
      </c>
      <c r="M302" s="21">
        <f t="shared" si="20"/>
        <v>0.77285579641847313</v>
      </c>
      <c r="N302" s="3">
        <f t="shared" si="21"/>
        <v>0.22714420358152687</v>
      </c>
      <c r="O302" s="3">
        <f t="shared" si="22"/>
        <v>0</v>
      </c>
      <c r="P302" s="3">
        <f t="shared" si="23"/>
        <v>0</v>
      </c>
      <c r="Q302" s="3">
        <f t="shared" si="24"/>
        <v>1</v>
      </c>
      <c r="R302" s="81">
        <v>115395</v>
      </c>
    </row>
    <row r="303" spans="1:18" s="2" customFormat="1" ht="25.5" x14ac:dyDescent="0.2">
      <c r="A303" s="14">
        <v>70</v>
      </c>
      <c r="B303" s="5">
        <v>330</v>
      </c>
      <c r="C303" s="5">
        <v>46</v>
      </c>
      <c r="D303" s="5">
        <v>5</v>
      </c>
      <c r="E303" s="5">
        <v>57</v>
      </c>
      <c r="F303" s="5">
        <v>51</v>
      </c>
      <c r="G303" s="19" t="s">
        <v>94</v>
      </c>
      <c r="H303" s="23">
        <v>41000000</v>
      </c>
      <c r="I303" s="4">
        <v>12050000</v>
      </c>
      <c r="J303" s="4">
        <v>0</v>
      </c>
      <c r="K303" s="4">
        <v>0</v>
      </c>
      <c r="L303" s="24">
        <v>53050000</v>
      </c>
      <c r="M303" s="21">
        <f t="shared" si="20"/>
        <v>0.77285579641847313</v>
      </c>
      <c r="N303" s="3">
        <f t="shared" si="21"/>
        <v>0.22714420358152687</v>
      </c>
      <c r="O303" s="3">
        <f t="shared" si="22"/>
        <v>0</v>
      </c>
      <c r="P303" s="3">
        <f t="shared" si="23"/>
        <v>0</v>
      </c>
      <c r="Q303" s="3">
        <f t="shared" si="24"/>
        <v>1</v>
      </c>
      <c r="R303" s="81">
        <v>115397</v>
      </c>
    </row>
    <row r="304" spans="1:18" s="2" customFormat="1" ht="25.5" x14ac:dyDescent="0.2">
      <c r="A304" s="14">
        <v>70</v>
      </c>
      <c r="B304" s="5">
        <v>330</v>
      </c>
      <c r="C304" s="5">
        <v>46</v>
      </c>
      <c r="D304" s="5">
        <v>6</v>
      </c>
      <c r="E304" s="5">
        <v>35</v>
      </c>
      <c r="F304" s="5">
        <v>51</v>
      </c>
      <c r="G304" s="19" t="s">
        <v>324</v>
      </c>
      <c r="H304" s="23">
        <v>44697987</v>
      </c>
      <c r="I304" s="4">
        <v>24623112</v>
      </c>
      <c r="J304" s="4">
        <v>0</v>
      </c>
      <c r="K304" s="4">
        <v>0</v>
      </c>
      <c r="L304" s="24">
        <v>69321099</v>
      </c>
      <c r="M304" s="21">
        <f t="shared" si="20"/>
        <v>0.64479628345188233</v>
      </c>
      <c r="N304" s="3">
        <f t="shared" si="21"/>
        <v>0.35520371654811761</v>
      </c>
      <c r="O304" s="3">
        <f t="shared" si="22"/>
        <v>0</v>
      </c>
      <c r="P304" s="3">
        <f t="shared" si="23"/>
        <v>0</v>
      </c>
      <c r="Q304" s="3">
        <f t="shared" si="24"/>
        <v>1</v>
      </c>
      <c r="R304" s="81">
        <v>73573</v>
      </c>
    </row>
    <row r="305" spans="1:18" s="2" customFormat="1" ht="25.5" x14ac:dyDescent="0.2">
      <c r="A305" s="14">
        <v>70</v>
      </c>
      <c r="B305" s="5">
        <v>330</v>
      </c>
      <c r="C305" s="5">
        <v>46</v>
      </c>
      <c r="D305" s="5">
        <v>7</v>
      </c>
      <c r="E305" s="5">
        <v>77</v>
      </c>
      <c r="F305" s="5">
        <v>51</v>
      </c>
      <c r="G305" s="19" t="s">
        <v>95</v>
      </c>
      <c r="H305" s="23">
        <v>12614043</v>
      </c>
      <c r="I305" s="4">
        <v>12614043</v>
      </c>
      <c r="J305" s="4">
        <v>11974451</v>
      </c>
      <c r="K305" s="4">
        <v>0</v>
      </c>
      <c r="L305" s="24">
        <v>37202537</v>
      </c>
      <c r="M305" s="21">
        <f t="shared" si="20"/>
        <v>0.33906405361548325</v>
      </c>
      <c r="N305" s="3">
        <f t="shared" si="21"/>
        <v>0.33906405361548325</v>
      </c>
      <c r="O305" s="3">
        <f t="shared" si="22"/>
        <v>0.32187189276903344</v>
      </c>
      <c r="P305" s="3">
        <f t="shared" si="23"/>
        <v>0</v>
      </c>
      <c r="Q305" s="3">
        <f t="shared" si="24"/>
        <v>1</v>
      </c>
      <c r="R305" s="81">
        <v>105763</v>
      </c>
    </row>
    <row r="306" spans="1:18" s="2" customFormat="1" x14ac:dyDescent="0.2">
      <c r="A306" s="14">
        <v>70</v>
      </c>
      <c r="B306" s="5">
        <v>330</v>
      </c>
      <c r="C306" s="5">
        <v>46</v>
      </c>
      <c r="D306" s="5">
        <v>7</v>
      </c>
      <c r="E306" s="5">
        <v>78</v>
      </c>
      <c r="F306" s="5">
        <v>51</v>
      </c>
      <c r="G306" s="19" t="s">
        <v>96</v>
      </c>
      <c r="H306" s="23">
        <v>13892280</v>
      </c>
      <c r="I306" s="4">
        <v>13892280</v>
      </c>
      <c r="J306" s="4">
        <v>9688919</v>
      </c>
      <c r="K306" s="4">
        <v>0</v>
      </c>
      <c r="L306" s="24">
        <v>37473479</v>
      </c>
      <c r="M306" s="21">
        <f t="shared" si="20"/>
        <v>0.37072298518106633</v>
      </c>
      <c r="N306" s="3">
        <f t="shared" si="21"/>
        <v>0.37072298518106633</v>
      </c>
      <c r="O306" s="3">
        <f t="shared" si="22"/>
        <v>0.25855402963786733</v>
      </c>
      <c r="P306" s="3">
        <f t="shared" si="23"/>
        <v>0</v>
      </c>
      <c r="Q306" s="3">
        <f t="shared" si="24"/>
        <v>1</v>
      </c>
      <c r="R306" s="81">
        <v>105765</v>
      </c>
    </row>
    <row r="307" spans="1:18" s="2" customFormat="1" ht="25.5" x14ac:dyDescent="0.2">
      <c r="A307" s="14">
        <v>70</v>
      </c>
      <c r="B307" s="5">
        <v>330</v>
      </c>
      <c r="C307" s="5">
        <v>46</v>
      </c>
      <c r="D307" s="5">
        <v>7</v>
      </c>
      <c r="E307" s="5">
        <v>83</v>
      </c>
      <c r="F307" s="5">
        <v>51</v>
      </c>
      <c r="G307" s="19" t="s">
        <v>97</v>
      </c>
      <c r="H307" s="23">
        <v>20510717</v>
      </c>
      <c r="I307" s="4">
        <v>20510717</v>
      </c>
      <c r="J307" s="4">
        <v>14791164</v>
      </c>
      <c r="K307" s="4">
        <v>0</v>
      </c>
      <c r="L307" s="24">
        <v>55812598</v>
      </c>
      <c r="M307" s="21">
        <f t="shared" si="20"/>
        <v>0.36749260444747617</v>
      </c>
      <c r="N307" s="3">
        <f t="shared" si="21"/>
        <v>0.36749260444747617</v>
      </c>
      <c r="O307" s="3">
        <f t="shared" si="22"/>
        <v>0.26501479110504766</v>
      </c>
      <c r="P307" s="3">
        <f t="shared" si="23"/>
        <v>0</v>
      </c>
      <c r="Q307" s="3">
        <f t="shared" si="24"/>
        <v>1</v>
      </c>
      <c r="R307" s="81">
        <v>109504</v>
      </c>
    </row>
    <row r="308" spans="1:18" s="2" customFormat="1" ht="25.5" x14ac:dyDescent="0.2">
      <c r="A308" s="14">
        <v>70</v>
      </c>
      <c r="B308" s="5">
        <v>330</v>
      </c>
      <c r="C308" s="5">
        <v>46</v>
      </c>
      <c r="D308" s="5">
        <v>7</v>
      </c>
      <c r="E308" s="5">
        <v>84</v>
      </c>
      <c r="F308" s="5">
        <v>51</v>
      </c>
      <c r="G308" s="19" t="s">
        <v>98</v>
      </c>
      <c r="H308" s="23">
        <v>12614043</v>
      </c>
      <c r="I308" s="4">
        <v>12614043</v>
      </c>
      <c r="J308" s="4">
        <v>10584273</v>
      </c>
      <c r="K308" s="4">
        <v>0</v>
      </c>
      <c r="L308" s="24">
        <v>35812359</v>
      </c>
      <c r="M308" s="21">
        <f t="shared" si="20"/>
        <v>0.3522259731619467</v>
      </c>
      <c r="N308" s="3">
        <f t="shared" si="21"/>
        <v>0.3522259731619467</v>
      </c>
      <c r="O308" s="3">
        <f t="shared" si="22"/>
        <v>0.29554805367610659</v>
      </c>
      <c r="P308" s="3">
        <f t="shared" si="23"/>
        <v>0</v>
      </c>
      <c r="Q308" s="3">
        <f t="shared" si="24"/>
        <v>1</v>
      </c>
      <c r="R308" s="81">
        <v>109505</v>
      </c>
    </row>
    <row r="309" spans="1:18" s="2" customFormat="1" ht="25.5" x14ac:dyDescent="0.2">
      <c r="A309" s="14">
        <v>70</v>
      </c>
      <c r="B309" s="5">
        <v>330</v>
      </c>
      <c r="C309" s="5">
        <v>46</v>
      </c>
      <c r="D309" s="5">
        <v>7</v>
      </c>
      <c r="E309" s="5">
        <v>85</v>
      </c>
      <c r="F309" s="5">
        <v>51</v>
      </c>
      <c r="G309" s="19" t="s">
        <v>99</v>
      </c>
      <c r="H309" s="23">
        <v>12614043</v>
      </c>
      <c r="I309" s="4">
        <v>12614043</v>
      </c>
      <c r="J309" s="4">
        <v>10584273</v>
      </c>
      <c r="K309" s="4">
        <v>0</v>
      </c>
      <c r="L309" s="24">
        <v>35812359</v>
      </c>
      <c r="M309" s="21">
        <f t="shared" si="20"/>
        <v>0.3522259731619467</v>
      </c>
      <c r="N309" s="3">
        <f t="shared" si="21"/>
        <v>0.3522259731619467</v>
      </c>
      <c r="O309" s="3">
        <f t="shared" si="22"/>
        <v>0.29554805367610659</v>
      </c>
      <c r="P309" s="3">
        <f t="shared" si="23"/>
        <v>0</v>
      </c>
      <c r="Q309" s="3">
        <f t="shared" si="24"/>
        <v>1</v>
      </c>
      <c r="R309" s="81">
        <v>109506</v>
      </c>
    </row>
    <row r="310" spans="1:18" s="2" customFormat="1" ht="25.5" x14ac:dyDescent="0.2">
      <c r="A310" s="14">
        <v>70</v>
      </c>
      <c r="B310" s="5">
        <v>330</v>
      </c>
      <c r="C310" s="5">
        <v>46</v>
      </c>
      <c r="D310" s="5">
        <v>7</v>
      </c>
      <c r="E310" s="5">
        <v>86</v>
      </c>
      <c r="F310" s="5">
        <v>51</v>
      </c>
      <c r="G310" s="19" t="s">
        <v>100</v>
      </c>
      <c r="H310" s="23">
        <v>23301523</v>
      </c>
      <c r="I310" s="4">
        <v>23301523</v>
      </c>
      <c r="J310" s="4">
        <v>16607272</v>
      </c>
      <c r="K310" s="4">
        <v>0</v>
      </c>
      <c r="L310" s="24">
        <v>63210318</v>
      </c>
      <c r="M310" s="21">
        <f t="shared" si="20"/>
        <v>0.36863480104624691</v>
      </c>
      <c r="N310" s="3">
        <f t="shared" si="21"/>
        <v>0.36863480104624691</v>
      </c>
      <c r="O310" s="3">
        <f t="shared" si="22"/>
        <v>0.26273039790750619</v>
      </c>
      <c r="P310" s="3">
        <f t="shared" si="23"/>
        <v>0</v>
      </c>
      <c r="Q310" s="3">
        <f t="shared" si="24"/>
        <v>1</v>
      </c>
      <c r="R310" s="81">
        <v>109507</v>
      </c>
    </row>
    <row r="311" spans="1:18" s="2" customFormat="1" ht="25.5" x14ac:dyDescent="0.2">
      <c r="A311" s="14">
        <v>70</v>
      </c>
      <c r="B311" s="5">
        <v>330</v>
      </c>
      <c r="C311" s="5">
        <v>46</v>
      </c>
      <c r="D311" s="5">
        <v>7</v>
      </c>
      <c r="E311" s="5">
        <v>87</v>
      </c>
      <c r="F311" s="5">
        <v>51</v>
      </c>
      <c r="G311" s="19" t="s">
        <v>101</v>
      </c>
      <c r="H311" s="23">
        <v>12614043</v>
      </c>
      <c r="I311" s="4">
        <v>12614043</v>
      </c>
      <c r="J311" s="4">
        <v>11974451</v>
      </c>
      <c r="K311" s="4">
        <v>0</v>
      </c>
      <c r="L311" s="24">
        <v>37202537</v>
      </c>
      <c r="M311" s="21">
        <f t="shared" si="20"/>
        <v>0.33906405361548325</v>
      </c>
      <c r="N311" s="3">
        <f t="shared" si="21"/>
        <v>0.33906405361548325</v>
      </c>
      <c r="O311" s="3">
        <f t="shared" si="22"/>
        <v>0.32187189276903344</v>
      </c>
      <c r="P311" s="3">
        <f t="shared" si="23"/>
        <v>0</v>
      </c>
      <c r="Q311" s="3">
        <f t="shared" si="24"/>
        <v>1</v>
      </c>
      <c r="R311" s="81">
        <v>109509</v>
      </c>
    </row>
    <row r="312" spans="1:18" s="2" customFormat="1" x14ac:dyDescent="0.2">
      <c r="A312" s="14">
        <v>70</v>
      </c>
      <c r="B312" s="5">
        <v>330</v>
      </c>
      <c r="C312" s="5">
        <v>46</v>
      </c>
      <c r="D312" s="5">
        <v>8</v>
      </c>
      <c r="E312" s="5">
        <v>10</v>
      </c>
      <c r="F312" s="5">
        <v>51</v>
      </c>
      <c r="G312" s="19" t="s">
        <v>102</v>
      </c>
      <c r="H312" s="23">
        <v>14523747</v>
      </c>
      <c r="I312" s="4">
        <v>14523747</v>
      </c>
      <c r="J312" s="4">
        <v>13456955</v>
      </c>
      <c r="K312" s="4">
        <v>0</v>
      </c>
      <c r="L312" s="24">
        <v>42504449</v>
      </c>
      <c r="M312" s="21">
        <f t="shared" si="20"/>
        <v>0.34169945362660742</v>
      </c>
      <c r="N312" s="3">
        <f t="shared" si="21"/>
        <v>0.34169945362660742</v>
      </c>
      <c r="O312" s="3">
        <f t="shared" si="22"/>
        <v>0.31660109274678516</v>
      </c>
      <c r="P312" s="3">
        <f t="shared" si="23"/>
        <v>0</v>
      </c>
      <c r="Q312" s="3">
        <f t="shared" si="24"/>
        <v>1</v>
      </c>
      <c r="R312" s="81">
        <v>101571</v>
      </c>
    </row>
    <row r="313" spans="1:18" s="2" customFormat="1" ht="25.5" x14ac:dyDescent="0.2">
      <c r="A313" s="14">
        <v>70</v>
      </c>
      <c r="B313" s="5">
        <v>330</v>
      </c>
      <c r="C313" s="5">
        <v>46</v>
      </c>
      <c r="D313" s="5">
        <v>8</v>
      </c>
      <c r="E313" s="5">
        <v>19</v>
      </c>
      <c r="F313" s="5">
        <v>51</v>
      </c>
      <c r="G313" s="19" t="s">
        <v>103</v>
      </c>
      <c r="H313" s="23">
        <v>24360685</v>
      </c>
      <c r="I313" s="4">
        <v>24360685</v>
      </c>
      <c r="J313" s="4">
        <v>22571354</v>
      </c>
      <c r="K313" s="4">
        <v>0</v>
      </c>
      <c r="L313" s="24">
        <v>71292724</v>
      </c>
      <c r="M313" s="21">
        <f t="shared" si="20"/>
        <v>0.34169945589398437</v>
      </c>
      <c r="N313" s="3">
        <f t="shared" si="21"/>
        <v>0.34169945589398437</v>
      </c>
      <c r="O313" s="3">
        <f t="shared" si="22"/>
        <v>0.31660108821203131</v>
      </c>
      <c r="P313" s="3">
        <f t="shared" si="23"/>
        <v>0</v>
      </c>
      <c r="Q313" s="3">
        <f t="shared" si="24"/>
        <v>1</v>
      </c>
      <c r="R313" s="81">
        <v>101575</v>
      </c>
    </row>
    <row r="314" spans="1:18" s="2" customFormat="1" ht="25.5" x14ac:dyDescent="0.2">
      <c r="A314" s="14">
        <v>70</v>
      </c>
      <c r="B314" s="5">
        <v>330</v>
      </c>
      <c r="C314" s="5">
        <v>46</v>
      </c>
      <c r="D314" s="5">
        <v>9</v>
      </c>
      <c r="E314" s="5">
        <v>1</v>
      </c>
      <c r="F314" s="5">
        <v>51</v>
      </c>
      <c r="G314" s="19" t="s">
        <v>104</v>
      </c>
      <c r="H314" s="23">
        <v>41000000</v>
      </c>
      <c r="I314" s="4">
        <v>12050000</v>
      </c>
      <c r="J314" s="4">
        <v>14482428</v>
      </c>
      <c r="K314" s="4">
        <v>0</v>
      </c>
      <c r="L314" s="24">
        <v>67532428</v>
      </c>
      <c r="M314" s="21">
        <f t="shared" si="20"/>
        <v>0.60711574001159863</v>
      </c>
      <c r="N314" s="3">
        <f t="shared" si="21"/>
        <v>0.17843279675950641</v>
      </c>
      <c r="O314" s="3">
        <f t="shared" si="22"/>
        <v>0.21445146322889502</v>
      </c>
      <c r="P314" s="3">
        <f t="shared" si="23"/>
        <v>0</v>
      </c>
      <c r="Q314" s="3">
        <f t="shared" si="24"/>
        <v>1</v>
      </c>
      <c r="R314" s="81">
        <v>113206</v>
      </c>
    </row>
    <row r="315" spans="1:18" s="2" customFormat="1" ht="25.5" x14ac:dyDescent="0.2">
      <c r="A315" s="14">
        <v>70</v>
      </c>
      <c r="B315" s="5">
        <v>330</v>
      </c>
      <c r="C315" s="5">
        <v>46</v>
      </c>
      <c r="D315" s="5">
        <v>9</v>
      </c>
      <c r="E315" s="5">
        <v>2</v>
      </c>
      <c r="F315" s="5">
        <v>51</v>
      </c>
      <c r="G315" s="19" t="s">
        <v>105</v>
      </c>
      <c r="H315" s="23">
        <v>41000000</v>
      </c>
      <c r="I315" s="4">
        <v>12050000</v>
      </c>
      <c r="J315" s="4">
        <v>14482428</v>
      </c>
      <c r="K315" s="4">
        <v>0</v>
      </c>
      <c r="L315" s="24">
        <v>67532428</v>
      </c>
      <c r="M315" s="21">
        <f t="shared" si="20"/>
        <v>0.60711574001159863</v>
      </c>
      <c r="N315" s="3">
        <f t="shared" si="21"/>
        <v>0.17843279675950641</v>
      </c>
      <c r="O315" s="3">
        <f t="shared" si="22"/>
        <v>0.21445146322889502</v>
      </c>
      <c r="P315" s="3">
        <f t="shared" si="23"/>
        <v>0</v>
      </c>
      <c r="Q315" s="3">
        <f t="shared" si="24"/>
        <v>1</v>
      </c>
      <c r="R315" s="81">
        <v>113208</v>
      </c>
    </row>
    <row r="316" spans="1:18" s="2" customFormat="1" ht="25.5" x14ac:dyDescent="0.2">
      <c r="A316" s="14">
        <v>70</v>
      </c>
      <c r="B316" s="5">
        <v>330</v>
      </c>
      <c r="C316" s="5">
        <v>46</v>
      </c>
      <c r="D316" s="5">
        <v>9</v>
      </c>
      <c r="E316" s="5">
        <v>3</v>
      </c>
      <c r="F316" s="5">
        <v>51</v>
      </c>
      <c r="G316" s="19" t="s">
        <v>106</v>
      </c>
      <c r="H316" s="23">
        <v>41000000</v>
      </c>
      <c r="I316" s="4">
        <v>12050000</v>
      </c>
      <c r="J316" s="4">
        <v>8503560</v>
      </c>
      <c r="K316" s="4">
        <v>0</v>
      </c>
      <c r="L316" s="24">
        <v>61553560</v>
      </c>
      <c r="M316" s="21">
        <f t="shared" si="20"/>
        <v>0.66608657565866214</v>
      </c>
      <c r="N316" s="3">
        <f t="shared" si="21"/>
        <v>0.19576446918748486</v>
      </c>
      <c r="O316" s="3">
        <f t="shared" si="22"/>
        <v>0.138148955153853</v>
      </c>
      <c r="P316" s="3">
        <f t="shared" si="23"/>
        <v>0</v>
      </c>
      <c r="Q316" s="3">
        <f t="shared" si="24"/>
        <v>1</v>
      </c>
      <c r="R316" s="81">
        <v>113212</v>
      </c>
    </row>
    <row r="317" spans="1:18" s="2" customFormat="1" ht="25.5" x14ac:dyDescent="0.2">
      <c r="A317" s="14">
        <v>70</v>
      </c>
      <c r="B317" s="5">
        <v>330</v>
      </c>
      <c r="C317" s="5">
        <v>46</v>
      </c>
      <c r="D317" s="5">
        <v>9</v>
      </c>
      <c r="E317" s="5">
        <v>4</v>
      </c>
      <c r="F317" s="5">
        <v>51</v>
      </c>
      <c r="G317" s="19" t="s">
        <v>325</v>
      </c>
      <c r="H317" s="23">
        <v>41000000</v>
      </c>
      <c r="I317" s="4">
        <v>12050000</v>
      </c>
      <c r="J317" s="4">
        <v>14056083</v>
      </c>
      <c r="K317" s="4">
        <v>0</v>
      </c>
      <c r="L317" s="24">
        <v>67106083</v>
      </c>
      <c r="M317" s="21">
        <f t="shared" si="20"/>
        <v>0.61097292774486633</v>
      </c>
      <c r="N317" s="3">
        <f t="shared" si="21"/>
        <v>0.17956643364208874</v>
      </c>
      <c r="O317" s="3">
        <f t="shared" si="22"/>
        <v>0.20946063861304495</v>
      </c>
      <c r="P317" s="3">
        <f t="shared" si="23"/>
        <v>0</v>
      </c>
      <c r="Q317" s="3">
        <f t="shared" si="24"/>
        <v>1</v>
      </c>
      <c r="R317" s="81">
        <v>113214</v>
      </c>
    </row>
    <row r="318" spans="1:18" s="2" customFormat="1" ht="25.5" x14ac:dyDescent="0.2">
      <c r="A318" s="14">
        <v>70</v>
      </c>
      <c r="B318" s="5">
        <v>330</v>
      </c>
      <c r="C318" s="5">
        <v>46</v>
      </c>
      <c r="D318" s="5">
        <v>9</v>
      </c>
      <c r="E318" s="5">
        <v>5</v>
      </c>
      <c r="F318" s="5">
        <v>51</v>
      </c>
      <c r="G318" s="19" t="s">
        <v>326</v>
      </c>
      <c r="H318" s="23">
        <v>41000000</v>
      </c>
      <c r="I318" s="4">
        <v>12050000</v>
      </c>
      <c r="J318" s="4">
        <v>14056083</v>
      </c>
      <c r="K318" s="4">
        <v>0</v>
      </c>
      <c r="L318" s="24">
        <v>67106083</v>
      </c>
      <c r="M318" s="21">
        <f t="shared" si="20"/>
        <v>0.61097292774486633</v>
      </c>
      <c r="N318" s="3">
        <f t="shared" si="21"/>
        <v>0.17956643364208874</v>
      </c>
      <c r="O318" s="3">
        <f t="shared" si="22"/>
        <v>0.20946063861304495</v>
      </c>
      <c r="P318" s="3">
        <f t="shared" si="23"/>
        <v>0</v>
      </c>
      <c r="Q318" s="3">
        <f t="shared" si="24"/>
        <v>1</v>
      </c>
      <c r="R318" s="81">
        <v>113217</v>
      </c>
    </row>
    <row r="319" spans="1:18" s="2" customFormat="1" ht="25.5" x14ac:dyDescent="0.2">
      <c r="A319" s="14">
        <v>70</v>
      </c>
      <c r="B319" s="5">
        <v>330</v>
      </c>
      <c r="C319" s="5">
        <v>46</v>
      </c>
      <c r="D319" s="5">
        <v>9</v>
      </c>
      <c r="E319" s="5">
        <v>6</v>
      </c>
      <c r="F319" s="5">
        <v>51</v>
      </c>
      <c r="G319" s="19" t="s">
        <v>327</v>
      </c>
      <c r="H319" s="23">
        <v>41000000</v>
      </c>
      <c r="I319" s="4">
        <v>12050000</v>
      </c>
      <c r="J319" s="4">
        <v>8644458</v>
      </c>
      <c r="K319" s="4">
        <v>0</v>
      </c>
      <c r="L319" s="24">
        <v>61694458</v>
      </c>
      <c r="M319" s="21">
        <f t="shared" si="20"/>
        <v>0.66456536501220254</v>
      </c>
      <c r="N319" s="3">
        <f t="shared" si="21"/>
        <v>0.19531738166822052</v>
      </c>
      <c r="O319" s="3">
        <f t="shared" si="22"/>
        <v>0.14011725331957695</v>
      </c>
      <c r="P319" s="3">
        <f t="shared" si="23"/>
        <v>0</v>
      </c>
      <c r="Q319" s="3">
        <f t="shared" si="24"/>
        <v>1</v>
      </c>
      <c r="R319" s="81">
        <v>113220</v>
      </c>
    </row>
    <row r="320" spans="1:18" s="2" customFormat="1" ht="25.5" x14ac:dyDescent="0.2">
      <c r="A320" s="14">
        <v>70</v>
      </c>
      <c r="B320" s="5">
        <v>330</v>
      </c>
      <c r="C320" s="5">
        <v>46</v>
      </c>
      <c r="D320" s="5">
        <v>9</v>
      </c>
      <c r="E320" s="5">
        <v>7</v>
      </c>
      <c r="F320" s="5">
        <v>51</v>
      </c>
      <c r="G320" s="19" t="s">
        <v>328</v>
      </c>
      <c r="H320" s="23">
        <v>41000000</v>
      </c>
      <c r="I320" s="4">
        <v>12050000</v>
      </c>
      <c r="J320" s="4">
        <v>14056083</v>
      </c>
      <c r="K320" s="4">
        <v>0</v>
      </c>
      <c r="L320" s="24">
        <v>67106083</v>
      </c>
      <c r="M320" s="21">
        <f t="shared" si="20"/>
        <v>0.61097292774486633</v>
      </c>
      <c r="N320" s="3">
        <f t="shared" si="21"/>
        <v>0.17956643364208874</v>
      </c>
      <c r="O320" s="3">
        <f t="shared" si="22"/>
        <v>0.20946063861304495</v>
      </c>
      <c r="P320" s="3">
        <f t="shared" si="23"/>
        <v>0</v>
      </c>
      <c r="Q320" s="3">
        <f t="shared" si="24"/>
        <v>1</v>
      </c>
      <c r="R320" s="81">
        <v>113222</v>
      </c>
    </row>
    <row r="321" spans="1:18" s="2" customFormat="1" ht="25.5" x14ac:dyDescent="0.2">
      <c r="A321" s="14">
        <v>70</v>
      </c>
      <c r="B321" s="5">
        <v>330</v>
      </c>
      <c r="C321" s="5">
        <v>46</v>
      </c>
      <c r="D321" s="5">
        <v>9</v>
      </c>
      <c r="E321" s="5">
        <v>8</v>
      </c>
      <c r="F321" s="5">
        <v>51</v>
      </c>
      <c r="G321" s="19" t="s">
        <v>107</v>
      </c>
      <c r="H321" s="23">
        <v>41000000</v>
      </c>
      <c r="I321" s="4">
        <v>12050000</v>
      </c>
      <c r="J321" s="4">
        <v>14056083</v>
      </c>
      <c r="K321" s="4">
        <v>0</v>
      </c>
      <c r="L321" s="24">
        <v>67106083</v>
      </c>
      <c r="M321" s="21">
        <f t="shared" si="20"/>
        <v>0.61097292774486633</v>
      </c>
      <c r="N321" s="3">
        <f t="shared" si="21"/>
        <v>0.17956643364208874</v>
      </c>
      <c r="O321" s="3">
        <f t="shared" si="22"/>
        <v>0.20946063861304495</v>
      </c>
      <c r="P321" s="3">
        <f t="shared" si="23"/>
        <v>0</v>
      </c>
      <c r="Q321" s="3">
        <f t="shared" si="24"/>
        <v>1</v>
      </c>
      <c r="R321" s="81">
        <v>113224</v>
      </c>
    </row>
    <row r="322" spans="1:18" s="2" customFormat="1" ht="25.5" x14ac:dyDescent="0.2">
      <c r="A322" s="14">
        <v>70</v>
      </c>
      <c r="B322" s="5">
        <v>330</v>
      </c>
      <c r="C322" s="5">
        <v>46</v>
      </c>
      <c r="D322" s="5">
        <v>9</v>
      </c>
      <c r="E322" s="5">
        <v>9</v>
      </c>
      <c r="F322" s="5">
        <v>51</v>
      </c>
      <c r="G322" s="19" t="s">
        <v>329</v>
      </c>
      <c r="H322" s="23">
        <v>41000000</v>
      </c>
      <c r="I322" s="4">
        <v>12050000</v>
      </c>
      <c r="J322" s="4">
        <v>0</v>
      </c>
      <c r="K322" s="4">
        <v>0</v>
      </c>
      <c r="L322" s="24">
        <v>53050000</v>
      </c>
      <c r="M322" s="21">
        <f t="shared" si="20"/>
        <v>0.77285579641847313</v>
      </c>
      <c r="N322" s="3">
        <f t="shared" si="21"/>
        <v>0.22714420358152687</v>
      </c>
      <c r="O322" s="3">
        <f t="shared" si="22"/>
        <v>0</v>
      </c>
      <c r="P322" s="3">
        <f t="shared" si="23"/>
        <v>0</v>
      </c>
      <c r="Q322" s="3">
        <f t="shared" si="24"/>
        <v>1</v>
      </c>
      <c r="R322" s="81">
        <v>115399</v>
      </c>
    </row>
    <row r="323" spans="1:18" s="2" customFormat="1" ht="25.5" x14ac:dyDescent="0.2">
      <c r="A323" s="14">
        <v>70</v>
      </c>
      <c r="B323" s="5">
        <v>330</v>
      </c>
      <c r="C323" s="5">
        <v>46</v>
      </c>
      <c r="D323" s="5">
        <v>9</v>
      </c>
      <c r="E323" s="5">
        <v>10</v>
      </c>
      <c r="F323" s="5">
        <v>51</v>
      </c>
      <c r="G323" s="19" t="s">
        <v>330</v>
      </c>
      <c r="H323" s="23">
        <v>41000000</v>
      </c>
      <c r="I323" s="4">
        <v>12050000</v>
      </c>
      <c r="J323" s="4">
        <v>0</v>
      </c>
      <c r="K323" s="4">
        <v>0</v>
      </c>
      <c r="L323" s="24">
        <v>53050000</v>
      </c>
      <c r="M323" s="21">
        <f t="shared" si="20"/>
        <v>0.77285579641847313</v>
      </c>
      <c r="N323" s="3">
        <f t="shared" si="21"/>
        <v>0.22714420358152687</v>
      </c>
      <c r="O323" s="3">
        <f t="shared" si="22"/>
        <v>0</v>
      </c>
      <c r="P323" s="3">
        <f t="shared" si="23"/>
        <v>0</v>
      </c>
      <c r="Q323" s="3">
        <f t="shared" si="24"/>
        <v>1</v>
      </c>
      <c r="R323" s="81">
        <v>115402</v>
      </c>
    </row>
    <row r="324" spans="1:18" s="2" customFormat="1" ht="25.5" x14ac:dyDescent="0.2">
      <c r="A324" s="14">
        <v>70</v>
      </c>
      <c r="B324" s="5">
        <v>330</v>
      </c>
      <c r="C324" s="5">
        <v>46</v>
      </c>
      <c r="D324" s="5">
        <v>9</v>
      </c>
      <c r="E324" s="5">
        <v>11</v>
      </c>
      <c r="F324" s="5">
        <v>51</v>
      </c>
      <c r="G324" s="19" t="s">
        <v>108</v>
      </c>
      <c r="H324" s="23">
        <v>41000000</v>
      </c>
      <c r="I324" s="4">
        <v>12050000</v>
      </c>
      <c r="J324" s="4">
        <v>0</v>
      </c>
      <c r="K324" s="4">
        <v>0</v>
      </c>
      <c r="L324" s="24">
        <v>53050000</v>
      </c>
      <c r="M324" s="21">
        <f t="shared" si="20"/>
        <v>0.77285579641847313</v>
      </c>
      <c r="N324" s="3">
        <f t="shared" si="21"/>
        <v>0.22714420358152687</v>
      </c>
      <c r="O324" s="3">
        <f t="shared" si="22"/>
        <v>0</v>
      </c>
      <c r="P324" s="3">
        <f t="shared" si="23"/>
        <v>0</v>
      </c>
      <c r="Q324" s="3">
        <f t="shared" si="24"/>
        <v>1</v>
      </c>
      <c r="R324" s="81">
        <v>115403</v>
      </c>
    </row>
    <row r="325" spans="1:18" s="2" customFormat="1" ht="25.5" x14ac:dyDescent="0.2">
      <c r="A325" s="14">
        <v>70</v>
      </c>
      <c r="B325" s="5">
        <v>330</v>
      </c>
      <c r="C325" s="5">
        <v>46</v>
      </c>
      <c r="D325" s="5">
        <v>9</v>
      </c>
      <c r="E325" s="5">
        <v>13</v>
      </c>
      <c r="F325" s="5">
        <v>51</v>
      </c>
      <c r="G325" s="19" t="s">
        <v>109</v>
      </c>
      <c r="H325" s="23">
        <v>41000000</v>
      </c>
      <c r="I325" s="4">
        <v>12050000</v>
      </c>
      <c r="J325" s="4">
        <v>0</v>
      </c>
      <c r="K325" s="4">
        <v>0</v>
      </c>
      <c r="L325" s="24">
        <v>53050000</v>
      </c>
      <c r="M325" s="21">
        <f t="shared" si="20"/>
        <v>0.77285579641847313</v>
      </c>
      <c r="N325" s="3">
        <f t="shared" si="21"/>
        <v>0.22714420358152687</v>
      </c>
      <c r="O325" s="3">
        <f t="shared" si="22"/>
        <v>0</v>
      </c>
      <c r="P325" s="3">
        <f t="shared" si="23"/>
        <v>0</v>
      </c>
      <c r="Q325" s="3">
        <f t="shared" si="24"/>
        <v>1</v>
      </c>
      <c r="R325" s="81">
        <v>115405</v>
      </c>
    </row>
    <row r="326" spans="1:18" s="2" customFormat="1" ht="25.5" x14ac:dyDescent="0.2">
      <c r="A326" s="14">
        <v>70</v>
      </c>
      <c r="B326" s="5">
        <v>330</v>
      </c>
      <c r="C326" s="5">
        <v>46</v>
      </c>
      <c r="D326" s="5">
        <v>9</v>
      </c>
      <c r="E326" s="5">
        <v>15</v>
      </c>
      <c r="F326" s="5">
        <v>51</v>
      </c>
      <c r="G326" s="19" t="s">
        <v>110</v>
      </c>
      <c r="H326" s="23">
        <v>41000000</v>
      </c>
      <c r="I326" s="4">
        <v>12050000</v>
      </c>
      <c r="J326" s="4">
        <v>0</v>
      </c>
      <c r="K326" s="4">
        <v>0</v>
      </c>
      <c r="L326" s="24">
        <v>53050000</v>
      </c>
      <c r="M326" s="21">
        <f t="shared" si="20"/>
        <v>0.77285579641847313</v>
      </c>
      <c r="N326" s="3">
        <f t="shared" si="21"/>
        <v>0.22714420358152687</v>
      </c>
      <c r="O326" s="3">
        <f t="shared" si="22"/>
        <v>0</v>
      </c>
      <c r="P326" s="3">
        <f t="shared" si="23"/>
        <v>0</v>
      </c>
      <c r="Q326" s="3">
        <f t="shared" si="24"/>
        <v>1</v>
      </c>
      <c r="R326" s="81">
        <v>115406</v>
      </c>
    </row>
    <row r="327" spans="1:18" s="2" customFormat="1" ht="25.5" x14ac:dyDescent="0.2">
      <c r="A327" s="14">
        <v>70</v>
      </c>
      <c r="B327" s="5">
        <v>330</v>
      </c>
      <c r="C327" s="5">
        <v>46</v>
      </c>
      <c r="D327" s="5">
        <v>10</v>
      </c>
      <c r="E327" s="5">
        <v>3</v>
      </c>
      <c r="F327" s="5">
        <v>51</v>
      </c>
      <c r="G327" s="19" t="s">
        <v>111</v>
      </c>
      <c r="H327" s="23">
        <v>12614043</v>
      </c>
      <c r="I327" s="4">
        <v>12614043</v>
      </c>
      <c r="J327" s="4">
        <v>11687522</v>
      </c>
      <c r="K327" s="4">
        <v>0</v>
      </c>
      <c r="L327" s="24">
        <v>36915608</v>
      </c>
      <c r="M327" s="21">
        <f t="shared" si="20"/>
        <v>0.34169945135401808</v>
      </c>
      <c r="N327" s="3">
        <f t="shared" si="21"/>
        <v>0.34169945135401808</v>
      </c>
      <c r="O327" s="3">
        <f t="shared" si="22"/>
        <v>0.3166010972919639</v>
      </c>
      <c r="P327" s="3">
        <f t="shared" si="23"/>
        <v>0</v>
      </c>
      <c r="Q327" s="3">
        <f t="shared" si="24"/>
        <v>1</v>
      </c>
      <c r="R327" s="81">
        <v>111145</v>
      </c>
    </row>
    <row r="328" spans="1:18" s="2" customFormat="1" ht="25.5" x14ac:dyDescent="0.2">
      <c r="A328" s="14">
        <v>70</v>
      </c>
      <c r="B328" s="5">
        <v>330</v>
      </c>
      <c r="C328" s="5">
        <v>46</v>
      </c>
      <c r="D328" s="5">
        <v>10</v>
      </c>
      <c r="E328" s="5">
        <v>4</v>
      </c>
      <c r="F328" s="5">
        <v>51</v>
      </c>
      <c r="G328" s="19" t="s">
        <v>112</v>
      </c>
      <c r="H328" s="23">
        <v>12614043</v>
      </c>
      <c r="I328" s="4">
        <v>12614043</v>
      </c>
      <c r="J328" s="4">
        <v>11687522</v>
      </c>
      <c r="K328" s="4">
        <v>0</v>
      </c>
      <c r="L328" s="24">
        <v>36915608</v>
      </c>
      <c r="M328" s="21">
        <f t="shared" si="20"/>
        <v>0.34169945135401808</v>
      </c>
      <c r="N328" s="3">
        <f t="shared" si="21"/>
        <v>0.34169945135401808</v>
      </c>
      <c r="O328" s="3">
        <f t="shared" si="22"/>
        <v>0.3166010972919639</v>
      </c>
      <c r="P328" s="3">
        <f t="shared" si="23"/>
        <v>0</v>
      </c>
      <c r="Q328" s="3">
        <f t="shared" si="24"/>
        <v>1</v>
      </c>
      <c r="R328" s="81">
        <v>111146</v>
      </c>
    </row>
    <row r="329" spans="1:18" s="2" customFormat="1" ht="25.5" x14ac:dyDescent="0.2">
      <c r="A329" s="14">
        <v>85</v>
      </c>
      <c r="B329" s="5">
        <v>310</v>
      </c>
      <c r="C329" s="5">
        <v>1</v>
      </c>
      <c r="D329" s="5">
        <v>0</v>
      </c>
      <c r="E329" s="5">
        <v>39</v>
      </c>
      <c r="F329" s="5">
        <v>51</v>
      </c>
      <c r="G329" s="19" t="s">
        <v>121</v>
      </c>
      <c r="H329" s="23">
        <v>3113152</v>
      </c>
      <c r="I329" s="4">
        <v>2421340</v>
      </c>
      <c r="J329" s="4">
        <v>0</v>
      </c>
      <c r="K329" s="4">
        <v>0</v>
      </c>
      <c r="L329" s="24">
        <v>5534492</v>
      </c>
      <c r="M329" s="21">
        <f t="shared" si="20"/>
        <v>0.56250004517126417</v>
      </c>
      <c r="N329" s="3">
        <f t="shared" si="21"/>
        <v>0.43749995482873588</v>
      </c>
      <c r="O329" s="3">
        <f t="shared" si="22"/>
        <v>0</v>
      </c>
      <c r="P329" s="3">
        <f t="shared" si="23"/>
        <v>0</v>
      </c>
      <c r="Q329" s="3">
        <f t="shared" si="24"/>
        <v>1</v>
      </c>
      <c r="R329" s="81">
        <v>114309</v>
      </c>
    </row>
    <row r="330" spans="1:18" s="2" customFormat="1" x14ac:dyDescent="0.2">
      <c r="A330" s="14">
        <v>85</v>
      </c>
      <c r="B330" s="5">
        <v>310</v>
      </c>
      <c r="C330" s="5">
        <v>1</v>
      </c>
      <c r="D330" s="5">
        <v>0</v>
      </c>
      <c r="E330" s="5">
        <v>43</v>
      </c>
      <c r="F330" s="5">
        <v>51</v>
      </c>
      <c r="G330" s="19" t="s">
        <v>122</v>
      </c>
      <c r="H330" s="23">
        <v>4340000</v>
      </c>
      <c r="I330" s="4">
        <v>4557000</v>
      </c>
      <c r="J330" s="4">
        <v>0</v>
      </c>
      <c r="K330" s="4">
        <v>0</v>
      </c>
      <c r="L330" s="24">
        <v>8897000</v>
      </c>
      <c r="M330" s="21">
        <f t="shared" ref="M330:M344" si="25">+H330/$L330</f>
        <v>0.48780487804878048</v>
      </c>
      <c r="N330" s="3">
        <f t="shared" ref="N330:N344" si="26">+I330/$L330</f>
        <v>0.51219512195121952</v>
      </c>
      <c r="O330" s="3">
        <f t="shared" ref="O330:O344" si="27">+J330/$L330</f>
        <v>0</v>
      </c>
      <c r="P330" s="3">
        <f t="shared" ref="P330:P344" si="28">+K330/$L330</f>
        <v>0</v>
      </c>
      <c r="Q330" s="3">
        <f t="shared" ref="Q330:Q344" si="29">+L330/$L330</f>
        <v>1</v>
      </c>
      <c r="R330" s="81">
        <v>114400</v>
      </c>
    </row>
    <row r="331" spans="1:18" s="2" customFormat="1" x14ac:dyDescent="0.2">
      <c r="A331" s="14">
        <v>85</v>
      </c>
      <c r="B331" s="5">
        <v>310</v>
      </c>
      <c r="C331" s="5">
        <v>37</v>
      </c>
      <c r="D331" s="5">
        <v>0</v>
      </c>
      <c r="E331" s="5">
        <v>6</v>
      </c>
      <c r="F331" s="5">
        <v>51</v>
      </c>
      <c r="G331" s="19" t="s">
        <v>123</v>
      </c>
      <c r="H331" s="23">
        <v>7953130</v>
      </c>
      <c r="I331" s="4">
        <v>15906260</v>
      </c>
      <c r="J331" s="4">
        <v>0</v>
      </c>
      <c r="K331" s="4">
        <v>0</v>
      </c>
      <c r="L331" s="24">
        <v>23859390</v>
      </c>
      <c r="M331" s="21">
        <f t="shared" si="25"/>
        <v>0.33333333333333331</v>
      </c>
      <c r="N331" s="3">
        <f t="shared" si="26"/>
        <v>0.66666666666666663</v>
      </c>
      <c r="O331" s="3">
        <f t="shared" si="27"/>
        <v>0</v>
      </c>
      <c r="P331" s="3">
        <f t="shared" si="28"/>
        <v>0</v>
      </c>
      <c r="Q331" s="3">
        <f t="shared" si="29"/>
        <v>1</v>
      </c>
      <c r="R331" s="81">
        <v>112377</v>
      </c>
    </row>
    <row r="332" spans="1:18" s="2" customFormat="1" x14ac:dyDescent="0.2">
      <c r="A332" s="14">
        <v>85</v>
      </c>
      <c r="B332" s="5">
        <v>850</v>
      </c>
      <c r="C332" s="5">
        <v>1</v>
      </c>
      <c r="D332" s="5">
        <v>0</v>
      </c>
      <c r="E332" s="5">
        <v>70</v>
      </c>
      <c r="F332" s="5">
        <v>51</v>
      </c>
      <c r="G332" s="19" t="s">
        <v>331</v>
      </c>
      <c r="H332" s="23">
        <v>6605663</v>
      </c>
      <c r="I332" s="4">
        <v>3556895</v>
      </c>
      <c r="J332" s="4">
        <v>0</v>
      </c>
      <c r="K332" s="4">
        <v>0</v>
      </c>
      <c r="L332" s="24">
        <v>10162558</v>
      </c>
      <c r="M332" s="21">
        <f t="shared" si="25"/>
        <v>0.6500000295201267</v>
      </c>
      <c r="N332" s="3">
        <f t="shared" si="26"/>
        <v>0.3499999704798733</v>
      </c>
      <c r="O332" s="3">
        <f t="shared" si="27"/>
        <v>0</v>
      </c>
      <c r="P332" s="3">
        <f t="shared" si="28"/>
        <v>0</v>
      </c>
      <c r="Q332" s="3">
        <f t="shared" si="29"/>
        <v>1</v>
      </c>
      <c r="R332" s="81">
        <v>103005</v>
      </c>
    </row>
    <row r="333" spans="1:18" s="2" customFormat="1" x14ac:dyDescent="0.2">
      <c r="A333" s="14">
        <v>85</v>
      </c>
      <c r="B333" s="5">
        <v>850</v>
      </c>
      <c r="C333" s="5">
        <v>1</v>
      </c>
      <c r="D333" s="5">
        <v>1</v>
      </c>
      <c r="E333" s="5">
        <v>4</v>
      </c>
      <c r="F333" s="5">
        <v>51</v>
      </c>
      <c r="G333" s="19" t="s">
        <v>113</v>
      </c>
      <c r="H333" s="23">
        <v>590625</v>
      </c>
      <c r="I333" s="4">
        <v>8805815</v>
      </c>
      <c r="J333" s="4">
        <v>0</v>
      </c>
      <c r="K333" s="4">
        <v>0</v>
      </c>
      <c r="L333" s="24">
        <v>9396440</v>
      </c>
      <c r="M333" s="21">
        <f t="shared" si="25"/>
        <v>6.2856251942224925E-2</v>
      </c>
      <c r="N333" s="3">
        <f t="shared" si="26"/>
        <v>0.93714374805777512</v>
      </c>
      <c r="O333" s="3">
        <f t="shared" si="27"/>
        <v>0</v>
      </c>
      <c r="P333" s="3">
        <f t="shared" si="28"/>
        <v>0</v>
      </c>
      <c r="Q333" s="3">
        <f t="shared" si="29"/>
        <v>1</v>
      </c>
      <c r="R333" s="81">
        <v>103300</v>
      </c>
    </row>
    <row r="334" spans="1:18" s="2" customFormat="1" ht="25.5" x14ac:dyDescent="0.2">
      <c r="A334" s="14">
        <v>85</v>
      </c>
      <c r="B334" s="5">
        <v>850</v>
      </c>
      <c r="C334" s="5">
        <v>1</v>
      </c>
      <c r="D334" s="5">
        <v>1</v>
      </c>
      <c r="E334" s="5">
        <v>8</v>
      </c>
      <c r="F334" s="5">
        <v>51</v>
      </c>
      <c r="G334" s="19" t="s">
        <v>114</v>
      </c>
      <c r="H334" s="23">
        <v>590625</v>
      </c>
      <c r="I334" s="4">
        <v>5470618</v>
      </c>
      <c r="J334" s="4">
        <v>0</v>
      </c>
      <c r="K334" s="4">
        <v>0</v>
      </c>
      <c r="L334" s="24">
        <v>6061243</v>
      </c>
      <c r="M334" s="21">
        <f t="shared" si="25"/>
        <v>9.7442884240080782E-2</v>
      </c>
      <c r="N334" s="3">
        <f t="shared" si="26"/>
        <v>0.90255711575991926</v>
      </c>
      <c r="O334" s="3">
        <f t="shared" si="27"/>
        <v>0</v>
      </c>
      <c r="P334" s="3">
        <f t="shared" si="28"/>
        <v>0</v>
      </c>
      <c r="Q334" s="3">
        <f t="shared" si="29"/>
        <v>1</v>
      </c>
      <c r="R334" s="81">
        <v>102972</v>
      </c>
    </row>
    <row r="335" spans="1:18" s="2" customFormat="1" x14ac:dyDescent="0.2">
      <c r="A335" s="14">
        <v>85</v>
      </c>
      <c r="B335" s="5">
        <v>850</v>
      </c>
      <c r="C335" s="5">
        <v>1</v>
      </c>
      <c r="D335" s="5">
        <v>1</v>
      </c>
      <c r="E335" s="5">
        <v>10</v>
      </c>
      <c r="F335" s="5">
        <v>51</v>
      </c>
      <c r="G335" s="19" t="s">
        <v>115</v>
      </c>
      <c r="H335" s="23">
        <v>590625</v>
      </c>
      <c r="I335" s="4">
        <v>24097133</v>
      </c>
      <c r="J335" s="4">
        <v>0</v>
      </c>
      <c r="K335" s="4">
        <v>0</v>
      </c>
      <c r="L335" s="24">
        <v>24687758</v>
      </c>
      <c r="M335" s="21">
        <f t="shared" si="25"/>
        <v>2.3923800614053331E-2</v>
      </c>
      <c r="N335" s="3">
        <f t="shared" si="26"/>
        <v>0.9760761993859467</v>
      </c>
      <c r="O335" s="3">
        <f t="shared" si="27"/>
        <v>0</v>
      </c>
      <c r="P335" s="3">
        <f t="shared" si="28"/>
        <v>0</v>
      </c>
      <c r="Q335" s="3">
        <f t="shared" si="29"/>
        <v>1</v>
      </c>
      <c r="R335" s="81">
        <v>103389</v>
      </c>
    </row>
    <row r="336" spans="1:18" s="2" customFormat="1" ht="25.5" x14ac:dyDescent="0.2">
      <c r="A336" s="14">
        <v>85</v>
      </c>
      <c r="B336" s="5">
        <v>850</v>
      </c>
      <c r="C336" s="5">
        <v>1</v>
      </c>
      <c r="D336" s="5">
        <v>1</v>
      </c>
      <c r="E336" s="5">
        <v>11</v>
      </c>
      <c r="F336" s="5">
        <v>51</v>
      </c>
      <c r="G336" s="19" t="s">
        <v>332</v>
      </c>
      <c r="H336" s="23">
        <v>12553782</v>
      </c>
      <c r="I336" s="4">
        <v>6759728</v>
      </c>
      <c r="J336" s="4">
        <v>0</v>
      </c>
      <c r="K336" s="4">
        <v>0</v>
      </c>
      <c r="L336" s="24">
        <v>19313510</v>
      </c>
      <c r="M336" s="21">
        <f t="shared" si="25"/>
        <v>0.65000002588861372</v>
      </c>
      <c r="N336" s="3">
        <f t="shared" si="26"/>
        <v>0.34999997411138628</v>
      </c>
      <c r="O336" s="3">
        <f t="shared" si="27"/>
        <v>0</v>
      </c>
      <c r="P336" s="3">
        <f t="shared" si="28"/>
        <v>0</v>
      </c>
      <c r="Q336" s="3">
        <f t="shared" si="29"/>
        <v>1</v>
      </c>
      <c r="R336" s="81">
        <v>102965</v>
      </c>
    </row>
    <row r="337" spans="1:18" s="2" customFormat="1" x14ac:dyDescent="0.2">
      <c r="A337" s="14">
        <v>85</v>
      </c>
      <c r="B337" s="5">
        <v>850</v>
      </c>
      <c r="C337" s="5">
        <v>1</v>
      </c>
      <c r="D337" s="5">
        <v>1</v>
      </c>
      <c r="E337" s="5">
        <v>12</v>
      </c>
      <c r="F337" s="5">
        <v>51</v>
      </c>
      <c r="G337" s="19" t="s">
        <v>333</v>
      </c>
      <c r="H337" s="23">
        <v>11681225</v>
      </c>
      <c r="I337" s="4">
        <v>6289891</v>
      </c>
      <c r="J337" s="4">
        <v>0</v>
      </c>
      <c r="K337" s="4">
        <v>0</v>
      </c>
      <c r="L337" s="24">
        <v>17971116</v>
      </c>
      <c r="M337" s="21">
        <f t="shared" si="25"/>
        <v>0.6499999777420612</v>
      </c>
      <c r="N337" s="3">
        <f t="shared" si="26"/>
        <v>0.3500000222579388</v>
      </c>
      <c r="O337" s="3">
        <f t="shared" si="27"/>
        <v>0</v>
      </c>
      <c r="P337" s="3">
        <f t="shared" si="28"/>
        <v>0</v>
      </c>
      <c r="Q337" s="3">
        <f t="shared" si="29"/>
        <v>1</v>
      </c>
      <c r="R337" s="81">
        <v>102969</v>
      </c>
    </row>
    <row r="338" spans="1:18" s="2" customFormat="1" x14ac:dyDescent="0.2">
      <c r="A338" s="14">
        <v>85</v>
      </c>
      <c r="B338" s="5">
        <v>850</v>
      </c>
      <c r="C338" s="5">
        <v>1</v>
      </c>
      <c r="D338" s="5">
        <v>1</v>
      </c>
      <c r="E338" s="5">
        <v>14</v>
      </c>
      <c r="F338" s="5">
        <v>51</v>
      </c>
      <c r="G338" s="19" t="s">
        <v>116</v>
      </c>
      <c r="H338" s="23">
        <v>590625</v>
      </c>
      <c r="I338" s="4">
        <v>23386392</v>
      </c>
      <c r="J338" s="4">
        <v>0</v>
      </c>
      <c r="K338" s="4">
        <v>0</v>
      </c>
      <c r="L338" s="24">
        <v>23977017</v>
      </c>
      <c r="M338" s="21">
        <f t="shared" si="25"/>
        <v>2.4632964142286759E-2</v>
      </c>
      <c r="N338" s="3">
        <f t="shared" si="26"/>
        <v>0.97536703585771323</v>
      </c>
      <c r="O338" s="3">
        <f t="shared" si="27"/>
        <v>0</v>
      </c>
      <c r="P338" s="3">
        <f t="shared" si="28"/>
        <v>0</v>
      </c>
      <c r="Q338" s="3">
        <f t="shared" si="29"/>
        <v>1</v>
      </c>
      <c r="R338" s="81">
        <v>102978</v>
      </c>
    </row>
    <row r="339" spans="1:18" s="2" customFormat="1" ht="25.5" x14ac:dyDescent="0.2">
      <c r="A339" s="14">
        <v>85</v>
      </c>
      <c r="B339" s="5">
        <v>850</v>
      </c>
      <c r="C339" s="5">
        <v>1</v>
      </c>
      <c r="D339" s="5">
        <v>1</v>
      </c>
      <c r="E339" s="5">
        <v>15</v>
      </c>
      <c r="F339" s="5">
        <v>51</v>
      </c>
      <c r="G339" s="19" t="s">
        <v>117</v>
      </c>
      <c r="H339" s="23">
        <v>590625</v>
      </c>
      <c r="I339" s="4">
        <v>31361325</v>
      </c>
      <c r="J339" s="4">
        <v>0</v>
      </c>
      <c r="K339" s="4">
        <v>0</v>
      </c>
      <c r="L339" s="24">
        <v>31951950</v>
      </c>
      <c r="M339" s="21">
        <f t="shared" si="25"/>
        <v>1.8484787313450352E-2</v>
      </c>
      <c r="N339" s="3">
        <f t="shared" si="26"/>
        <v>0.98151521268654962</v>
      </c>
      <c r="O339" s="3">
        <f t="shared" si="27"/>
        <v>0</v>
      </c>
      <c r="P339" s="3">
        <f t="shared" si="28"/>
        <v>0</v>
      </c>
      <c r="Q339" s="3">
        <f t="shared" si="29"/>
        <v>1</v>
      </c>
      <c r="R339" s="81">
        <v>102852</v>
      </c>
    </row>
    <row r="340" spans="1:18" s="2" customFormat="1" x14ac:dyDescent="0.2">
      <c r="A340" s="14">
        <v>85</v>
      </c>
      <c r="B340" s="5">
        <v>850</v>
      </c>
      <c r="C340" s="5">
        <v>1</v>
      </c>
      <c r="D340" s="5">
        <v>1</v>
      </c>
      <c r="E340" s="5">
        <v>22</v>
      </c>
      <c r="F340" s="5">
        <v>51</v>
      </c>
      <c r="G340" s="19" t="s">
        <v>334</v>
      </c>
      <c r="H340" s="23">
        <v>4117429</v>
      </c>
      <c r="I340" s="4">
        <v>2217077</v>
      </c>
      <c r="J340" s="4">
        <v>0</v>
      </c>
      <c r="K340" s="4">
        <v>0</v>
      </c>
      <c r="L340" s="24">
        <v>6334506</v>
      </c>
      <c r="M340" s="21">
        <f t="shared" si="25"/>
        <v>0.65000001578655064</v>
      </c>
      <c r="N340" s="3">
        <f t="shared" si="26"/>
        <v>0.3499999842134493</v>
      </c>
      <c r="O340" s="3">
        <f t="shared" si="27"/>
        <v>0</v>
      </c>
      <c r="P340" s="3">
        <f t="shared" si="28"/>
        <v>0</v>
      </c>
      <c r="Q340" s="3">
        <f t="shared" si="29"/>
        <v>1</v>
      </c>
      <c r="R340" s="81">
        <v>115413</v>
      </c>
    </row>
    <row r="341" spans="1:18" s="2" customFormat="1" x14ac:dyDescent="0.2">
      <c r="A341" s="14">
        <v>85</v>
      </c>
      <c r="B341" s="5">
        <v>850</v>
      </c>
      <c r="C341" s="5">
        <v>1</v>
      </c>
      <c r="D341" s="5">
        <v>1</v>
      </c>
      <c r="E341" s="5">
        <v>23</v>
      </c>
      <c r="F341" s="5">
        <v>51</v>
      </c>
      <c r="G341" s="19" t="s">
        <v>125</v>
      </c>
      <c r="H341" s="23">
        <v>13654321</v>
      </c>
      <c r="I341" s="4">
        <v>7352327</v>
      </c>
      <c r="J341" s="4">
        <v>0</v>
      </c>
      <c r="K341" s="4">
        <v>0</v>
      </c>
      <c r="L341" s="24">
        <v>21006648</v>
      </c>
      <c r="M341" s="21">
        <f t="shared" si="25"/>
        <v>0.64999999047920454</v>
      </c>
      <c r="N341" s="3">
        <f t="shared" si="26"/>
        <v>0.35000000952079552</v>
      </c>
      <c r="O341" s="3">
        <f t="shared" si="27"/>
        <v>0</v>
      </c>
      <c r="P341" s="3">
        <f t="shared" si="28"/>
        <v>0</v>
      </c>
      <c r="Q341" s="3">
        <f t="shared" si="29"/>
        <v>1</v>
      </c>
      <c r="R341" s="81">
        <v>115428</v>
      </c>
    </row>
    <row r="342" spans="1:18" s="2" customFormat="1" x14ac:dyDescent="0.2">
      <c r="A342" s="14">
        <v>85</v>
      </c>
      <c r="B342" s="5">
        <v>850</v>
      </c>
      <c r="C342" s="5">
        <v>1</v>
      </c>
      <c r="D342" s="5">
        <v>1</v>
      </c>
      <c r="E342" s="5">
        <v>32</v>
      </c>
      <c r="F342" s="5">
        <v>51</v>
      </c>
      <c r="G342" s="19" t="s">
        <v>118</v>
      </c>
      <c r="H342" s="23">
        <v>590625</v>
      </c>
      <c r="I342" s="4">
        <v>25659375</v>
      </c>
      <c r="J342" s="4">
        <v>0</v>
      </c>
      <c r="K342" s="4">
        <v>0</v>
      </c>
      <c r="L342" s="24">
        <v>26250000</v>
      </c>
      <c r="M342" s="21">
        <f t="shared" si="25"/>
        <v>2.2499999999999999E-2</v>
      </c>
      <c r="N342" s="3">
        <f t="shared" si="26"/>
        <v>0.97750000000000004</v>
      </c>
      <c r="O342" s="3">
        <f t="shared" si="27"/>
        <v>0</v>
      </c>
      <c r="P342" s="3">
        <f t="shared" si="28"/>
        <v>0</v>
      </c>
      <c r="Q342" s="3">
        <f t="shared" si="29"/>
        <v>1</v>
      </c>
      <c r="R342" s="81">
        <v>112763</v>
      </c>
    </row>
    <row r="343" spans="1:18" s="2" customFormat="1" x14ac:dyDescent="0.2">
      <c r="A343" s="14">
        <v>85</v>
      </c>
      <c r="B343" s="5">
        <v>906</v>
      </c>
      <c r="C343" s="5">
        <v>56</v>
      </c>
      <c r="D343" s="5">
        <v>12</v>
      </c>
      <c r="E343" s="5">
        <v>1</v>
      </c>
      <c r="F343" s="5">
        <v>51</v>
      </c>
      <c r="G343" s="19" t="s">
        <v>119</v>
      </c>
      <c r="H343" s="23">
        <v>92184500</v>
      </c>
      <c r="I343" s="4">
        <v>93906188</v>
      </c>
      <c r="J343" s="4">
        <v>0</v>
      </c>
      <c r="K343" s="4">
        <v>0</v>
      </c>
      <c r="L343" s="24">
        <v>186090688</v>
      </c>
      <c r="M343" s="21">
        <f t="shared" si="25"/>
        <v>0.49537406191974526</v>
      </c>
      <c r="N343" s="3">
        <f t="shared" si="26"/>
        <v>0.50462593808025469</v>
      </c>
      <c r="O343" s="3">
        <f t="shared" si="27"/>
        <v>0</v>
      </c>
      <c r="P343" s="3">
        <f t="shared" si="28"/>
        <v>0</v>
      </c>
      <c r="Q343" s="3">
        <f t="shared" si="29"/>
        <v>1</v>
      </c>
      <c r="R343" s="81">
        <v>108029</v>
      </c>
    </row>
    <row r="344" spans="1:18" s="2" customFormat="1" x14ac:dyDescent="0.2">
      <c r="A344" s="14">
        <v>85</v>
      </c>
      <c r="B344" s="5">
        <v>909</v>
      </c>
      <c r="C344" s="5">
        <v>59</v>
      </c>
      <c r="D344" s="5">
        <v>0</v>
      </c>
      <c r="E344" s="5">
        <v>20</v>
      </c>
      <c r="F344" s="5">
        <v>51</v>
      </c>
      <c r="G344" s="19" t="s">
        <v>120</v>
      </c>
      <c r="H344" s="23">
        <v>6000000</v>
      </c>
      <c r="I344" s="4">
        <v>7284000</v>
      </c>
      <c r="J344" s="4">
        <v>12791963</v>
      </c>
      <c r="K344" s="4">
        <v>0</v>
      </c>
      <c r="L344" s="24">
        <v>26075963</v>
      </c>
      <c r="M344" s="21">
        <f t="shared" si="25"/>
        <v>0.23009696708037206</v>
      </c>
      <c r="N344" s="3">
        <f t="shared" si="26"/>
        <v>0.27933771803557167</v>
      </c>
      <c r="O344" s="3">
        <f t="shared" si="27"/>
        <v>0.49056531488405625</v>
      </c>
      <c r="P344" s="3">
        <f t="shared" si="28"/>
        <v>0</v>
      </c>
      <c r="Q344" s="3">
        <f t="shared" si="29"/>
        <v>1</v>
      </c>
      <c r="R344" s="81">
        <v>64309</v>
      </c>
    </row>
    <row r="345" spans="1:18" s="2" customFormat="1" ht="23.25" customHeight="1" thickBot="1" x14ac:dyDescent="0.25">
      <c r="A345" s="15"/>
      <c r="B345" s="16"/>
      <c r="C345" s="16"/>
      <c r="D345" s="16"/>
      <c r="E345" s="16"/>
      <c r="F345" s="16" t="s">
        <v>335</v>
      </c>
      <c r="G345" s="20"/>
      <c r="H345" s="25">
        <f>SUM(H9:H344)</f>
        <v>18183504059</v>
      </c>
      <c r="I345" s="17">
        <f>SUM(I9:I344)</f>
        <v>88531423208</v>
      </c>
      <c r="J345" s="17">
        <f>SUM(J9:J344)</f>
        <v>115325415730</v>
      </c>
      <c r="K345" s="17">
        <f>SUM(K9:K344)</f>
        <v>618270000162</v>
      </c>
      <c r="L345" s="26">
        <f>SUM(L9:L344)</f>
        <v>840310343159</v>
      </c>
      <c r="M345" s="22"/>
      <c r="N345" s="16"/>
      <c r="O345" s="16"/>
      <c r="P345" s="16"/>
      <c r="Q345" s="16"/>
      <c r="R345" s="18"/>
    </row>
  </sheetData>
  <autoFilter ref="A8:R345"/>
  <mergeCells count="14">
    <mergeCell ref="M7:Q7"/>
    <mergeCell ref="R7:R8"/>
    <mergeCell ref="E7:E8"/>
    <mergeCell ref="G7:G8"/>
    <mergeCell ref="A3:R3"/>
    <mergeCell ref="A4:R4"/>
    <mergeCell ref="A5:R5"/>
    <mergeCell ref="A6:R6"/>
    <mergeCell ref="A7:A8"/>
    <mergeCell ref="B7:B8"/>
    <mergeCell ref="C7:C8"/>
    <mergeCell ref="D7:D8"/>
    <mergeCell ref="F7:F8"/>
    <mergeCell ref="H7:L7"/>
  </mergeCells>
  <conditionalFormatting sqref="A3:A6 H8:L8">
    <cfRule type="cellIs" dxfId="3" priority="1" stopIfTrue="1" operator="equal">
      <formula>"NO"</formula>
    </cfRule>
  </conditionalFormatting>
  <conditionalFormatting sqref="M8:Q8">
    <cfRule type="cellIs" dxfId="2" priority="2" stopIfTrue="1" operator="equal">
      <formula>"NO"</formula>
    </cfRule>
  </conditionalFormatting>
  <printOptions horizontalCentered="1"/>
  <pageMargins left="0.78740157480314965" right="0.78740157480314965" top="0.98425196850393704" bottom="0.74803149606299213" header="0.31496062992125984" footer="0.31496062992125984"/>
  <pageSetup paperSize="9" scale="50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6"/>
  <sheetViews>
    <sheetView workbookViewId="0">
      <selection activeCell="P25" sqref="A1:P25"/>
    </sheetView>
  </sheetViews>
  <sheetFormatPr baseColWidth="10" defaultRowHeight="14.25" x14ac:dyDescent="0.2"/>
  <cols>
    <col min="1" max="1" width="4" style="32" bestFit="1" customWidth="1"/>
    <col min="2" max="2" width="5.140625" style="32" bestFit="1" customWidth="1"/>
    <col min="3" max="3" width="4" style="32" bestFit="1" customWidth="1"/>
    <col min="4" max="4" width="3" style="32" customWidth="1"/>
    <col min="5" max="5" width="65.140625" style="32" customWidth="1"/>
    <col min="6" max="6" width="16.140625" style="32" customWidth="1"/>
    <col min="7" max="7" width="17" style="32" customWidth="1"/>
    <col min="8" max="8" width="16.7109375" style="32" customWidth="1"/>
    <col min="9" max="9" width="17.85546875" style="32" customWidth="1"/>
    <col min="10" max="10" width="18.140625" style="32" customWidth="1"/>
    <col min="11" max="11" width="8.140625" style="32" customWidth="1"/>
    <col min="12" max="12" width="8" style="32" customWidth="1"/>
    <col min="13" max="13" width="8.140625" style="32" customWidth="1"/>
    <col min="14" max="14" width="9.42578125" style="32" customWidth="1"/>
    <col min="15" max="15" width="9.7109375" style="32" customWidth="1"/>
    <col min="16" max="16" width="11.5703125" style="32" bestFit="1" customWidth="1"/>
    <col min="17" max="16384" width="11.42578125" style="32"/>
  </cols>
  <sheetData>
    <row r="2" spans="1:16" s="28" customFormat="1" x14ac:dyDescent="0.2">
      <c r="A2" s="27" t="s">
        <v>349</v>
      </c>
      <c r="E2" s="29"/>
      <c r="F2" s="30"/>
      <c r="G2" s="30"/>
      <c r="H2" s="30"/>
      <c r="I2" s="30"/>
      <c r="J2" s="30"/>
      <c r="M2" s="117"/>
      <c r="N2" s="117"/>
      <c r="P2" s="110" t="s">
        <v>350</v>
      </c>
    </row>
    <row r="3" spans="1:16" s="28" customFormat="1" ht="15" thickBot="1" x14ac:dyDescent="0.25">
      <c r="A3" s="27"/>
      <c r="B3" s="33"/>
      <c r="C3" s="33"/>
      <c r="D3" s="33"/>
      <c r="E3" s="34"/>
      <c r="F3" s="35"/>
      <c r="G3" s="35"/>
      <c r="H3" s="35"/>
      <c r="I3" s="35"/>
      <c r="J3" s="35"/>
      <c r="K3" s="33"/>
      <c r="L3" s="33"/>
      <c r="M3" s="117"/>
      <c r="N3" s="117"/>
      <c r="P3" s="111" t="s">
        <v>407</v>
      </c>
    </row>
    <row r="4" spans="1:16" ht="15" x14ac:dyDescent="0.2">
      <c r="A4" s="137" t="s">
        <v>349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36"/>
    </row>
    <row r="5" spans="1:16" ht="15" x14ac:dyDescent="0.2">
      <c r="A5" s="139" t="s">
        <v>348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37"/>
    </row>
    <row r="6" spans="1:16" ht="15" x14ac:dyDescent="0.2">
      <c r="A6" s="139" t="s">
        <v>347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37"/>
    </row>
    <row r="7" spans="1:16" ht="15" thickBot="1" x14ac:dyDescent="0.25">
      <c r="A7" s="141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38"/>
    </row>
    <row r="8" spans="1:16" ht="67.5" customHeight="1" thickBot="1" x14ac:dyDescent="0.25">
      <c r="A8" s="143" t="s">
        <v>346</v>
      </c>
      <c r="B8" s="143" t="s">
        <v>345</v>
      </c>
      <c r="C8" s="143" t="s">
        <v>344</v>
      </c>
      <c r="D8" s="143" t="s">
        <v>343</v>
      </c>
      <c r="E8" s="145" t="s">
        <v>408</v>
      </c>
      <c r="F8" s="147" t="s">
        <v>339</v>
      </c>
      <c r="G8" s="148"/>
      <c r="H8" s="148"/>
      <c r="I8" s="148"/>
      <c r="J8" s="149"/>
      <c r="K8" s="150" t="s">
        <v>338</v>
      </c>
      <c r="L8" s="151"/>
      <c r="M8" s="151"/>
      <c r="N8" s="151"/>
      <c r="O8" s="151"/>
      <c r="P8" s="152" t="s">
        <v>124</v>
      </c>
    </row>
    <row r="9" spans="1:16" ht="41.25" customHeight="1" thickBot="1" x14ac:dyDescent="0.25">
      <c r="A9" s="144"/>
      <c r="B9" s="144"/>
      <c r="C9" s="144"/>
      <c r="D9" s="144"/>
      <c r="E9" s="146"/>
      <c r="F9" s="39">
        <v>2020</v>
      </c>
      <c r="G9" s="40">
        <v>2021</v>
      </c>
      <c r="H9" s="40">
        <v>2022</v>
      </c>
      <c r="I9" s="41" t="s">
        <v>337</v>
      </c>
      <c r="J9" s="42" t="s">
        <v>336</v>
      </c>
      <c r="K9" s="43">
        <v>2020</v>
      </c>
      <c r="L9" s="44">
        <v>2021</v>
      </c>
      <c r="M9" s="44">
        <v>2022</v>
      </c>
      <c r="N9" s="45" t="s">
        <v>337</v>
      </c>
      <c r="O9" s="46" t="s">
        <v>336</v>
      </c>
      <c r="P9" s="153"/>
    </row>
    <row r="10" spans="1:16" s="59" customFormat="1" ht="25.5" customHeight="1" x14ac:dyDescent="0.2">
      <c r="A10" s="47">
        <v>41</v>
      </c>
      <c r="B10" s="48">
        <v>343</v>
      </c>
      <c r="C10" s="49">
        <v>48</v>
      </c>
      <c r="D10" s="49">
        <v>0</v>
      </c>
      <c r="E10" s="50" t="s">
        <v>409</v>
      </c>
      <c r="F10" s="51">
        <v>153000000</v>
      </c>
      <c r="G10" s="52">
        <v>207000000</v>
      </c>
      <c r="H10" s="52">
        <v>45000000</v>
      </c>
      <c r="I10" s="53">
        <v>45000000</v>
      </c>
      <c r="J10" s="54">
        <f t="shared" ref="J10:J24" si="0">SUM(F10:I10)</f>
        <v>450000000</v>
      </c>
      <c r="K10" s="55">
        <f>(F10/J10)*100</f>
        <v>34</v>
      </c>
      <c r="L10" s="55">
        <f>(G10/J10)*100</f>
        <v>46</v>
      </c>
      <c r="M10" s="56">
        <f>(H10/J10)*100</f>
        <v>10</v>
      </c>
      <c r="N10" s="56">
        <f>(I10/J10)*100</f>
        <v>10</v>
      </c>
      <c r="O10" s="57">
        <f t="shared" ref="O10:O24" si="1">+SUM(K10:N10)</f>
        <v>100</v>
      </c>
      <c r="P10" s="58">
        <v>117174</v>
      </c>
    </row>
    <row r="11" spans="1:16" s="59" customFormat="1" ht="25.5" customHeight="1" x14ac:dyDescent="0.2">
      <c r="A11" s="47">
        <v>41</v>
      </c>
      <c r="B11" s="48">
        <v>375</v>
      </c>
      <c r="C11" s="49">
        <v>48</v>
      </c>
      <c r="D11" s="49">
        <v>0</v>
      </c>
      <c r="E11" s="50" t="s">
        <v>410</v>
      </c>
      <c r="F11" s="60">
        <v>64060000</v>
      </c>
      <c r="G11" s="61">
        <v>96120000</v>
      </c>
      <c r="H11" s="61">
        <v>144180000</v>
      </c>
      <c r="I11" s="62" t="s">
        <v>411</v>
      </c>
      <c r="J11" s="54">
        <f t="shared" si="0"/>
        <v>304360000</v>
      </c>
      <c r="K11" s="55">
        <f t="shared" ref="K11:K24" si="2">(F11/J11)*100</f>
        <v>21.047443816533054</v>
      </c>
      <c r="L11" s="55">
        <f t="shared" ref="L11:L24" si="3">(G11/J11)*100</f>
        <v>31.581022473386778</v>
      </c>
      <c r="M11" s="56">
        <f t="shared" ref="M11:M24" si="4">(H11/J11)*100</f>
        <v>47.371533710080165</v>
      </c>
      <c r="N11" s="56" t="s">
        <v>411</v>
      </c>
      <c r="O11" s="57">
        <f t="shared" si="1"/>
        <v>100</v>
      </c>
      <c r="P11" s="63" t="s">
        <v>411</v>
      </c>
    </row>
    <row r="12" spans="1:16" s="59" customFormat="1" ht="25.5" customHeight="1" x14ac:dyDescent="0.2">
      <c r="A12" s="47">
        <v>41</v>
      </c>
      <c r="B12" s="48">
        <v>375</v>
      </c>
      <c r="C12" s="49">
        <v>48</v>
      </c>
      <c r="D12" s="49">
        <v>0</v>
      </c>
      <c r="E12" s="50" t="s">
        <v>412</v>
      </c>
      <c r="F12" s="60">
        <v>14310000</v>
      </c>
      <c r="G12" s="61">
        <v>75340116</v>
      </c>
      <c r="H12" s="61">
        <v>113010174</v>
      </c>
      <c r="I12" s="62" t="s">
        <v>411</v>
      </c>
      <c r="J12" s="54">
        <f t="shared" si="0"/>
        <v>202660290</v>
      </c>
      <c r="K12" s="55">
        <f t="shared" si="2"/>
        <v>7.0610774315974778</v>
      </c>
      <c r="L12" s="55">
        <f t="shared" si="3"/>
        <v>37.175569027361007</v>
      </c>
      <c r="M12" s="56">
        <f t="shared" si="4"/>
        <v>55.763353541041518</v>
      </c>
      <c r="N12" s="56" t="s">
        <v>411</v>
      </c>
      <c r="O12" s="57">
        <f t="shared" si="1"/>
        <v>100</v>
      </c>
      <c r="P12" s="63" t="s">
        <v>411</v>
      </c>
    </row>
    <row r="13" spans="1:16" s="59" customFormat="1" ht="25.5" customHeight="1" x14ac:dyDescent="0.2">
      <c r="A13" s="47">
        <v>45</v>
      </c>
      <c r="B13" s="48">
        <v>370</v>
      </c>
      <c r="C13" s="49">
        <v>16</v>
      </c>
      <c r="D13" s="49">
        <v>0</v>
      </c>
      <c r="E13" s="50" t="s">
        <v>413</v>
      </c>
      <c r="F13" s="105">
        <v>259890330</v>
      </c>
      <c r="G13" s="61">
        <v>389621934</v>
      </c>
      <c r="H13" s="61">
        <v>389621934</v>
      </c>
      <c r="I13" s="62">
        <v>1030865802</v>
      </c>
      <c r="J13" s="54">
        <f t="shared" si="0"/>
        <v>2070000000</v>
      </c>
      <c r="K13" s="55">
        <f t="shared" si="2"/>
        <v>12.555088405797102</v>
      </c>
      <c r="L13" s="55">
        <f t="shared" si="3"/>
        <v>18.822315652173913</v>
      </c>
      <c r="M13" s="56">
        <f t="shared" si="4"/>
        <v>18.822315652173913</v>
      </c>
      <c r="N13" s="56">
        <f t="shared" ref="N13:N24" si="5">(I13/J13)*100</f>
        <v>49.800280289855067</v>
      </c>
      <c r="O13" s="57">
        <f t="shared" si="1"/>
        <v>100</v>
      </c>
      <c r="P13" s="63">
        <v>108237</v>
      </c>
    </row>
    <row r="14" spans="1:16" s="59" customFormat="1" ht="25.5" customHeight="1" x14ac:dyDescent="0.2">
      <c r="A14" s="47">
        <v>45</v>
      </c>
      <c r="B14" s="48">
        <v>374</v>
      </c>
      <c r="C14" s="49">
        <v>16</v>
      </c>
      <c r="D14" s="49">
        <v>0</v>
      </c>
      <c r="E14" s="50" t="s">
        <v>414</v>
      </c>
      <c r="F14" s="105">
        <v>166875044</v>
      </c>
      <c r="G14" s="61">
        <v>183136309</v>
      </c>
      <c r="H14" s="61">
        <v>238077202</v>
      </c>
      <c r="I14" s="62">
        <v>12589319302</v>
      </c>
      <c r="J14" s="54">
        <f t="shared" si="0"/>
        <v>13177407857</v>
      </c>
      <c r="K14" s="55">
        <f t="shared" si="2"/>
        <v>1.2663723078993412</v>
      </c>
      <c r="L14" s="55">
        <f t="shared" si="3"/>
        <v>1.3897749161851718</v>
      </c>
      <c r="M14" s="56">
        <f t="shared" si="4"/>
        <v>1.8067073933173472</v>
      </c>
      <c r="N14" s="56">
        <f t="shared" si="5"/>
        <v>95.53714538259814</v>
      </c>
      <c r="O14" s="57">
        <f t="shared" si="1"/>
        <v>100</v>
      </c>
      <c r="P14" s="63">
        <v>65472</v>
      </c>
    </row>
    <row r="15" spans="1:16" s="59" customFormat="1" ht="25.5" customHeight="1" x14ac:dyDescent="0.2">
      <c r="A15" s="47">
        <v>45</v>
      </c>
      <c r="B15" s="48">
        <v>374</v>
      </c>
      <c r="C15" s="49">
        <v>16</v>
      </c>
      <c r="D15" s="49">
        <v>0</v>
      </c>
      <c r="E15" s="50" t="s">
        <v>415</v>
      </c>
      <c r="F15" s="105">
        <v>179552323</v>
      </c>
      <c r="G15" s="64">
        <v>91527195</v>
      </c>
      <c r="H15" s="64">
        <v>99215478</v>
      </c>
      <c r="I15" s="65">
        <v>1499888873</v>
      </c>
      <c r="J15" s="54">
        <f t="shared" si="0"/>
        <v>1870183869</v>
      </c>
      <c r="K15" s="55">
        <f t="shared" si="2"/>
        <v>9.6007844991202838</v>
      </c>
      <c r="L15" s="55">
        <f t="shared" si="3"/>
        <v>4.8940211985113642</v>
      </c>
      <c r="M15" s="56">
        <f t="shared" si="4"/>
        <v>5.3051189053967827</v>
      </c>
      <c r="N15" s="56">
        <f t="shared" si="5"/>
        <v>80.20007539697157</v>
      </c>
      <c r="O15" s="57">
        <f t="shared" si="1"/>
        <v>100</v>
      </c>
      <c r="P15" s="63">
        <v>50103</v>
      </c>
    </row>
    <row r="16" spans="1:16" s="59" customFormat="1" ht="25.5" customHeight="1" x14ac:dyDescent="0.2">
      <c r="A16" s="47">
        <v>45</v>
      </c>
      <c r="B16" s="48">
        <v>374</v>
      </c>
      <c r="C16" s="49">
        <v>16</v>
      </c>
      <c r="D16" s="49">
        <v>0</v>
      </c>
      <c r="E16" s="50" t="s">
        <v>416</v>
      </c>
      <c r="F16" s="105">
        <v>675125020</v>
      </c>
      <c r="G16" s="61">
        <v>754934388</v>
      </c>
      <c r="H16" s="61">
        <v>818348934</v>
      </c>
      <c r="I16" s="62">
        <v>3803363637</v>
      </c>
      <c r="J16" s="54">
        <f t="shared" si="0"/>
        <v>6051771979</v>
      </c>
      <c r="K16" s="55">
        <f t="shared" si="2"/>
        <v>11.155823820572271</v>
      </c>
      <c r="L16" s="55">
        <f t="shared" si="3"/>
        <v>12.474600672656971</v>
      </c>
      <c r="M16" s="56">
        <f t="shared" si="4"/>
        <v>13.522468077774876</v>
      </c>
      <c r="N16" s="56">
        <f t="shared" si="5"/>
        <v>62.847107428995884</v>
      </c>
      <c r="O16" s="57">
        <f t="shared" si="1"/>
        <v>100</v>
      </c>
      <c r="P16" s="63">
        <v>107740</v>
      </c>
    </row>
    <row r="17" spans="1:16" s="59" customFormat="1" ht="25.5" customHeight="1" x14ac:dyDescent="0.2">
      <c r="A17" s="47">
        <v>45</v>
      </c>
      <c r="B17" s="48">
        <v>374</v>
      </c>
      <c r="C17" s="49">
        <v>16</v>
      </c>
      <c r="D17" s="49">
        <v>0</v>
      </c>
      <c r="E17" s="50" t="s">
        <v>417</v>
      </c>
      <c r="F17" s="105">
        <v>448249812</v>
      </c>
      <c r="G17" s="61">
        <v>355500000</v>
      </c>
      <c r="H17" s="61">
        <v>355500000</v>
      </c>
      <c r="I17" s="62">
        <v>157266088</v>
      </c>
      <c r="J17" s="54">
        <f t="shared" si="0"/>
        <v>1316515900</v>
      </c>
      <c r="K17" s="55">
        <f t="shared" si="2"/>
        <v>34.048188252037065</v>
      </c>
      <c r="L17" s="55">
        <f t="shared" si="3"/>
        <v>27.003092024942504</v>
      </c>
      <c r="M17" s="56">
        <f t="shared" si="4"/>
        <v>27.003092024942504</v>
      </c>
      <c r="N17" s="56">
        <f t="shared" si="5"/>
        <v>11.945627698077935</v>
      </c>
      <c r="O17" s="57">
        <f t="shared" si="1"/>
        <v>100</v>
      </c>
      <c r="P17" s="63">
        <v>107728</v>
      </c>
    </row>
    <row r="18" spans="1:16" s="59" customFormat="1" ht="25.5" customHeight="1" x14ac:dyDescent="0.2">
      <c r="A18" s="66">
        <v>45</v>
      </c>
      <c r="B18" s="67">
        <v>379</v>
      </c>
      <c r="C18" s="68">
        <v>16</v>
      </c>
      <c r="D18" s="68">
        <v>0</v>
      </c>
      <c r="E18" s="69" t="s">
        <v>418</v>
      </c>
      <c r="F18" s="105">
        <v>627600960</v>
      </c>
      <c r="G18" s="70">
        <v>723496805</v>
      </c>
      <c r="H18" s="71">
        <v>784270522</v>
      </c>
      <c r="I18" s="65">
        <v>627600260</v>
      </c>
      <c r="J18" s="54">
        <f t="shared" si="0"/>
        <v>2762968547</v>
      </c>
      <c r="K18" s="55">
        <f t="shared" si="2"/>
        <v>22.714734146410827</v>
      </c>
      <c r="L18" s="55">
        <f t="shared" si="3"/>
        <v>26.185488278017665</v>
      </c>
      <c r="M18" s="56">
        <f t="shared" si="4"/>
        <v>28.385068764230127</v>
      </c>
      <c r="N18" s="56">
        <f t="shared" si="5"/>
        <v>22.714708811341382</v>
      </c>
      <c r="O18" s="72">
        <f t="shared" si="1"/>
        <v>100</v>
      </c>
      <c r="P18" s="63">
        <v>116667</v>
      </c>
    </row>
    <row r="19" spans="1:16" s="59" customFormat="1" ht="25.5" customHeight="1" x14ac:dyDescent="0.2">
      <c r="A19" s="66">
        <v>45</v>
      </c>
      <c r="B19" s="67">
        <v>381</v>
      </c>
      <c r="C19" s="68">
        <v>16</v>
      </c>
      <c r="D19" s="68">
        <v>0</v>
      </c>
      <c r="E19" s="69" t="s">
        <v>419</v>
      </c>
      <c r="F19" s="105">
        <v>1133000000</v>
      </c>
      <c r="G19" s="70">
        <v>1283686281</v>
      </c>
      <c r="H19" s="71">
        <v>1733110358</v>
      </c>
      <c r="I19" s="65">
        <v>3360000000</v>
      </c>
      <c r="J19" s="54">
        <f t="shared" si="0"/>
        <v>7509796639</v>
      </c>
      <c r="K19" s="55">
        <f t="shared" si="2"/>
        <v>15.086959800164038</v>
      </c>
      <c r="L19" s="55">
        <f t="shared" si="3"/>
        <v>17.09348924754552</v>
      </c>
      <c r="M19" s="56">
        <f t="shared" si="4"/>
        <v>23.077993204231159</v>
      </c>
      <c r="N19" s="56">
        <f t="shared" si="5"/>
        <v>44.741557748059279</v>
      </c>
      <c r="O19" s="72">
        <f t="shared" si="1"/>
        <v>100</v>
      </c>
      <c r="P19" s="63">
        <v>107960</v>
      </c>
    </row>
    <row r="20" spans="1:16" s="59" customFormat="1" ht="25.5" customHeight="1" x14ac:dyDescent="0.2">
      <c r="A20" s="66">
        <v>45</v>
      </c>
      <c r="B20" s="67">
        <v>381</v>
      </c>
      <c r="C20" s="68">
        <v>16</v>
      </c>
      <c r="D20" s="68">
        <v>0</v>
      </c>
      <c r="E20" s="69" t="s">
        <v>420</v>
      </c>
      <c r="F20" s="105">
        <v>487600000</v>
      </c>
      <c r="G20" s="64">
        <v>600116264</v>
      </c>
      <c r="H20" s="65">
        <v>555725860</v>
      </c>
      <c r="I20" s="65" t="s">
        <v>411</v>
      </c>
      <c r="J20" s="54">
        <f t="shared" si="0"/>
        <v>1643442124</v>
      </c>
      <c r="K20" s="55">
        <f t="shared" si="2"/>
        <v>29.669435441585406</v>
      </c>
      <c r="L20" s="55">
        <f t="shared" si="3"/>
        <v>36.515813683743694</v>
      </c>
      <c r="M20" s="56">
        <f t="shared" si="4"/>
        <v>33.814750874670899</v>
      </c>
      <c r="N20" s="56" t="s">
        <v>411</v>
      </c>
      <c r="O20" s="72">
        <f t="shared" si="1"/>
        <v>100</v>
      </c>
      <c r="P20" s="63">
        <v>107774</v>
      </c>
    </row>
    <row r="21" spans="1:16" s="59" customFormat="1" ht="25.5" customHeight="1" x14ac:dyDescent="0.2">
      <c r="A21" s="66">
        <v>45</v>
      </c>
      <c r="B21" s="67">
        <v>381</v>
      </c>
      <c r="C21" s="68">
        <v>16</v>
      </c>
      <c r="D21" s="68">
        <v>0</v>
      </c>
      <c r="E21" s="69" t="s">
        <v>421</v>
      </c>
      <c r="F21" s="105">
        <v>3515000000</v>
      </c>
      <c r="G21" s="70">
        <v>3932525312</v>
      </c>
      <c r="H21" s="71">
        <v>4262857736</v>
      </c>
      <c r="I21" s="65">
        <v>10891000000</v>
      </c>
      <c r="J21" s="54">
        <f t="shared" si="0"/>
        <v>22601383048</v>
      </c>
      <c r="K21" s="55">
        <f t="shared" si="2"/>
        <v>15.552145603368475</v>
      </c>
      <c r="L21" s="55">
        <f t="shared" si="3"/>
        <v>17.399489684539414</v>
      </c>
      <c r="M21" s="56">
        <f t="shared" si="4"/>
        <v>18.861048135623811</v>
      </c>
      <c r="N21" s="56">
        <f t="shared" si="5"/>
        <v>48.187316576468298</v>
      </c>
      <c r="O21" s="72">
        <f t="shared" si="1"/>
        <v>100</v>
      </c>
      <c r="P21" s="63">
        <v>107799</v>
      </c>
    </row>
    <row r="22" spans="1:16" s="59" customFormat="1" ht="25.5" customHeight="1" x14ac:dyDescent="0.2">
      <c r="A22" s="47">
        <v>57</v>
      </c>
      <c r="B22" s="48">
        <v>327</v>
      </c>
      <c r="C22" s="49">
        <v>62</v>
      </c>
      <c r="D22" s="49">
        <v>0</v>
      </c>
      <c r="E22" s="50" t="s">
        <v>422</v>
      </c>
      <c r="F22" s="107">
        <v>59036723</v>
      </c>
      <c r="G22" s="52">
        <v>2001975704</v>
      </c>
      <c r="H22" s="52">
        <v>2151246504</v>
      </c>
      <c r="I22" s="53">
        <v>55757360000</v>
      </c>
      <c r="J22" s="54">
        <f t="shared" si="0"/>
        <v>59969618931</v>
      </c>
      <c r="K22" s="55">
        <f t="shared" si="2"/>
        <v>9.8444385761274594E-2</v>
      </c>
      <c r="L22" s="55">
        <f t="shared" si="3"/>
        <v>3.3383165337492611</v>
      </c>
      <c r="M22" s="56">
        <f t="shared" si="4"/>
        <v>3.5872272366365823</v>
      </c>
      <c r="N22" s="56">
        <f t="shared" si="5"/>
        <v>92.976011843852874</v>
      </c>
      <c r="O22" s="57">
        <f t="shared" si="1"/>
        <v>99.999999999999986</v>
      </c>
      <c r="P22" s="63">
        <v>106435</v>
      </c>
    </row>
    <row r="23" spans="1:16" s="59" customFormat="1" ht="25.5" customHeight="1" x14ac:dyDescent="0.2">
      <c r="A23" s="47">
        <v>57</v>
      </c>
      <c r="B23" s="48">
        <v>327</v>
      </c>
      <c r="C23" s="49">
        <v>62</v>
      </c>
      <c r="D23" s="49">
        <v>0</v>
      </c>
      <c r="E23" s="50" t="s">
        <v>423</v>
      </c>
      <c r="F23" s="107">
        <v>2773514970</v>
      </c>
      <c r="G23" s="52">
        <v>2411503317</v>
      </c>
      <c r="H23" s="52">
        <v>1318156017</v>
      </c>
      <c r="I23" s="53">
        <v>7986982393</v>
      </c>
      <c r="J23" s="54">
        <f t="shared" si="0"/>
        <v>14490156697</v>
      </c>
      <c r="K23" s="55">
        <f t="shared" si="2"/>
        <v>19.140683071938209</v>
      </c>
      <c r="L23" s="55">
        <f t="shared" si="3"/>
        <v>16.642354996059293</v>
      </c>
      <c r="M23" s="56">
        <f t="shared" si="4"/>
        <v>9.0969065729489813</v>
      </c>
      <c r="N23" s="56">
        <f t="shared" si="5"/>
        <v>55.120055359053509</v>
      </c>
      <c r="O23" s="57">
        <f t="shared" si="1"/>
        <v>100</v>
      </c>
      <c r="P23" s="63">
        <v>108590</v>
      </c>
    </row>
    <row r="24" spans="1:16" s="59" customFormat="1" ht="25.5" customHeight="1" thickBot="1" x14ac:dyDescent="0.25">
      <c r="A24" s="47">
        <v>57</v>
      </c>
      <c r="B24" s="48">
        <v>327</v>
      </c>
      <c r="C24" s="49">
        <v>62</v>
      </c>
      <c r="D24" s="49">
        <v>0</v>
      </c>
      <c r="E24" s="50" t="s">
        <v>424</v>
      </c>
      <c r="F24" s="107">
        <v>961447322</v>
      </c>
      <c r="G24" s="52">
        <v>1974822278</v>
      </c>
      <c r="H24" s="52">
        <v>2245046878</v>
      </c>
      <c r="I24" s="53">
        <v>2817697292</v>
      </c>
      <c r="J24" s="54">
        <f t="shared" si="0"/>
        <v>7999013770</v>
      </c>
      <c r="K24" s="55">
        <f t="shared" si="2"/>
        <v>12.019573282969857</v>
      </c>
      <c r="L24" s="55">
        <f t="shared" si="3"/>
        <v>24.688322020478282</v>
      </c>
      <c r="M24" s="56">
        <f t="shared" si="4"/>
        <v>28.066545983705687</v>
      </c>
      <c r="N24" s="56">
        <f t="shared" si="5"/>
        <v>35.225558712846173</v>
      </c>
      <c r="O24" s="57">
        <f t="shared" si="1"/>
        <v>100</v>
      </c>
      <c r="P24" s="73">
        <v>111125</v>
      </c>
    </row>
    <row r="25" spans="1:16" ht="25.5" customHeight="1" thickBot="1" x14ac:dyDescent="0.25">
      <c r="A25" s="154" t="s">
        <v>335</v>
      </c>
      <c r="B25" s="155"/>
      <c r="C25" s="155"/>
      <c r="D25" s="155"/>
      <c r="E25" s="155"/>
      <c r="F25" s="74">
        <f>SUM(F10:F24)</f>
        <v>11518262504</v>
      </c>
      <c r="G25" s="75">
        <f>SUM(G10:G24)</f>
        <v>15081305903</v>
      </c>
      <c r="H25" s="75">
        <f>SUM(H10:H24)</f>
        <v>15253367597</v>
      </c>
      <c r="I25" s="76">
        <f>SUM(I10:I24)</f>
        <v>100566343647</v>
      </c>
      <c r="J25" s="77">
        <f>SUM(J10:J24)</f>
        <v>142419279651</v>
      </c>
      <c r="K25" s="156"/>
      <c r="L25" s="156"/>
      <c r="M25" s="156"/>
      <c r="N25" s="156"/>
      <c r="O25" s="156"/>
      <c r="P25" s="78"/>
    </row>
    <row r="26" spans="1:16" x14ac:dyDescent="0.2">
      <c r="A26" s="31"/>
      <c r="B26" s="31"/>
      <c r="C26" s="31"/>
      <c r="D26" s="31"/>
      <c r="E26" s="31"/>
      <c r="F26" s="31"/>
      <c r="G26" s="79"/>
      <c r="H26" s="31"/>
      <c r="I26" s="80"/>
      <c r="J26" s="31"/>
      <c r="K26" s="31"/>
      <c r="L26" s="31"/>
      <c r="M26" s="31"/>
      <c r="N26" s="31"/>
      <c r="O26" s="31"/>
      <c r="P26" s="31"/>
    </row>
  </sheetData>
  <mergeCells count="14">
    <mergeCell ref="P8:P9"/>
    <mergeCell ref="A25:E25"/>
    <mergeCell ref="K25:O25"/>
    <mergeCell ref="A4:O4"/>
    <mergeCell ref="A5:O5"/>
    <mergeCell ref="A6:O6"/>
    <mergeCell ref="A7:O7"/>
    <mergeCell ref="A8:A9"/>
    <mergeCell ref="B8:B9"/>
    <mergeCell ref="C8:C9"/>
    <mergeCell ref="D8:D9"/>
    <mergeCell ref="E8:E9"/>
    <mergeCell ref="F8:J8"/>
    <mergeCell ref="K8:O8"/>
  </mergeCells>
  <conditionalFormatting sqref="A4:A7 F9:J9 E8">
    <cfRule type="cellIs" dxfId="1" priority="1" stopIfTrue="1" operator="equal">
      <formula>"NO"</formula>
    </cfRule>
  </conditionalFormatting>
  <conditionalFormatting sqref="K9:O9">
    <cfRule type="cellIs" dxfId="0" priority="2" stopIfTrue="1" operator="equal">
      <formula>"NO"</formula>
    </cfRule>
  </conditionalFormatting>
  <printOptions horizontalCentered="1"/>
  <pageMargins left="0.70866141732283472" right="0.70866141732283472" top="0.98425196850393704" bottom="0.74803149606299213" header="0.31496062992125984" footer="0.31496062992125984"/>
  <pageSetup paperSize="9" scale="60" fitToHeight="0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9"/>
  <sheetViews>
    <sheetView topLeftCell="A55" workbookViewId="0">
      <selection activeCell="J28" sqref="J28"/>
    </sheetView>
  </sheetViews>
  <sheetFormatPr baseColWidth="10" defaultRowHeight="12.75" x14ac:dyDescent="0.2"/>
  <cols>
    <col min="1" max="1" width="14" customWidth="1"/>
    <col min="2" max="3" width="12.42578125" customWidth="1"/>
    <col min="4" max="4" width="14.5703125" customWidth="1"/>
    <col min="5" max="5" width="95" customWidth="1"/>
  </cols>
  <sheetData>
    <row r="1" spans="1:5" s="1" customFormat="1" x14ac:dyDescent="0.2">
      <c r="A1" s="84"/>
      <c r="B1" s="85"/>
      <c r="C1" s="86"/>
      <c r="D1" s="85"/>
      <c r="E1" s="113" t="s">
        <v>350</v>
      </c>
    </row>
    <row r="2" spans="1:5" s="1" customFormat="1" ht="13.5" thickBot="1" x14ac:dyDescent="0.25">
      <c r="A2" s="84"/>
      <c r="B2" s="85"/>
      <c r="C2" s="86"/>
      <c r="D2" s="85"/>
      <c r="E2" s="114" t="s">
        <v>351</v>
      </c>
    </row>
    <row r="3" spans="1:5" x14ac:dyDescent="0.2">
      <c r="A3" s="160"/>
      <c r="B3" s="161"/>
      <c r="C3" s="161"/>
      <c r="D3" s="161"/>
      <c r="E3" s="162"/>
    </row>
    <row r="4" spans="1:5" x14ac:dyDescent="0.2">
      <c r="A4" s="163" t="s">
        <v>352</v>
      </c>
      <c r="B4" s="164"/>
      <c r="C4" s="164"/>
      <c r="D4" s="164"/>
      <c r="E4" s="165"/>
    </row>
    <row r="5" spans="1:5" x14ac:dyDescent="0.2">
      <c r="A5" s="163" t="s">
        <v>347</v>
      </c>
      <c r="B5" s="164"/>
      <c r="C5" s="164"/>
      <c r="D5" s="164"/>
      <c r="E5" s="165"/>
    </row>
    <row r="6" spans="1:5" x14ac:dyDescent="0.2">
      <c r="A6" s="166"/>
      <c r="B6" s="167"/>
      <c r="C6" s="167"/>
      <c r="D6" s="167"/>
      <c r="E6" s="168"/>
    </row>
    <row r="7" spans="1:5" x14ac:dyDescent="0.2">
      <c r="A7" s="163" t="s">
        <v>353</v>
      </c>
      <c r="B7" s="164"/>
      <c r="C7" s="164"/>
      <c r="D7" s="164"/>
      <c r="E7" s="165"/>
    </row>
    <row r="8" spans="1:5" ht="13.5" thickBot="1" x14ac:dyDescent="0.25">
      <c r="A8" s="157"/>
      <c r="B8" s="158"/>
      <c r="C8" s="158"/>
      <c r="D8" s="158"/>
      <c r="E8" s="159"/>
    </row>
    <row r="9" spans="1:5" s="87" customFormat="1" ht="25.5" customHeight="1" thickBot="1" x14ac:dyDescent="0.25">
      <c r="A9" s="88" t="s">
        <v>346</v>
      </c>
      <c r="B9" s="89" t="s">
        <v>345</v>
      </c>
      <c r="C9" s="90" t="s">
        <v>344</v>
      </c>
      <c r="D9" s="89" t="s">
        <v>343</v>
      </c>
      <c r="E9" s="94" t="s">
        <v>354</v>
      </c>
    </row>
    <row r="10" spans="1:5" s="83" customFormat="1" x14ac:dyDescent="0.2">
      <c r="A10" s="169">
        <v>5</v>
      </c>
      <c r="B10" s="170"/>
      <c r="C10" s="170"/>
      <c r="D10" s="170"/>
      <c r="E10" s="97" t="s">
        <v>355</v>
      </c>
    </row>
    <row r="11" spans="1:5" x14ac:dyDescent="0.2">
      <c r="A11" s="98">
        <v>5</v>
      </c>
      <c r="B11" s="171">
        <v>320</v>
      </c>
      <c r="C11" s="171"/>
      <c r="D11" s="171"/>
      <c r="E11" s="99" t="s">
        <v>425</v>
      </c>
    </row>
    <row r="12" spans="1:5" x14ac:dyDescent="0.2">
      <c r="A12" s="98">
        <v>5</v>
      </c>
      <c r="B12" s="100">
        <v>320</v>
      </c>
      <c r="C12" s="100">
        <v>24</v>
      </c>
      <c r="D12" s="100">
        <v>0</v>
      </c>
      <c r="E12" s="99" t="s">
        <v>426</v>
      </c>
    </row>
    <row r="13" spans="1:5" x14ac:dyDescent="0.2">
      <c r="A13" s="98">
        <v>5</v>
      </c>
      <c r="B13" s="100">
        <v>320</v>
      </c>
      <c r="C13" s="100">
        <v>24</v>
      </c>
      <c r="D13" s="100">
        <v>11</v>
      </c>
      <c r="E13" s="99" t="s">
        <v>427</v>
      </c>
    </row>
    <row r="14" spans="1:5" x14ac:dyDescent="0.2">
      <c r="A14" s="98">
        <v>5</v>
      </c>
      <c r="B14" s="100">
        <v>320</v>
      </c>
      <c r="C14" s="100">
        <v>24</v>
      </c>
      <c r="D14" s="100">
        <v>16</v>
      </c>
      <c r="E14" s="99" t="s">
        <v>428</v>
      </c>
    </row>
    <row r="15" spans="1:5" x14ac:dyDescent="0.2">
      <c r="A15" s="98">
        <v>5</v>
      </c>
      <c r="B15" s="100">
        <v>320</v>
      </c>
      <c r="C15" s="100">
        <v>24</v>
      </c>
      <c r="D15" s="100">
        <v>17</v>
      </c>
      <c r="E15" s="99" t="s">
        <v>429</v>
      </c>
    </row>
    <row r="16" spans="1:5" x14ac:dyDescent="0.2">
      <c r="A16" s="98">
        <v>5</v>
      </c>
      <c r="B16" s="100">
        <v>320</v>
      </c>
      <c r="C16" s="100">
        <v>24</v>
      </c>
      <c r="D16" s="100">
        <v>23</v>
      </c>
      <c r="E16" s="99" t="s">
        <v>430</v>
      </c>
    </row>
    <row r="17" spans="1:5" x14ac:dyDescent="0.2">
      <c r="A17" s="98">
        <v>5</v>
      </c>
      <c r="B17" s="171">
        <v>335</v>
      </c>
      <c r="C17" s="171"/>
      <c r="D17" s="171"/>
      <c r="E17" s="99" t="s">
        <v>431</v>
      </c>
    </row>
    <row r="18" spans="1:5" x14ac:dyDescent="0.2">
      <c r="A18" s="98">
        <v>5</v>
      </c>
      <c r="B18" s="100">
        <v>335</v>
      </c>
      <c r="C18" s="100">
        <v>21</v>
      </c>
      <c r="D18" s="100">
        <v>0</v>
      </c>
      <c r="E18" s="99" t="s">
        <v>356</v>
      </c>
    </row>
    <row r="19" spans="1:5" ht="13.5" thickBot="1" x14ac:dyDescent="0.25">
      <c r="A19" s="91">
        <v>5</v>
      </c>
      <c r="B19" s="82">
        <v>335</v>
      </c>
      <c r="C19" s="82">
        <v>27</v>
      </c>
      <c r="D19" s="82">
        <v>0</v>
      </c>
      <c r="E19" s="95" t="s">
        <v>357</v>
      </c>
    </row>
    <row r="20" spans="1:5" s="83" customFormat="1" x14ac:dyDescent="0.2">
      <c r="A20" s="169">
        <v>20</v>
      </c>
      <c r="B20" s="170"/>
      <c r="C20" s="170"/>
      <c r="D20" s="170"/>
      <c r="E20" s="97" t="s">
        <v>358</v>
      </c>
    </row>
    <row r="21" spans="1:5" x14ac:dyDescent="0.2">
      <c r="A21" s="98">
        <v>20</v>
      </c>
      <c r="B21" s="171">
        <v>322</v>
      </c>
      <c r="C21" s="171"/>
      <c r="D21" s="171"/>
      <c r="E21" s="99" t="s">
        <v>361</v>
      </c>
    </row>
    <row r="22" spans="1:5" x14ac:dyDescent="0.2">
      <c r="A22" s="98">
        <v>20</v>
      </c>
      <c r="B22" s="100">
        <v>322</v>
      </c>
      <c r="C22" s="100">
        <v>18</v>
      </c>
      <c r="D22" s="100">
        <v>0</v>
      </c>
      <c r="E22" s="99" t="s">
        <v>432</v>
      </c>
    </row>
    <row r="23" spans="1:5" x14ac:dyDescent="0.2">
      <c r="A23" s="98">
        <v>20</v>
      </c>
      <c r="B23" s="171">
        <v>107</v>
      </c>
      <c r="C23" s="171"/>
      <c r="D23" s="171"/>
      <c r="E23" s="99" t="s">
        <v>359</v>
      </c>
    </row>
    <row r="24" spans="1:5" x14ac:dyDescent="0.2">
      <c r="A24" s="98">
        <v>20</v>
      </c>
      <c r="B24" s="100">
        <v>107</v>
      </c>
      <c r="C24" s="100">
        <v>23</v>
      </c>
      <c r="D24" s="100">
        <v>0</v>
      </c>
      <c r="E24" s="99" t="s">
        <v>458</v>
      </c>
    </row>
    <row r="25" spans="1:5" x14ac:dyDescent="0.2">
      <c r="A25" s="98">
        <v>20</v>
      </c>
      <c r="B25" s="100">
        <v>107</v>
      </c>
      <c r="C25" s="100">
        <v>24</v>
      </c>
      <c r="D25" s="100">
        <v>0</v>
      </c>
      <c r="E25" s="99" t="s">
        <v>360</v>
      </c>
    </row>
    <row r="26" spans="1:5" x14ac:dyDescent="0.2">
      <c r="A26" s="98">
        <v>20</v>
      </c>
      <c r="B26" s="171">
        <v>120</v>
      </c>
      <c r="C26" s="171"/>
      <c r="D26" s="171"/>
      <c r="E26" s="99" t="s">
        <v>459</v>
      </c>
    </row>
    <row r="27" spans="1:5" ht="13.5" thickBot="1" x14ac:dyDescent="0.25">
      <c r="A27" s="91">
        <v>20</v>
      </c>
      <c r="B27" s="82">
        <v>120</v>
      </c>
      <c r="C27" s="82">
        <v>39</v>
      </c>
      <c r="D27" s="82">
        <v>0</v>
      </c>
      <c r="E27" s="95" t="s">
        <v>460</v>
      </c>
    </row>
    <row r="28" spans="1:5" s="83" customFormat="1" x14ac:dyDescent="0.2">
      <c r="A28" s="169">
        <v>25</v>
      </c>
      <c r="B28" s="170"/>
      <c r="C28" s="170"/>
      <c r="D28" s="170"/>
      <c r="E28" s="97" t="s">
        <v>362</v>
      </c>
    </row>
    <row r="29" spans="1:5" x14ac:dyDescent="0.2">
      <c r="A29" s="98">
        <v>25</v>
      </c>
      <c r="B29" s="171">
        <v>347</v>
      </c>
      <c r="C29" s="171"/>
      <c r="D29" s="171"/>
      <c r="E29" s="99" t="s">
        <v>363</v>
      </c>
    </row>
    <row r="30" spans="1:5" ht="13.5" thickBot="1" x14ac:dyDescent="0.25">
      <c r="A30" s="91">
        <v>25</v>
      </c>
      <c r="B30" s="82">
        <v>347</v>
      </c>
      <c r="C30" s="82">
        <v>73</v>
      </c>
      <c r="D30" s="82">
        <v>0</v>
      </c>
      <c r="E30" s="95" t="s">
        <v>433</v>
      </c>
    </row>
    <row r="31" spans="1:5" s="83" customFormat="1" x14ac:dyDescent="0.2">
      <c r="A31" s="169">
        <v>30</v>
      </c>
      <c r="B31" s="170"/>
      <c r="C31" s="170"/>
      <c r="D31" s="170"/>
      <c r="E31" s="97" t="s">
        <v>364</v>
      </c>
    </row>
    <row r="32" spans="1:5" s="1" customFormat="1" x14ac:dyDescent="0.2">
      <c r="A32" s="102">
        <v>30</v>
      </c>
      <c r="B32" s="172">
        <v>325</v>
      </c>
      <c r="C32" s="172"/>
      <c r="D32" s="172"/>
      <c r="E32" s="101" t="s">
        <v>434</v>
      </c>
    </row>
    <row r="33" spans="1:5" s="1" customFormat="1" x14ac:dyDescent="0.2">
      <c r="A33" s="102">
        <v>30</v>
      </c>
      <c r="B33" s="103">
        <v>325</v>
      </c>
      <c r="C33" s="103">
        <v>66</v>
      </c>
      <c r="D33" s="103">
        <v>0</v>
      </c>
      <c r="E33" s="101" t="s">
        <v>435</v>
      </c>
    </row>
    <row r="34" spans="1:5" s="1" customFormat="1" x14ac:dyDescent="0.2">
      <c r="A34" s="102">
        <v>30</v>
      </c>
      <c r="B34" s="103">
        <v>325</v>
      </c>
      <c r="C34" s="103">
        <v>73</v>
      </c>
      <c r="D34" s="103">
        <v>0</v>
      </c>
      <c r="E34" s="101" t="s">
        <v>365</v>
      </c>
    </row>
    <row r="35" spans="1:5" s="1" customFormat="1" x14ac:dyDescent="0.2">
      <c r="A35" s="102">
        <v>30</v>
      </c>
      <c r="B35" s="103">
        <v>325</v>
      </c>
      <c r="C35" s="103">
        <v>73</v>
      </c>
      <c r="D35" s="103">
        <v>1</v>
      </c>
      <c r="E35" s="101" t="s">
        <v>366</v>
      </c>
    </row>
    <row r="36" spans="1:5" s="1" customFormat="1" x14ac:dyDescent="0.2">
      <c r="A36" s="102">
        <v>30</v>
      </c>
      <c r="B36" s="172">
        <v>108</v>
      </c>
      <c r="C36" s="172"/>
      <c r="D36" s="172"/>
      <c r="E36" s="101" t="s">
        <v>461</v>
      </c>
    </row>
    <row r="37" spans="1:5" s="1" customFormat="1" x14ac:dyDescent="0.2">
      <c r="A37" s="102">
        <v>30</v>
      </c>
      <c r="B37" s="103">
        <v>108</v>
      </c>
      <c r="C37" s="103">
        <v>16</v>
      </c>
      <c r="D37" s="103">
        <v>0</v>
      </c>
      <c r="E37" s="101" t="s">
        <v>462</v>
      </c>
    </row>
    <row r="38" spans="1:5" s="1" customFormat="1" x14ac:dyDescent="0.2">
      <c r="A38" s="102">
        <v>30</v>
      </c>
      <c r="B38" s="172">
        <v>613</v>
      </c>
      <c r="C38" s="172"/>
      <c r="D38" s="172"/>
      <c r="E38" s="101" t="s">
        <v>463</v>
      </c>
    </row>
    <row r="39" spans="1:5" s="1" customFormat="1" x14ac:dyDescent="0.2">
      <c r="A39" s="102">
        <v>30</v>
      </c>
      <c r="B39" s="103">
        <v>613</v>
      </c>
      <c r="C39" s="103">
        <v>20</v>
      </c>
      <c r="D39" s="103">
        <v>0</v>
      </c>
      <c r="E39" s="101" t="s">
        <v>464</v>
      </c>
    </row>
    <row r="40" spans="1:5" s="1" customFormat="1" x14ac:dyDescent="0.2">
      <c r="A40" s="102">
        <v>30</v>
      </c>
      <c r="B40" s="103">
        <v>613</v>
      </c>
      <c r="C40" s="103">
        <v>20</v>
      </c>
      <c r="D40" s="103">
        <v>2</v>
      </c>
      <c r="E40" s="101" t="s">
        <v>465</v>
      </c>
    </row>
    <row r="41" spans="1:5" ht="13.5" thickBot="1" x14ac:dyDescent="0.25">
      <c r="A41" s="91">
        <v>30</v>
      </c>
      <c r="B41" s="82">
        <v>613</v>
      </c>
      <c r="C41" s="82">
        <v>20</v>
      </c>
      <c r="D41" s="82">
        <v>3</v>
      </c>
      <c r="E41" s="95" t="s">
        <v>466</v>
      </c>
    </row>
    <row r="42" spans="1:5" s="83" customFormat="1" x14ac:dyDescent="0.2">
      <c r="A42" s="169">
        <v>41</v>
      </c>
      <c r="B42" s="170"/>
      <c r="C42" s="170"/>
      <c r="D42" s="170"/>
      <c r="E42" s="97" t="s">
        <v>367</v>
      </c>
    </row>
    <row r="43" spans="1:5" s="83" customFormat="1" x14ac:dyDescent="0.2">
      <c r="A43" s="104">
        <v>41</v>
      </c>
      <c r="B43" s="173">
        <v>343</v>
      </c>
      <c r="C43" s="174"/>
      <c r="D43" s="175"/>
      <c r="E43" s="101" t="s">
        <v>367</v>
      </c>
    </row>
    <row r="44" spans="1:5" s="83" customFormat="1" x14ac:dyDescent="0.2">
      <c r="A44" s="104">
        <v>41</v>
      </c>
      <c r="B44" s="106">
        <v>343</v>
      </c>
      <c r="C44" s="106">
        <v>48</v>
      </c>
      <c r="D44" s="106">
        <v>0</v>
      </c>
      <c r="E44" s="109" t="s">
        <v>369</v>
      </c>
    </row>
    <row r="45" spans="1:5" x14ac:dyDescent="0.2">
      <c r="A45" s="98">
        <v>41</v>
      </c>
      <c r="B45" s="171">
        <v>326</v>
      </c>
      <c r="C45" s="171"/>
      <c r="D45" s="171"/>
      <c r="E45" s="99" t="s">
        <v>436</v>
      </c>
    </row>
    <row r="46" spans="1:5" x14ac:dyDescent="0.2">
      <c r="A46" s="98">
        <v>41</v>
      </c>
      <c r="B46" s="100">
        <v>326</v>
      </c>
      <c r="C46" s="100">
        <v>28</v>
      </c>
      <c r="D46" s="100">
        <v>0</v>
      </c>
      <c r="E46" s="99" t="s">
        <v>437</v>
      </c>
    </row>
    <row r="47" spans="1:5" x14ac:dyDescent="0.2">
      <c r="A47" s="98">
        <v>41</v>
      </c>
      <c r="B47" s="171">
        <v>375</v>
      </c>
      <c r="C47" s="171"/>
      <c r="D47" s="171"/>
      <c r="E47" s="99" t="s">
        <v>370</v>
      </c>
    </row>
    <row r="48" spans="1:5" x14ac:dyDescent="0.2">
      <c r="A48" s="98">
        <v>41</v>
      </c>
      <c r="B48" s="100">
        <v>375</v>
      </c>
      <c r="C48" s="100">
        <v>1</v>
      </c>
      <c r="D48" s="100">
        <v>0</v>
      </c>
      <c r="E48" s="99" t="s">
        <v>368</v>
      </c>
    </row>
    <row r="49" spans="1:5" ht="13.5" thickBot="1" x14ac:dyDescent="0.25">
      <c r="A49" s="91">
        <v>41</v>
      </c>
      <c r="B49" s="82">
        <v>375</v>
      </c>
      <c r="C49" s="82">
        <v>48</v>
      </c>
      <c r="D49" s="82">
        <v>0</v>
      </c>
      <c r="E49" s="95" t="s">
        <v>371</v>
      </c>
    </row>
    <row r="50" spans="1:5" s="83" customFormat="1" x14ac:dyDescent="0.2">
      <c r="A50" s="169">
        <v>45</v>
      </c>
      <c r="B50" s="170"/>
      <c r="C50" s="170"/>
      <c r="D50" s="170"/>
      <c r="E50" s="97" t="s">
        <v>372</v>
      </c>
    </row>
    <row r="51" spans="1:5" x14ac:dyDescent="0.2">
      <c r="A51" s="98">
        <v>45</v>
      </c>
      <c r="B51" s="171">
        <v>374</v>
      </c>
      <c r="C51" s="171"/>
      <c r="D51" s="171"/>
      <c r="E51" s="99" t="s">
        <v>438</v>
      </c>
    </row>
    <row r="52" spans="1:5" x14ac:dyDescent="0.2">
      <c r="A52" s="98">
        <v>45</v>
      </c>
      <c r="B52" s="100">
        <v>374</v>
      </c>
      <c r="C52" s="100">
        <v>16</v>
      </c>
      <c r="D52" s="100">
        <v>0</v>
      </c>
      <c r="E52" s="99" t="s">
        <v>439</v>
      </c>
    </row>
    <row r="53" spans="1:5" x14ac:dyDescent="0.2">
      <c r="A53" s="98">
        <v>45</v>
      </c>
      <c r="B53" s="171">
        <v>379</v>
      </c>
      <c r="C53" s="171"/>
      <c r="D53" s="171"/>
      <c r="E53" s="99" t="s">
        <v>373</v>
      </c>
    </row>
    <row r="54" spans="1:5" x14ac:dyDescent="0.2">
      <c r="A54" s="98">
        <v>45</v>
      </c>
      <c r="B54" s="100">
        <v>379</v>
      </c>
      <c r="C54" s="100">
        <v>16</v>
      </c>
      <c r="D54" s="100">
        <v>0</v>
      </c>
      <c r="E54" s="99" t="s">
        <v>440</v>
      </c>
    </row>
    <row r="55" spans="1:5" x14ac:dyDescent="0.2">
      <c r="A55" s="91">
        <v>45</v>
      </c>
      <c r="B55" s="82">
        <v>379</v>
      </c>
      <c r="C55" s="82">
        <v>17</v>
      </c>
      <c r="D55" s="82">
        <v>0</v>
      </c>
      <c r="E55" s="115" t="s">
        <v>441</v>
      </c>
    </row>
    <row r="56" spans="1:5" x14ac:dyDescent="0.2">
      <c r="A56" s="91">
        <v>45</v>
      </c>
      <c r="B56" s="176">
        <v>381</v>
      </c>
      <c r="C56" s="177"/>
      <c r="D56" s="178"/>
      <c r="E56" s="116" t="s">
        <v>374</v>
      </c>
    </row>
    <row r="57" spans="1:5" ht="13.5" thickBot="1" x14ac:dyDescent="0.25">
      <c r="A57" s="91">
        <v>45</v>
      </c>
      <c r="B57" s="82">
        <v>381</v>
      </c>
      <c r="C57" s="82">
        <v>16</v>
      </c>
      <c r="D57" s="82">
        <v>0</v>
      </c>
      <c r="E57" s="109" t="s">
        <v>375</v>
      </c>
    </row>
    <row r="58" spans="1:5" s="83" customFormat="1" x14ac:dyDescent="0.2">
      <c r="A58" s="169">
        <v>50</v>
      </c>
      <c r="B58" s="170"/>
      <c r="C58" s="170"/>
      <c r="D58" s="170"/>
      <c r="E58" s="97" t="s">
        <v>376</v>
      </c>
    </row>
    <row r="59" spans="1:5" x14ac:dyDescent="0.2">
      <c r="A59" s="98">
        <v>50</v>
      </c>
      <c r="B59" s="171">
        <v>357</v>
      </c>
      <c r="C59" s="171"/>
      <c r="D59" s="171"/>
      <c r="E59" s="99" t="s">
        <v>376</v>
      </c>
    </row>
    <row r="60" spans="1:5" x14ac:dyDescent="0.2">
      <c r="A60" s="98">
        <v>50</v>
      </c>
      <c r="B60" s="100">
        <v>357</v>
      </c>
      <c r="C60" s="100">
        <v>1</v>
      </c>
      <c r="D60" s="100">
        <v>0</v>
      </c>
      <c r="E60" s="99" t="s">
        <v>368</v>
      </c>
    </row>
    <row r="61" spans="1:5" x14ac:dyDescent="0.2">
      <c r="A61" s="98">
        <v>50</v>
      </c>
      <c r="B61" s="171">
        <v>105</v>
      </c>
      <c r="C61" s="171"/>
      <c r="D61" s="171"/>
      <c r="E61" s="99" t="s">
        <v>377</v>
      </c>
    </row>
    <row r="62" spans="1:5" x14ac:dyDescent="0.2">
      <c r="A62" s="98">
        <v>50</v>
      </c>
      <c r="B62" s="100">
        <v>105</v>
      </c>
      <c r="C62" s="100">
        <v>1</v>
      </c>
      <c r="D62" s="100">
        <v>0</v>
      </c>
      <c r="E62" s="99" t="s">
        <v>368</v>
      </c>
    </row>
    <row r="63" spans="1:5" x14ac:dyDescent="0.2">
      <c r="A63" s="98">
        <v>50</v>
      </c>
      <c r="B63" s="100">
        <v>105</v>
      </c>
      <c r="C63" s="100">
        <v>20</v>
      </c>
      <c r="D63" s="100">
        <v>0</v>
      </c>
      <c r="E63" s="99" t="s">
        <v>467</v>
      </c>
    </row>
    <row r="64" spans="1:5" x14ac:dyDescent="0.2">
      <c r="A64" s="98">
        <v>50</v>
      </c>
      <c r="B64" s="100">
        <v>105</v>
      </c>
      <c r="C64" s="100">
        <v>21</v>
      </c>
      <c r="D64" s="100">
        <v>0</v>
      </c>
      <c r="E64" s="99" t="s">
        <v>468</v>
      </c>
    </row>
    <row r="65" spans="1:5" x14ac:dyDescent="0.2">
      <c r="A65" s="98">
        <v>50</v>
      </c>
      <c r="B65" s="100">
        <v>105</v>
      </c>
      <c r="C65" s="100">
        <v>22</v>
      </c>
      <c r="D65" s="100">
        <v>0</v>
      </c>
      <c r="E65" s="99" t="s">
        <v>469</v>
      </c>
    </row>
    <row r="66" spans="1:5" x14ac:dyDescent="0.2">
      <c r="A66" s="91">
        <v>50</v>
      </c>
      <c r="B66" s="82">
        <v>105</v>
      </c>
      <c r="C66" s="82">
        <v>23</v>
      </c>
      <c r="D66" s="82">
        <v>0</v>
      </c>
      <c r="E66" s="95" t="s">
        <v>470</v>
      </c>
    </row>
    <row r="67" spans="1:5" ht="13.5" thickBot="1" x14ac:dyDescent="0.25">
      <c r="A67" s="91">
        <v>50</v>
      </c>
      <c r="B67" s="82">
        <v>105</v>
      </c>
      <c r="C67" s="82">
        <v>24</v>
      </c>
      <c r="D67" s="82">
        <v>0</v>
      </c>
      <c r="E67" s="95" t="s">
        <v>471</v>
      </c>
    </row>
    <row r="68" spans="1:5" s="83" customFormat="1" x14ac:dyDescent="0.2">
      <c r="A68" s="169">
        <v>51</v>
      </c>
      <c r="B68" s="170"/>
      <c r="C68" s="170"/>
      <c r="D68" s="170"/>
      <c r="E68" s="97" t="s">
        <v>442</v>
      </c>
    </row>
    <row r="69" spans="1:5" x14ac:dyDescent="0.2">
      <c r="A69" s="98">
        <v>51</v>
      </c>
      <c r="B69" s="171">
        <v>362</v>
      </c>
      <c r="C69" s="171"/>
      <c r="D69" s="171"/>
      <c r="E69" s="99" t="s">
        <v>442</v>
      </c>
    </row>
    <row r="70" spans="1:5" ht="13.5" thickBot="1" x14ac:dyDescent="0.25">
      <c r="A70" s="91">
        <v>51</v>
      </c>
      <c r="B70" s="82">
        <v>362</v>
      </c>
      <c r="C70" s="82">
        <v>32</v>
      </c>
      <c r="D70" s="82">
        <v>0</v>
      </c>
      <c r="E70" s="95" t="s">
        <v>443</v>
      </c>
    </row>
    <row r="71" spans="1:5" s="83" customFormat="1" x14ac:dyDescent="0.2">
      <c r="A71" s="169">
        <v>52</v>
      </c>
      <c r="B71" s="170"/>
      <c r="C71" s="170"/>
      <c r="D71" s="170"/>
      <c r="E71" s="97" t="s">
        <v>472</v>
      </c>
    </row>
    <row r="72" spans="1:5" x14ac:dyDescent="0.2">
      <c r="A72" s="98">
        <v>52</v>
      </c>
      <c r="B72" s="171">
        <v>606</v>
      </c>
      <c r="C72" s="171"/>
      <c r="D72" s="171"/>
      <c r="E72" s="99" t="s">
        <v>473</v>
      </c>
    </row>
    <row r="73" spans="1:5" x14ac:dyDescent="0.2">
      <c r="A73" s="91">
        <v>52</v>
      </c>
      <c r="B73" s="82">
        <v>606</v>
      </c>
      <c r="C73" s="82">
        <v>16</v>
      </c>
      <c r="D73" s="82">
        <v>0</v>
      </c>
      <c r="E73" s="95" t="s">
        <v>474</v>
      </c>
    </row>
    <row r="74" spans="1:5" ht="13.5" thickBot="1" x14ac:dyDescent="0.25">
      <c r="A74" s="91">
        <v>52</v>
      </c>
      <c r="B74" s="82">
        <v>606</v>
      </c>
      <c r="C74" s="82">
        <v>17</v>
      </c>
      <c r="D74" s="82">
        <v>0</v>
      </c>
      <c r="E74" s="95" t="s">
        <v>475</v>
      </c>
    </row>
    <row r="75" spans="1:5" s="83" customFormat="1" x14ac:dyDescent="0.2">
      <c r="A75" s="169">
        <v>57</v>
      </c>
      <c r="B75" s="170"/>
      <c r="C75" s="170"/>
      <c r="D75" s="170"/>
      <c r="E75" s="97" t="s">
        <v>378</v>
      </c>
    </row>
    <row r="76" spans="1:5" x14ac:dyDescent="0.2">
      <c r="A76" s="98">
        <v>57</v>
      </c>
      <c r="B76" s="171">
        <v>327</v>
      </c>
      <c r="C76" s="171"/>
      <c r="D76" s="171"/>
      <c r="E76" s="99" t="s">
        <v>444</v>
      </c>
    </row>
    <row r="77" spans="1:5" x14ac:dyDescent="0.2">
      <c r="A77" s="98">
        <v>57</v>
      </c>
      <c r="B77" s="108">
        <v>327</v>
      </c>
      <c r="C77" s="108">
        <v>62</v>
      </c>
      <c r="D77" s="108">
        <v>0</v>
      </c>
      <c r="E77" s="109" t="s">
        <v>379</v>
      </c>
    </row>
    <row r="78" spans="1:5" x14ac:dyDescent="0.2">
      <c r="A78" s="98">
        <v>57</v>
      </c>
      <c r="B78" s="100">
        <v>327</v>
      </c>
      <c r="C78" s="100">
        <v>66</v>
      </c>
      <c r="D78" s="100"/>
      <c r="E78" s="99" t="s">
        <v>380</v>
      </c>
    </row>
    <row r="79" spans="1:5" x14ac:dyDescent="0.2">
      <c r="A79" s="98">
        <v>57</v>
      </c>
      <c r="B79" s="100">
        <v>327</v>
      </c>
      <c r="C79" s="100">
        <v>66</v>
      </c>
      <c r="D79" s="100">
        <v>1</v>
      </c>
      <c r="E79" s="99" t="s">
        <v>381</v>
      </c>
    </row>
    <row r="80" spans="1:5" x14ac:dyDescent="0.2">
      <c r="A80" s="98">
        <v>57</v>
      </c>
      <c r="B80" s="100">
        <v>327</v>
      </c>
      <c r="C80" s="100">
        <v>66</v>
      </c>
      <c r="D80" s="100">
        <v>2</v>
      </c>
      <c r="E80" s="99" t="s">
        <v>445</v>
      </c>
    </row>
    <row r="81" spans="1:5" x14ac:dyDescent="0.2">
      <c r="A81" s="98">
        <v>57</v>
      </c>
      <c r="B81" s="100">
        <v>327</v>
      </c>
      <c r="C81" s="100">
        <v>91</v>
      </c>
      <c r="D81" s="100"/>
      <c r="E81" s="99" t="s">
        <v>382</v>
      </c>
    </row>
    <row r="82" spans="1:5" x14ac:dyDescent="0.2">
      <c r="A82" s="98">
        <v>57</v>
      </c>
      <c r="B82" s="100">
        <v>327</v>
      </c>
      <c r="C82" s="100">
        <v>91</v>
      </c>
      <c r="D82" s="100">
        <v>1</v>
      </c>
      <c r="E82" s="99" t="s">
        <v>383</v>
      </c>
    </row>
    <row r="83" spans="1:5" x14ac:dyDescent="0.2">
      <c r="A83" s="98">
        <v>57</v>
      </c>
      <c r="B83" s="171">
        <v>604</v>
      </c>
      <c r="C83" s="171"/>
      <c r="D83" s="171"/>
      <c r="E83" s="99" t="s">
        <v>384</v>
      </c>
    </row>
    <row r="84" spans="1:5" x14ac:dyDescent="0.2">
      <c r="A84" s="98">
        <v>57</v>
      </c>
      <c r="B84" s="100">
        <v>604</v>
      </c>
      <c r="C84" s="100">
        <v>16</v>
      </c>
      <c r="D84" s="100"/>
      <c r="E84" s="99" t="s">
        <v>385</v>
      </c>
    </row>
    <row r="85" spans="1:5" x14ac:dyDescent="0.2">
      <c r="A85" s="98">
        <v>57</v>
      </c>
      <c r="B85" s="100">
        <v>604</v>
      </c>
      <c r="C85" s="100">
        <v>16</v>
      </c>
      <c r="D85" s="100">
        <v>6</v>
      </c>
      <c r="E85" s="99" t="s">
        <v>476</v>
      </c>
    </row>
    <row r="86" spans="1:5" x14ac:dyDescent="0.2">
      <c r="A86" s="98">
        <v>57</v>
      </c>
      <c r="B86" s="100">
        <v>604</v>
      </c>
      <c r="C86" s="100">
        <v>16</v>
      </c>
      <c r="D86" s="100">
        <v>12</v>
      </c>
      <c r="E86" s="99" t="s">
        <v>477</v>
      </c>
    </row>
    <row r="87" spans="1:5" x14ac:dyDescent="0.2">
      <c r="A87" s="98">
        <v>57</v>
      </c>
      <c r="B87" s="100">
        <v>604</v>
      </c>
      <c r="C87" s="100">
        <v>16</v>
      </c>
      <c r="D87" s="100">
        <v>13</v>
      </c>
      <c r="E87" s="99" t="s">
        <v>478</v>
      </c>
    </row>
    <row r="88" spans="1:5" x14ac:dyDescent="0.2">
      <c r="A88" s="98">
        <v>57</v>
      </c>
      <c r="B88" s="100">
        <v>604</v>
      </c>
      <c r="C88" s="100">
        <v>16</v>
      </c>
      <c r="D88" s="100">
        <v>21</v>
      </c>
      <c r="E88" s="99" t="s">
        <v>479</v>
      </c>
    </row>
    <row r="89" spans="1:5" x14ac:dyDescent="0.2">
      <c r="A89" s="98">
        <v>57</v>
      </c>
      <c r="B89" s="100">
        <v>604</v>
      </c>
      <c r="C89" s="100">
        <v>16</v>
      </c>
      <c r="D89" s="100">
        <v>24</v>
      </c>
      <c r="E89" s="99" t="s">
        <v>480</v>
      </c>
    </row>
    <row r="90" spans="1:5" x14ac:dyDescent="0.2">
      <c r="A90" s="98">
        <v>57</v>
      </c>
      <c r="B90" s="100">
        <v>604</v>
      </c>
      <c r="C90" s="100">
        <v>16</v>
      </c>
      <c r="D90" s="100">
        <v>26</v>
      </c>
      <c r="E90" s="99" t="s">
        <v>481</v>
      </c>
    </row>
    <row r="91" spans="1:5" x14ac:dyDescent="0.2">
      <c r="A91" s="98">
        <v>57</v>
      </c>
      <c r="B91" s="100">
        <v>604</v>
      </c>
      <c r="C91" s="100">
        <v>16</v>
      </c>
      <c r="D91" s="100">
        <v>32</v>
      </c>
      <c r="E91" s="99" t="s">
        <v>482</v>
      </c>
    </row>
    <row r="92" spans="1:5" x14ac:dyDescent="0.2">
      <c r="A92" s="98">
        <v>57</v>
      </c>
      <c r="B92" s="100">
        <v>604</v>
      </c>
      <c r="C92" s="100">
        <v>16</v>
      </c>
      <c r="D92" s="100">
        <v>37</v>
      </c>
      <c r="E92" s="99" t="s">
        <v>483</v>
      </c>
    </row>
    <row r="93" spans="1:5" x14ac:dyDescent="0.2">
      <c r="A93" s="98">
        <v>57</v>
      </c>
      <c r="B93" s="100">
        <v>604</v>
      </c>
      <c r="C93" s="100">
        <v>16</v>
      </c>
      <c r="D93" s="100">
        <v>41</v>
      </c>
      <c r="E93" s="99" t="s">
        <v>484</v>
      </c>
    </row>
    <row r="94" spans="1:5" x14ac:dyDescent="0.2">
      <c r="A94" s="98">
        <v>57</v>
      </c>
      <c r="B94" s="100">
        <v>604</v>
      </c>
      <c r="C94" s="100">
        <v>16</v>
      </c>
      <c r="D94" s="100">
        <v>45</v>
      </c>
      <c r="E94" s="99" t="s">
        <v>485</v>
      </c>
    </row>
    <row r="95" spans="1:5" x14ac:dyDescent="0.2">
      <c r="A95" s="98">
        <v>57</v>
      </c>
      <c r="B95" s="100">
        <v>604</v>
      </c>
      <c r="C95" s="100">
        <v>22</v>
      </c>
      <c r="D95" s="100">
        <v>0</v>
      </c>
      <c r="E95" s="99" t="s">
        <v>486</v>
      </c>
    </row>
    <row r="96" spans="1:5" x14ac:dyDescent="0.2">
      <c r="A96" s="98">
        <v>57</v>
      </c>
      <c r="B96" s="100">
        <v>604</v>
      </c>
      <c r="C96" s="100">
        <v>22</v>
      </c>
      <c r="D96" s="100">
        <v>9</v>
      </c>
      <c r="E96" s="99" t="s">
        <v>487</v>
      </c>
    </row>
    <row r="97" spans="1:5" x14ac:dyDescent="0.2">
      <c r="A97" s="98">
        <v>57</v>
      </c>
      <c r="B97" s="100">
        <v>604</v>
      </c>
      <c r="C97" s="100">
        <v>26</v>
      </c>
      <c r="D97" s="100">
        <v>0</v>
      </c>
      <c r="E97" s="99" t="s">
        <v>386</v>
      </c>
    </row>
    <row r="98" spans="1:5" x14ac:dyDescent="0.2">
      <c r="A98" s="98">
        <v>57</v>
      </c>
      <c r="B98" s="100">
        <v>604</v>
      </c>
      <c r="C98" s="100">
        <v>26</v>
      </c>
      <c r="D98" s="100">
        <v>4</v>
      </c>
      <c r="E98" s="99" t="s">
        <v>387</v>
      </c>
    </row>
    <row r="99" spans="1:5" x14ac:dyDescent="0.2">
      <c r="A99" s="98">
        <v>57</v>
      </c>
      <c r="B99" s="100">
        <v>604</v>
      </c>
      <c r="C99" s="100">
        <v>26</v>
      </c>
      <c r="D99" s="100">
        <v>5</v>
      </c>
      <c r="E99" s="99" t="s">
        <v>388</v>
      </c>
    </row>
    <row r="100" spans="1:5" x14ac:dyDescent="0.2">
      <c r="A100" s="98">
        <v>57</v>
      </c>
      <c r="B100" s="100">
        <v>604</v>
      </c>
      <c r="C100" s="100">
        <v>26</v>
      </c>
      <c r="D100" s="100">
        <v>6</v>
      </c>
      <c r="E100" s="99" t="s">
        <v>488</v>
      </c>
    </row>
    <row r="101" spans="1:5" x14ac:dyDescent="0.2">
      <c r="A101" s="98">
        <v>57</v>
      </c>
      <c r="B101" s="100">
        <v>604</v>
      </c>
      <c r="C101" s="100">
        <v>40</v>
      </c>
      <c r="D101" s="100">
        <v>0</v>
      </c>
      <c r="E101" s="99" t="s">
        <v>389</v>
      </c>
    </row>
    <row r="102" spans="1:5" x14ac:dyDescent="0.2">
      <c r="A102" s="98">
        <v>57</v>
      </c>
      <c r="B102" s="100">
        <v>604</v>
      </c>
      <c r="C102" s="100">
        <v>40</v>
      </c>
      <c r="D102" s="100">
        <v>8</v>
      </c>
      <c r="E102" s="99" t="s">
        <v>489</v>
      </c>
    </row>
    <row r="103" spans="1:5" x14ac:dyDescent="0.2">
      <c r="A103" s="98">
        <v>57</v>
      </c>
      <c r="B103" s="100">
        <v>604</v>
      </c>
      <c r="C103" s="100">
        <v>40</v>
      </c>
      <c r="D103" s="100">
        <v>10</v>
      </c>
      <c r="E103" s="99" t="s">
        <v>490</v>
      </c>
    </row>
    <row r="104" spans="1:5" x14ac:dyDescent="0.2">
      <c r="A104" s="98">
        <v>57</v>
      </c>
      <c r="B104" s="100">
        <v>604</v>
      </c>
      <c r="C104" s="100">
        <v>40</v>
      </c>
      <c r="D104" s="100">
        <v>11</v>
      </c>
      <c r="E104" s="99" t="s">
        <v>491</v>
      </c>
    </row>
    <row r="105" spans="1:5" x14ac:dyDescent="0.2">
      <c r="A105" s="98">
        <v>57</v>
      </c>
      <c r="B105" s="100">
        <v>604</v>
      </c>
      <c r="C105" s="100">
        <v>42</v>
      </c>
      <c r="D105" s="100">
        <v>0</v>
      </c>
      <c r="E105" s="99" t="s">
        <v>390</v>
      </c>
    </row>
    <row r="106" spans="1:5" x14ac:dyDescent="0.2">
      <c r="A106" s="98">
        <v>57</v>
      </c>
      <c r="B106" s="100">
        <v>604</v>
      </c>
      <c r="C106" s="100">
        <v>42</v>
      </c>
      <c r="D106" s="100">
        <v>10</v>
      </c>
      <c r="E106" s="99" t="s">
        <v>391</v>
      </c>
    </row>
    <row r="107" spans="1:5" x14ac:dyDescent="0.2">
      <c r="A107" s="98">
        <v>57</v>
      </c>
      <c r="B107" s="100">
        <v>604</v>
      </c>
      <c r="C107" s="100">
        <v>44</v>
      </c>
      <c r="D107" s="100">
        <v>0</v>
      </c>
      <c r="E107" s="99" t="s">
        <v>392</v>
      </c>
    </row>
    <row r="108" spans="1:5" x14ac:dyDescent="0.2">
      <c r="A108" s="98">
        <v>57</v>
      </c>
      <c r="B108" s="100">
        <v>604</v>
      </c>
      <c r="C108" s="100">
        <v>44</v>
      </c>
      <c r="D108" s="100">
        <v>10</v>
      </c>
      <c r="E108" s="99" t="s">
        <v>393</v>
      </c>
    </row>
    <row r="109" spans="1:5" x14ac:dyDescent="0.2">
      <c r="A109" s="98">
        <v>57</v>
      </c>
      <c r="B109" s="100">
        <v>604</v>
      </c>
      <c r="C109" s="100">
        <v>45</v>
      </c>
      <c r="D109" s="100">
        <v>0</v>
      </c>
      <c r="E109" s="99" t="s">
        <v>394</v>
      </c>
    </row>
    <row r="110" spans="1:5" x14ac:dyDescent="0.2">
      <c r="A110" s="98">
        <v>57</v>
      </c>
      <c r="B110" s="100">
        <v>604</v>
      </c>
      <c r="C110" s="100">
        <v>45</v>
      </c>
      <c r="D110" s="100">
        <v>5</v>
      </c>
      <c r="E110" s="99" t="s">
        <v>492</v>
      </c>
    </row>
    <row r="111" spans="1:5" x14ac:dyDescent="0.2">
      <c r="A111" s="98">
        <v>57</v>
      </c>
      <c r="B111" s="100">
        <v>604</v>
      </c>
      <c r="C111" s="100">
        <v>45</v>
      </c>
      <c r="D111" s="100">
        <v>10</v>
      </c>
      <c r="E111" s="99" t="s">
        <v>395</v>
      </c>
    </row>
    <row r="112" spans="1:5" x14ac:dyDescent="0.2">
      <c r="A112" s="98">
        <v>57</v>
      </c>
      <c r="B112" s="100">
        <v>604</v>
      </c>
      <c r="C112" s="100">
        <v>47</v>
      </c>
      <c r="D112" s="100">
        <v>0</v>
      </c>
      <c r="E112" s="99" t="s">
        <v>396</v>
      </c>
    </row>
    <row r="113" spans="1:5" x14ac:dyDescent="0.2">
      <c r="A113" s="98">
        <v>57</v>
      </c>
      <c r="B113" s="100">
        <v>604</v>
      </c>
      <c r="C113" s="100">
        <v>47</v>
      </c>
      <c r="D113" s="100">
        <v>20</v>
      </c>
      <c r="E113" s="99" t="s">
        <v>397</v>
      </c>
    </row>
    <row r="114" spans="1:5" x14ac:dyDescent="0.2">
      <c r="A114" s="98">
        <v>57</v>
      </c>
      <c r="B114" s="100">
        <v>604</v>
      </c>
      <c r="C114" s="100">
        <v>47</v>
      </c>
      <c r="D114" s="100">
        <v>21</v>
      </c>
      <c r="E114" s="99" t="s">
        <v>493</v>
      </c>
    </row>
    <row r="115" spans="1:5" x14ac:dyDescent="0.2">
      <c r="A115" s="98">
        <v>57</v>
      </c>
      <c r="B115" s="100">
        <v>604</v>
      </c>
      <c r="C115" s="100">
        <v>49</v>
      </c>
      <c r="D115" s="100">
        <v>0</v>
      </c>
      <c r="E115" s="99" t="s">
        <v>398</v>
      </c>
    </row>
    <row r="116" spans="1:5" x14ac:dyDescent="0.2">
      <c r="A116" s="98">
        <v>57</v>
      </c>
      <c r="B116" s="100">
        <v>604</v>
      </c>
      <c r="C116" s="100">
        <v>49</v>
      </c>
      <c r="D116" s="100">
        <v>2</v>
      </c>
      <c r="E116" s="99" t="s">
        <v>399</v>
      </c>
    </row>
    <row r="117" spans="1:5" x14ac:dyDescent="0.2">
      <c r="A117" s="98">
        <v>57</v>
      </c>
      <c r="B117" s="100">
        <v>604</v>
      </c>
      <c r="C117" s="100">
        <v>50</v>
      </c>
      <c r="D117" s="100">
        <v>0</v>
      </c>
      <c r="E117" s="99" t="s">
        <v>400</v>
      </c>
    </row>
    <row r="118" spans="1:5" x14ac:dyDescent="0.2">
      <c r="A118" s="98">
        <v>57</v>
      </c>
      <c r="B118" s="100">
        <v>604</v>
      </c>
      <c r="C118" s="100">
        <v>50</v>
      </c>
      <c r="D118" s="100">
        <v>1</v>
      </c>
      <c r="E118" s="99" t="s">
        <v>401</v>
      </c>
    </row>
    <row r="119" spans="1:5" x14ac:dyDescent="0.2">
      <c r="A119" s="98">
        <v>57</v>
      </c>
      <c r="B119" s="100">
        <v>604</v>
      </c>
      <c r="C119" s="100">
        <v>52</v>
      </c>
      <c r="D119" s="100">
        <v>0</v>
      </c>
      <c r="E119" s="99" t="s">
        <v>494</v>
      </c>
    </row>
    <row r="120" spans="1:5" ht="13.5" thickBot="1" x14ac:dyDescent="0.25">
      <c r="A120" s="91">
        <v>57</v>
      </c>
      <c r="B120" s="82">
        <v>604</v>
      </c>
      <c r="C120" s="82">
        <v>52</v>
      </c>
      <c r="D120" s="82">
        <v>45</v>
      </c>
      <c r="E120" s="95" t="s">
        <v>495</v>
      </c>
    </row>
    <row r="121" spans="1:5" s="83" customFormat="1" x14ac:dyDescent="0.2">
      <c r="A121" s="169">
        <v>70</v>
      </c>
      <c r="B121" s="170"/>
      <c r="C121" s="170"/>
      <c r="D121" s="170"/>
      <c r="E121" s="97" t="s">
        <v>446</v>
      </c>
    </row>
    <row r="122" spans="1:5" x14ac:dyDescent="0.2">
      <c r="A122" s="98">
        <v>70</v>
      </c>
      <c r="B122" s="171">
        <v>330</v>
      </c>
      <c r="C122" s="171"/>
      <c r="D122" s="171"/>
      <c r="E122" s="99" t="s">
        <v>446</v>
      </c>
    </row>
    <row r="123" spans="1:5" x14ac:dyDescent="0.2">
      <c r="A123" s="98">
        <v>70</v>
      </c>
      <c r="B123" s="100">
        <v>330</v>
      </c>
      <c r="C123" s="100">
        <v>46</v>
      </c>
      <c r="D123" s="100">
        <v>0</v>
      </c>
      <c r="E123" s="99" t="s">
        <v>447</v>
      </c>
    </row>
    <row r="124" spans="1:5" x14ac:dyDescent="0.2">
      <c r="A124" s="98">
        <v>70</v>
      </c>
      <c r="B124" s="100">
        <v>330</v>
      </c>
      <c r="C124" s="100">
        <v>46</v>
      </c>
      <c r="D124" s="100">
        <v>2</v>
      </c>
      <c r="E124" s="99" t="s">
        <v>448</v>
      </c>
    </row>
    <row r="125" spans="1:5" x14ac:dyDescent="0.2">
      <c r="A125" s="98">
        <v>70</v>
      </c>
      <c r="B125" s="100">
        <v>330</v>
      </c>
      <c r="C125" s="100">
        <v>46</v>
      </c>
      <c r="D125" s="100">
        <v>3</v>
      </c>
      <c r="E125" s="99" t="s">
        <v>449</v>
      </c>
    </row>
    <row r="126" spans="1:5" x14ac:dyDescent="0.2">
      <c r="A126" s="98">
        <v>70</v>
      </c>
      <c r="B126" s="100">
        <v>330</v>
      </c>
      <c r="C126" s="100">
        <v>46</v>
      </c>
      <c r="D126" s="100">
        <v>4</v>
      </c>
      <c r="E126" s="99" t="s">
        <v>450</v>
      </c>
    </row>
    <row r="127" spans="1:5" x14ac:dyDescent="0.2">
      <c r="A127" s="98">
        <v>70</v>
      </c>
      <c r="B127" s="100">
        <v>330</v>
      </c>
      <c r="C127" s="100">
        <v>46</v>
      </c>
      <c r="D127" s="100">
        <v>5</v>
      </c>
      <c r="E127" s="99" t="s">
        <v>451</v>
      </c>
    </row>
    <row r="128" spans="1:5" x14ac:dyDescent="0.2">
      <c r="A128" s="98">
        <v>70</v>
      </c>
      <c r="B128" s="100">
        <v>330</v>
      </c>
      <c r="C128" s="100">
        <v>46</v>
      </c>
      <c r="D128" s="100">
        <v>6</v>
      </c>
      <c r="E128" s="99" t="s">
        <v>452</v>
      </c>
    </row>
    <row r="129" spans="1:5" x14ac:dyDescent="0.2">
      <c r="A129" s="98">
        <v>70</v>
      </c>
      <c r="B129" s="100">
        <v>330</v>
      </c>
      <c r="C129" s="100">
        <v>46</v>
      </c>
      <c r="D129" s="100">
        <v>7</v>
      </c>
      <c r="E129" s="99" t="s">
        <v>453</v>
      </c>
    </row>
    <row r="130" spans="1:5" x14ac:dyDescent="0.2">
      <c r="A130" s="98">
        <v>70</v>
      </c>
      <c r="B130" s="100">
        <v>330</v>
      </c>
      <c r="C130" s="100">
        <v>46</v>
      </c>
      <c r="D130" s="100">
        <v>8</v>
      </c>
      <c r="E130" s="99" t="s">
        <v>454</v>
      </c>
    </row>
    <row r="131" spans="1:5" x14ac:dyDescent="0.2">
      <c r="A131" s="98">
        <v>70</v>
      </c>
      <c r="B131" s="100">
        <v>330</v>
      </c>
      <c r="C131" s="100">
        <v>46</v>
      </c>
      <c r="D131" s="100">
        <v>9</v>
      </c>
      <c r="E131" s="99" t="s">
        <v>455</v>
      </c>
    </row>
    <row r="132" spans="1:5" x14ac:dyDescent="0.2">
      <c r="A132" s="98">
        <v>70</v>
      </c>
      <c r="B132" s="100">
        <v>330</v>
      </c>
      <c r="C132" s="100">
        <v>46</v>
      </c>
      <c r="D132" s="100">
        <v>10</v>
      </c>
      <c r="E132" s="99" t="s">
        <v>456</v>
      </c>
    </row>
    <row r="133" spans="1:5" x14ac:dyDescent="0.2">
      <c r="A133" s="98">
        <v>70</v>
      </c>
      <c r="B133" s="171">
        <v>101</v>
      </c>
      <c r="C133" s="171"/>
      <c r="D133" s="171"/>
      <c r="E133" s="99" t="s">
        <v>402</v>
      </c>
    </row>
    <row r="134" spans="1:5" x14ac:dyDescent="0.2">
      <c r="A134" s="98">
        <v>70</v>
      </c>
      <c r="B134" s="100">
        <v>101</v>
      </c>
      <c r="C134" s="100">
        <v>16</v>
      </c>
      <c r="D134" s="100">
        <v>0</v>
      </c>
      <c r="E134" s="99" t="s">
        <v>403</v>
      </c>
    </row>
    <row r="135" spans="1:5" x14ac:dyDescent="0.2">
      <c r="A135" s="98">
        <v>70</v>
      </c>
      <c r="B135" s="171">
        <v>106</v>
      </c>
      <c r="C135" s="171"/>
      <c r="D135" s="171"/>
      <c r="E135" s="99" t="s">
        <v>496</v>
      </c>
    </row>
    <row r="136" spans="1:5" ht="13.5" thickBot="1" x14ac:dyDescent="0.25">
      <c r="A136" s="91">
        <v>70</v>
      </c>
      <c r="B136" s="82">
        <v>106</v>
      </c>
      <c r="C136" s="82">
        <v>16</v>
      </c>
      <c r="D136" s="82">
        <v>0</v>
      </c>
      <c r="E136" s="95" t="s">
        <v>497</v>
      </c>
    </row>
    <row r="137" spans="1:5" s="83" customFormat="1" x14ac:dyDescent="0.2">
      <c r="A137" s="169">
        <v>85</v>
      </c>
      <c r="B137" s="170"/>
      <c r="C137" s="170"/>
      <c r="D137" s="170"/>
      <c r="E137" s="97" t="s">
        <v>404</v>
      </c>
    </row>
    <row r="138" spans="1:5" x14ac:dyDescent="0.2">
      <c r="A138" s="98">
        <v>85</v>
      </c>
      <c r="B138" s="171">
        <v>310</v>
      </c>
      <c r="C138" s="171"/>
      <c r="D138" s="171"/>
      <c r="E138" s="99" t="s">
        <v>405</v>
      </c>
    </row>
    <row r="139" spans="1:5" x14ac:dyDescent="0.2">
      <c r="A139" s="98">
        <v>85</v>
      </c>
      <c r="B139" s="100">
        <v>310</v>
      </c>
      <c r="C139" s="100">
        <v>1</v>
      </c>
      <c r="D139" s="100">
        <v>0</v>
      </c>
      <c r="E139" s="99" t="s">
        <v>368</v>
      </c>
    </row>
    <row r="140" spans="1:5" x14ac:dyDescent="0.2">
      <c r="A140" s="98">
        <v>85</v>
      </c>
      <c r="B140" s="100">
        <v>310</v>
      </c>
      <c r="C140" s="100">
        <v>37</v>
      </c>
      <c r="D140" s="100">
        <v>0</v>
      </c>
      <c r="E140" s="99" t="s">
        <v>457</v>
      </c>
    </row>
    <row r="141" spans="1:5" x14ac:dyDescent="0.2">
      <c r="A141" s="98">
        <v>85</v>
      </c>
      <c r="B141" s="171">
        <v>906</v>
      </c>
      <c r="C141" s="171"/>
      <c r="D141" s="171"/>
      <c r="E141" s="99" t="s">
        <v>498</v>
      </c>
    </row>
    <row r="142" spans="1:5" x14ac:dyDescent="0.2">
      <c r="A142" s="98">
        <v>85</v>
      </c>
      <c r="B142" s="100">
        <v>906</v>
      </c>
      <c r="C142" s="100">
        <v>56</v>
      </c>
      <c r="D142" s="100">
        <v>0</v>
      </c>
      <c r="E142" s="99" t="s">
        <v>499</v>
      </c>
    </row>
    <row r="143" spans="1:5" x14ac:dyDescent="0.2">
      <c r="A143" s="98">
        <v>85</v>
      </c>
      <c r="B143" s="100">
        <v>906</v>
      </c>
      <c r="C143" s="100">
        <v>56</v>
      </c>
      <c r="D143" s="100">
        <v>12</v>
      </c>
      <c r="E143" s="99" t="s">
        <v>406</v>
      </c>
    </row>
    <row r="144" spans="1:5" x14ac:dyDescent="0.2">
      <c r="A144" s="98">
        <v>85</v>
      </c>
      <c r="B144" s="171">
        <v>909</v>
      </c>
      <c r="C144" s="171"/>
      <c r="D144" s="171"/>
      <c r="E144" s="99" t="s">
        <v>500</v>
      </c>
    </row>
    <row r="145" spans="1:5" x14ac:dyDescent="0.2">
      <c r="A145" s="98">
        <v>85</v>
      </c>
      <c r="B145" s="100">
        <v>909</v>
      </c>
      <c r="C145" s="100">
        <v>59</v>
      </c>
      <c r="D145" s="100">
        <v>0</v>
      </c>
      <c r="E145" s="99" t="s">
        <v>501</v>
      </c>
    </row>
    <row r="146" spans="1:5" x14ac:dyDescent="0.2">
      <c r="A146" s="98">
        <v>85</v>
      </c>
      <c r="B146" s="171">
        <v>850</v>
      </c>
      <c r="C146" s="171"/>
      <c r="D146" s="171"/>
      <c r="E146" s="101" t="s">
        <v>502</v>
      </c>
    </row>
    <row r="147" spans="1:5" x14ac:dyDescent="0.2">
      <c r="A147" s="98">
        <v>85</v>
      </c>
      <c r="B147" s="100">
        <v>850</v>
      </c>
      <c r="C147" s="100">
        <v>1</v>
      </c>
      <c r="D147" s="100">
        <v>0</v>
      </c>
      <c r="E147" s="101" t="s">
        <v>368</v>
      </c>
    </row>
    <row r="148" spans="1:5" x14ac:dyDescent="0.2">
      <c r="A148" s="98">
        <v>85</v>
      </c>
      <c r="B148" s="100">
        <v>850</v>
      </c>
      <c r="C148" s="100">
        <v>1</v>
      </c>
      <c r="D148" s="100">
        <v>0</v>
      </c>
      <c r="E148" s="99" t="s">
        <v>368</v>
      </c>
    </row>
    <row r="149" spans="1:5" ht="13.5" thickBot="1" x14ac:dyDescent="0.25">
      <c r="A149" s="92">
        <v>85</v>
      </c>
      <c r="B149" s="93">
        <v>850</v>
      </c>
      <c r="C149" s="93">
        <v>1</v>
      </c>
      <c r="D149" s="93">
        <v>1</v>
      </c>
      <c r="E149" s="96" t="s">
        <v>503</v>
      </c>
    </row>
  </sheetData>
  <dataConsolidate/>
  <mergeCells count="46">
    <mergeCell ref="B141:D141"/>
    <mergeCell ref="B144:D144"/>
    <mergeCell ref="B146:D146"/>
    <mergeCell ref="B43:D43"/>
    <mergeCell ref="B56:D56"/>
    <mergeCell ref="B122:D122"/>
    <mergeCell ref="B135:D135"/>
    <mergeCell ref="B133:D133"/>
    <mergeCell ref="A137:D137"/>
    <mergeCell ref="B138:D138"/>
    <mergeCell ref="B72:D72"/>
    <mergeCell ref="A75:D75"/>
    <mergeCell ref="B76:D76"/>
    <mergeCell ref="B83:D83"/>
    <mergeCell ref="A121:D121"/>
    <mergeCell ref="B59:D59"/>
    <mergeCell ref="B61:D61"/>
    <mergeCell ref="A68:D68"/>
    <mergeCell ref="B69:D69"/>
    <mergeCell ref="A71:D71"/>
    <mergeCell ref="B47:D47"/>
    <mergeCell ref="A50:D50"/>
    <mergeCell ref="B51:D51"/>
    <mergeCell ref="B53:D53"/>
    <mergeCell ref="A58:D58"/>
    <mergeCell ref="B32:D32"/>
    <mergeCell ref="B36:D36"/>
    <mergeCell ref="B38:D38"/>
    <mergeCell ref="A42:D42"/>
    <mergeCell ref="B45:D45"/>
    <mergeCell ref="B23:D23"/>
    <mergeCell ref="B26:D26"/>
    <mergeCell ref="A28:D28"/>
    <mergeCell ref="B29:D29"/>
    <mergeCell ref="A31:D31"/>
    <mergeCell ref="A10:D10"/>
    <mergeCell ref="B11:D11"/>
    <mergeCell ref="B17:D17"/>
    <mergeCell ref="A20:D20"/>
    <mergeCell ref="B21:D21"/>
    <mergeCell ref="A8:E8"/>
    <mergeCell ref="A3:E3"/>
    <mergeCell ref="A4:E4"/>
    <mergeCell ref="A5:E5"/>
    <mergeCell ref="A6:E6"/>
    <mergeCell ref="A7:E7"/>
  </mergeCells>
  <printOptions horizontalCentered="1"/>
  <pageMargins left="0.98425196850393704" right="0.78740157480314965" top="0.78740157480314965" bottom="0.98425196850393704" header="0.31496062992125984" footer="0.31496062992125984"/>
  <pageSetup paperSize="9" scale="56" fitToHeight="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Obras</vt:lpstr>
      <vt:lpstr>bienes y serv</vt:lpstr>
      <vt:lpstr>Referencias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2019-09-13T19:03:50Z</cp:lastPrinted>
  <dcterms:created xsi:type="dcterms:W3CDTF">2019-09-10T13:13:15Z</dcterms:created>
  <dcterms:modified xsi:type="dcterms:W3CDTF">2019-09-13T19:04:51Z</dcterms:modified>
</cp:coreProperties>
</file>