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H:\desa\TRAPAR\Ley 2019\"/>
    </mc:Choice>
  </mc:AlternateContent>
  <bookViews>
    <workbookView xWindow="0" yWindow="0" windowWidth="19200" windowHeight="8235" activeTab="1"/>
  </bookViews>
  <sheets>
    <sheet name="Obras" sheetId="3" r:id="rId1"/>
    <sheet name="Bs y Servicios" sheetId="11" r:id="rId2"/>
    <sheet name="Referencia" sheetId="10" r:id="rId3"/>
  </sheets>
  <definedNames>
    <definedName name="_xlnm._FilterDatabase" localSheetId="1" hidden="1">'Bs y Servicios'!$F$9:$O$29</definedName>
    <definedName name="_xlnm._FilterDatabase" localSheetId="0" hidden="1">Obras!$A$8:$S$149</definedName>
    <definedName name="_xlnm._FilterDatabase" localSheetId="2" hidden="1">Referencia!$A$9:$E$94</definedName>
    <definedName name="_xlnm.Print_Area" localSheetId="0">Obras!$A$1:$Q$149</definedName>
    <definedName name="_xlnm.Print_Titles" localSheetId="1">'Bs y Servicios'!$1:$9</definedName>
    <definedName name="_xlnm.Print_Titles" localSheetId="0">Obras!$1:$8</definedName>
    <definedName name="_xlnm.Print_Titles" localSheetId="2">Referencia!$1:$9</definedName>
    <definedName name="Z_F722B937_5585_42CF_B2A7_F7F8DF8F1D5A_.wvu.PrintTitles" localSheetId="2" hidden="1">Referencia!$1:$9</definedName>
  </definedNames>
  <calcPr calcId="152511"/>
</workbook>
</file>

<file path=xl/calcChain.xml><?xml version="1.0" encoding="utf-8"?>
<calcChain xmlns="http://schemas.openxmlformats.org/spreadsheetml/2006/main">
  <c r="I29" i="11" l="1"/>
  <c r="H29" i="11"/>
  <c r="G29" i="11"/>
  <c r="F29" i="11"/>
  <c r="H149" i="3"/>
  <c r="Q100" i="3"/>
  <c r="Q99" i="3"/>
  <c r="L100" i="3"/>
  <c r="L99" i="3"/>
  <c r="Q98" i="3"/>
  <c r="Q101" i="3"/>
  <c r="Q97" i="3"/>
  <c r="L98" i="3"/>
  <c r="L97" i="3"/>
  <c r="O28" i="11" l="1"/>
  <c r="J28" i="11"/>
  <c r="O27" i="11"/>
  <c r="J27" i="11"/>
  <c r="O26" i="11"/>
  <c r="J26" i="11"/>
  <c r="O25" i="11"/>
  <c r="J25" i="11"/>
  <c r="O24" i="11"/>
  <c r="J24" i="11"/>
  <c r="O23" i="11"/>
  <c r="J23" i="11"/>
  <c r="O22" i="11"/>
  <c r="J22" i="11"/>
  <c r="O21" i="11"/>
  <c r="J21" i="11"/>
  <c r="O20" i="11"/>
  <c r="J20" i="11"/>
  <c r="O19" i="11"/>
  <c r="J19" i="11"/>
  <c r="O18" i="11"/>
  <c r="J18" i="11"/>
  <c r="O17" i="11"/>
  <c r="J17" i="11"/>
  <c r="O16" i="11"/>
  <c r="J16" i="11"/>
  <c r="O15" i="11"/>
  <c r="J15" i="11"/>
  <c r="O14" i="11"/>
  <c r="J14" i="11"/>
  <c r="O13" i="11"/>
  <c r="J13" i="11"/>
  <c r="O12" i="11"/>
  <c r="J12" i="11"/>
  <c r="O11" i="11"/>
  <c r="J11" i="11"/>
  <c r="O10" i="11"/>
  <c r="J10" i="11"/>
  <c r="D84" i="10"/>
  <c r="D88" i="10"/>
  <c r="J29" i="11" l="1"/>
  <c r="I9" i="3"/>
  <c r="K149" i="3" l="1"/>
  <c r="J149" i="3"/>
  <c r="I149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5" i="3"/>
  <c r="Q124" i="3"/>
  <c r="Q128" i="3"/>
  <c r="Q127" i="3"/>
  <c r="Q126" i="3"/>
  <c r="Q123" i="3"/>
  <c r="Q122" i="3"/>
  <c r="Q121" i="3"/>
  <c r="Q120" i="3"/>
  <c r="Q115" i="3"/>
  <c r="Q114" i="3"/>
  <c r="Q113" i="3"/>
  <c r="Q119" i="3"/>
  <c r="Q118" i="3"/>
  <c r="Q117" i="3"/>
  <c r="Q116" i="3"/>
  <c r="Q112" i="3"/>
  <c r="Q111" i="3"/>
  <c r="Q110" i="3"/>
  <c r="Q109" i="3"/>
  <c r="Q108" i="3"/>
  <c r="Q107" i="3"/>
  <c r="Q106" i="3"/>
  <c r="Q105" i="3"/>
  <c r="Q104" i="3"/>
  <c r="Q103" i="3"/>
  <c r="Q102" i="3"/>
  <c r="Q88" i="3"/>
  <c r="Q87" i="3"/>
  <c r="Q84" i="3"/>
  <c r="Q83" i="3"/>
  <c r="Q82" i="3"/>
  <c r="Q86" i="3"/>
  <c r="Q85" i="3"/>
  <c r="Q30" i="3"/>
  <c r="Q29" i="3"/>
  <c r="Q28" i="3"/>
  <c r="Q35" i="3"/>
  <c r="Q34" i="3"/>
  <c r="Q33" i="3"/>
  <c r="Q32" i="3"/>
  <c r="Q31" i="3"/>
  <c r="Q76" i="3"/>
  <c r="Q81" i="3"/>
  <c r="Q80" i="3"/>
  <c r="Q148" i="3"/>
  <c r="Q10" i="3"/>
  <c r="Q9" i="3"/>
  <c r="Q23" i="3"/>
  <c r="Q22" i="3"/>
  <c r="Q21" i="3"/>
  <c r="Q20" i="3"/>
  <c r="Q19" i="3"/>
  <c r="Q18" i="3"/>
  <c r="Q27" i="3"/>
  <c r="Q26" i="3"/>
  <c r="Q25" i="3"/>
  <c r="Q24" i="3"/>
  <c r="Q17" i="3"/>
  <c r="Q16" i="3"/>
  <c r="Q15" i="3"/>
  <c r="Q14" i="3"/>
  <c r="Q13" i="3"/>
  <c r="Q12" i="3"/>
  <c r="Q11" i="3"/>
  <c r="Q96" i="3"/>
  <c r="Q91" i="3"/>
  <c r="Q90" i="3"/>
  <c r="Q95" i="3"/>
  <c r="Q94" i="3"/>
  <c r="Q93" i="3"/>
  <c r="Q92" i="3"/>
  <c r="Q79" i="3"/>
  <c r="Q78" i="3"/>
  <c r="Q77" i="3"/>
  <c r="Q69" i="3"/>
  <c r="Q68" i="3"/>
  <c r="Q67" i="3"/>
  <c r="Q66" i="3"/>
  <c r="Q65" i="3"/>
  <c r="Q64" i="3"/>
  <c r="Q63" i="3"/>
  <c r="Q62" i="3"/>
  <c r="Q75" i="3"/>
  <c r="Q74" i="3"/>
  <c r="Q73" i="3"/>
  <c r="Q72" i="3"/>
  <c r="Q71" i="3"/>
  <c r="Q70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147" i="3"/>
  <c r="Q41" i="3"/>
  <c r="Q40" i="3"/>
  <c r="Q39" i="3"/>
  <c r="Q38" i="3"/>
  <c r="Q37" i="3"/>
  <c r="Q36" i="3"/>
  <c r="Q89" i="3"/>
  <c r="Q146" i="3"/>
  <c r="Q145" i="3"/>
  <c r="L144" i="3"/>
  <c r="L143" i="3"/>
  <c r="L142" i="3"/>
  <c r="L141" i="3"/>
  <c r="L140" i="3"/>
  <c r="L139" i="3"/>
  <c r="L138" i="3"/>
  <c r="L137" i="3"/>
  <c r="L136" i="3"/>
  <c r="L135" i="3"/>
  <c r="L134" i="3"/>
  <c r="L133" i="3"/>
  <c r="L132" i="3"/>
  <c r="L131" i="3"/>
  <c r="L130" i="3"/>
  <c r="L129" i="3"/>
  <c r="L125" i="3"/>
  <c r="L124" i="3"/>
  <c r="L128" i="3"/>
  <c r="L127" i="3"/>
  <c r="L126" i="3"/>
  <c r="L123" i="3"/>
  <c r="L122" i="3"/>
  <c r="L121" i="3"/>
  <c r="L120" i="3"/>
  <c r="L115" i="3"/>
  <c r="L114" i="3"/>
  <c r="L113" i="3"/>
  <c r="L119" i="3"/>
  <c r="L118" i="3"/>
  <c r="L117" i="3"/>
  <c r="L116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88" i="3"/>
  <c r="L87" i="3"/>
  <c r="L84" i="3"/>
  <c r="L83" i="3"/>
  <c r="L82" i="3"/>
  <c r="L86" i="3"/>
  <c r="L85" i="3"/>
  <c r="L30" i="3"/>
  <c r="L29" i="3"/>
  <c r="L28" i="3"/>
  <c r="L35" i="3"/>
  <c r="L34" i="3"/>
  <c r="L33" i="3"/>
  <c r="L32" i="3"/>
  <c r="L31" i="3"/>
  <c r="L76" i="3"/>
  <c r="L81" i="3"/>
  <c r="L80" i="3"/>
  <c r="L148" i="3"/>
  <c r="L10" i="3"/>
  <c r="L9" i="3"/>
  <c r="L23" i="3"/>
  <c r="L22" i="3"/>
  <c r="L21" i="3"/>
  <c r="L20" i="3"/>
  <c r="L19" i="3"/>
  <c r="L18" i="3"/>
  <c r="L27" i="3"/>
  <c r="L26" i="3"/>
  <c r="L25" i="3"/>
  <c r="L24" i="3"/>
  <c r="L17" i="3"/>
  <c r="L16" i="3"/>
  <c r="L15" i="3"/>
  <c r="L14" i="3"/>
  <c r="L13" i="3"/>
  <c r="L12" i="3"/>
  <c r="L11" i="3"/>
  <c r="L96" i="3"/>
  <c r="L91" i="3"/>
  <c r="L90" i="3"/>
  <c r="L95" i="3"/>
  <c r="L94" i="3"/>
  <c r="L93" i="3"/>
  <c r="L92" i="3"/>
  <c r="L79" i="3"/>
  <c r="L78" i="3"/>
  <c r="L77" i="3"/>
  <c r="L69" i="3"/>
  <c r="L68" i="3"/>
  <c r="L67" i="3"/>
  <c r="L66" i="3"/>
  <c r="L65" i="3"/>
  <c r="L64" i="3"/>
  <c r="L63" i="3"/>
  <c r="L62" i="3"/>
  <c r="L75" i="3"/>
  <c r="L74" i="3"/>
  <c r="L73" i="3"/>
  <c r="L72" i="3"/>
  <c r="L71" i="3"/>
  <c r="L70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147" i="3"/>
  <c r="L41" i="3"/>
  <c r="L40" i="3"/>
  <c r="L39" i="3"/>
  <c r="L38" i="3"/>
  <c r="L37" i="3"/>
  <c r="L36" i="3"/>
  <c r="L89" i="3"/>
  <c r="L146" i="3"/>
  <c r="L145" i="3"/>
  <c r="L149" i="3" l="1"/>
</calcChain>
</file>

<file path=xl/sharedStrings.xml><?xml version="1.0" encoding="utf-8"?>
<sst xmlns="http://schemas.openxmlformats.org/spreadsheetml/2006/main" count="291" uniqueCount="266">
  <si>
    <t xml:space="preserve"> </t>
  </si>
  <si>
    <t>CAPÍTULO II</t>
  </si>
  <si>
    <t>CON INCIDENCIA EN EJERCICIOS FUTUROS</t>
  </si>
  <si>
    <t>JURISDICCIÓN</t>
  </si>
  <si>
    <t>SERVICIO</t>
  </si>
  <si>
    <t>PROGRAMA</t>
  </si>
  <si>
    <t>RESTO</t>
  </si>
  <si>
    <t>TOTAL</t>
  </si>
  <si>
    <t>SUBPROGRAMA</t>
  </si>
  <si>
    <t xml:space="preserve">AVANCE FÍSICO                                                                                                  (en porcentajes)             </t>
  </si>
  <si>
    <t>IMPORTE A DEVENGAR                                                                                                                                                                       (en pesos)</t>
  </si>
  <si>
    <t>OBRA DE INVERSIÓN</t>
  </si>
  <si>
    <t>PROYECTO</t>
  </si>
  <si>
    <t>Total</t>
  </si>
  <si>
    <t>Ampliación y Acondicionamiento de Oficinas Públicas Centrales</t>
  </si>
  <si>
    <t>Construcción del Instituto de Conducción Conjunta Estratégica para la Formación Policial y Conducción Estratégica</t>
  </si>
  <si>
    <t>Remodelación del Complejos Fronterizo Salvador Mazza - Yacuiba</t>
  </si>
  <si>
    <t>Desarrollo del Sistema de Ómnibus de Tránsito Rápido y Carriles Exclusivos - Refugios y Mobiliarios Urbano II</t>
  </si>
  <si>
    <t>Desarrollo del Sistema de Ómnibus de Tránsito Rápido y Carriles Exclusivos - Metrobus Interior</t>
  </si>
  <si>
    <t>Ruta Segura Ruta Nacional Nº 136 Paso Gualeguaychú - Fray Bentos</t>
  </si>
  <si>
    <t>Ruta Segura Variante Gualeguay</t>
  </si>
  <si>
    <t>Ruta Segura Ruta Nacional Nº 40 San Juan - San José de Jáchal</t>
  </si>
  <si>
    <t>Repavimentación Ruta Nacional Nº 152 - La Pampa</t>
  </si>
  <si>
    <t>Repavimentación Ruta Nacional Nº 16 - Santiago del Estero</t>
  </si>
  <si>
    <t>Restauración del Edificio de Parques Nacionales</t>
  </si>
  <si>
    <t>CONTRATACIÓN DE OBRAS O ADQUISICIÓN DE BIENES  Y SERVICIOS</t>
  </si>
  <si>
    <t>REFERENCIAS DE LOS CÓDIGOS DE LOS CUADROS</t>
  </si>
  <si>
    <t>DENOMINACIÓN</t>
  </si>
  <si>
    <t>Presidencia de la Nación</t>
  </si>
  <si>
    <t>Ministerio de Seguridad</t>
  </si>
  <si>
    <t>Gendarmería Nacional</t>
  </si>
  <si>
    <t>Prefectura Naval Argentina</t>
  </si>
  <si>
    <t>Ministerio de Defensa</t>
  </si>
  <si>
    <t>Ministerio de Transporte</t>
  </si>
  <si>
    <t>Dirección Nacional de Vialidad</t>
  </si>
  <si>
    <t>Administración de Parques Nacionales</t>
  </si>
  <si>
    <t>Ministerio Público</t>
  </si>
  <si>
    <t>Jefatura de Gabinete de Ministros</t>
  </si>
  <si>
    <t>Ministerio de Interior, Obra Pública y Vivienda</t>
  </si>
  <si>
    <t>OBRA</t>
  </si>
  <si>
    <t>Adecuación de Instalación Eléctrica del Edificio de Zoología (6 Pisos)</t>
  </si>
  <si>
    <t>Reparación Muelle Cabecera Norte-Parque Nacional Lago Puelo</t>
  </si>
  <si>
    <t>Construcción de Intendencia en el Parque Nacional Patagonia</t>
  </si>
  <si>
    <t>Remodelación de Acceso Principal Calle Villate Vehicular y Peatonal en la Residencia Presidencial de Olivos</t>
  </si>
  <si>
    <t>Relleno Sanitario Zona Metropolitana de Mendoza</t>
  </si>
  <si>
    <t>Construcción de un Relleno Sanitario y una Planta de Recuperación de Materiales en la Ciudad de Concordia (BID Nº 3249/OC-AR)</t>
  </si>
  <si>
    <t>Construcción de un Relleno Sanitario y una Planta de Recuperación de Materiales en el Área Metropolitana de Formosa</t>
  </si>
  <si>
    <t>Construcción de un Relleno Sanitario y una Planta de Recuperación de Materiales en el Alto Valle de Río Negro (BIDNº 3249/OC-AR)</t>
  </si>
  <si>
    <t>Construcción de un Relleno Sanitario para la Ciudad de Paraná y Municipios Vecinos</t>
  </si>
  <si>
    <t>Planta de Separación y Saneamiento del Basural de Junín de los Andes</t>
  </si>
  <si>
    <t>Construcción Centro Integral De Visitantes Salinas Grandes  Provincia de Jujuy (BID N° 2606/OC-AR)</t>
  </si>
  <si>
    <t>Construcción Obras Complementarias e Infraestructura - Parque Provincial Moconá - Provincia de Misiones (BID N° 2606/OC-AR)</t>
  </si>
  <si>
    <t>Construcción Centro de Interpretación Bañado La Estrella, Provincia de Formosa (BID N° 2606/OC-AR)</t>
  </si>
  <si>
    <t>Adecuación Turística de los Conjuntos Declarados Patrimonio de la Humanidad por Unesco, Provincia de Córdoba</t>
  </si>
  <si>
    <t>Puesta en Valor del Municipio Jesuítico de Yapeyú, Provincia de Corrientes</t>
  </si>
  <si>
    <t>Centro de Recepción e Interpretación Territorio Guaraní, Batalla de Mbororé, Provincia de Misiones</t>
  </si>
  <si>
    <t>Construcción Centro Interpretación Parque Provincial Ischigualasto Contenido Museográfico, Provincia de San Juan</t>
  </si>
  <si>
    <t>Acondicionamiento, Recuperación y Adecuación de la Estancia La Banda, Tafi del Valle, Provincia de Tucumán</t>
  </si>
  <si>
    <t>Puesta en Valor de la Iglesia de San Francisco, San Miguel de Tucumán, Provincia de Tucumán</t>
  </si>
  <si>
    <t>Puesta en Valor de las Iglesias Jesuíticas de La Caldera y San Carlos, Provincia de Salta</t>
  </si>
  <si>
    <t>Recuperación y Puesta en Valor del Patrimonio Jesuítico de San Carlos, Provincia de Corrientes</t>
  </si>
  <si>
    <t>Puesta en Valor y Obra de Rehabilitación Consolidación de Patrimonio Pendientes, Provincia de Córdoba</t>
  </si>
  <si>
    <t>Restauración Plan de Accesibilidad Universal para la Manzana Jesuítica y las Estancias, Provincia de Córdoba</t>
  </si>
  <si>
    <t>Adecuación Bodega del Camino de los Jesuitas, Centro del Vino, Provincia de Córdoba</t>
  </si>
  <si>
    <t>Puesta en Valor del Municipio de Loreto, Provincia de Corrientes</t>
  </si>
  <si>
    <t>Puesta en Valor del Municipio Jesuítico de la Cruz, Provincia de Corrientes</t>
  </si>
  <si>
    <t>Puesta en Valor del Municipio de San Miguel, Provincia de Corrientes</t>
  </si>
  <si>
    <t>Construcción y Refacción de Edificios Fiscales - Etapa IV</t>
  </si>
  <si>
    <t>Aprovechamiento Multipropósito Chihuido I (VEB N° 201501)</t>
  </si>
  <si>
    <t>Recambio Total de Cubierta, Zinguería y Aberturas Parciales Edificio Villarino N° 2010</t>
  </si>
  <si>
    <t>Remodelación, Redistribución y Normalización Sala de Locutorios</t>
  </si>
  <si>
    <t>Actualización y Puesta en Funcionamiento de Sistema de Detección de Incendios</t>
  </si>
  <si>
    <t>Puesta en Valor Sala de Telecomunicaciones</t>
  </si>
  <si>
    <t>Adecuación Integral Inmueble a Adquirir</t>
  </si>
  <si>
    <t>Instalación Nuevo Centro de Cómputos</t>
  </si>
  <si>
    <t>Restauración y Puesta en Valor de la Residencia para Adultos Mayores -Eva Perón 2019- Burzaco - Provincia de Buenos Aires</t>
  </si>
  <si>
    <t>Remodelación del Edificio Único de México 12 - Etapa I</t>
  </si>
  <si>
    <t>Remodelación y Puesta en Funcionamiento de la Defensoría de Paso de los Libres</t>
  </si>
  <si>
    <t>Remodelación y Puesta en Funcionamiento de la Defensoría de Mendoza</t>
  </si>
  <si>
    <t>Remodelación y Puesta en Funcionamiento de la Defensoría de Paraná</t>
  </si>
  <si>
    <t>Remodelación y Puesta en Funcionamiento de la Defensoría de La Rioja</t>
  </si>
  <si>
    <t>Remodelación y Puesta en Funcionamiento de la Defensoría de Santa Fe</t>
  </si>
  <si>
    <t>Remodelación y Puesta en Funcionamiento de la Defensoría de Tartagal</t>
  </si>
  <si>
    <t>Remodelación y Puesta en Funcionamiento de la Defensoría de Formosa</t>
  </si>
  <si>
    <t>Remodelación y Puesta en Funcionamiento de la Defensoría de General Roca</t>
  </si>
  <si>
    <t>Remodelación del Complejo Fronterizo Pasarela "La Fraternidad"</t>
  </si>
  <si>
    <t>Remodelación del Complejo Fronterizo Aguas Blancas - Bermejo</t>
  </si>
  <si>
    <t>Remodelación del Complejo Fronterizo Jama - FONPLATA</t>
  </si>
  <si>
    <t>Remodelación del Complejo Fronterizo La Quiaca - Villazón</t>
  </si>
  <si>
    <t>Ampliación Edificio Prefectura Ushuaia</t>
  </si>
  <si>
    <t>Remodelación del Complejo Fronterizo Puerto Iguazú - Puerto Tres Fronteras</t>
  </si>
  <si>
    <t>Malla 550 Nacional N° 12 - Obras de Recuperación y Mantenimiento en Ruta Nacional N° 0012 - Provincia de Corrientes</t>
  </si>
  <si>
    <t>Malla Nacional N° 1V38 - Obras de Recuperación y Mantenimiento en Ruta Nacional N° 1V38 - Provincia de Tucumán</t>
  </si>
  <si>
    <t>Malla Nacional N°11A - Obras de Recuperación y Mantenimiento en Ruta Nacional N° 0011 - Provincia de Santa Fe</t>
  </si>
  <si>
    <t>Malla Nacional N°188B - Obras de Recuperación y Mantenimiento en Ruta Nacional N° 0188 - Provincia de Buenos Aires</t>
  </si>
  <si>
    <t>Malla Nacional N°188C - Obras de Recuperación y Mantenimiento en Ruta Nacional N° 0188 - Provincia de Buenos Aires</t>
  </si>
  <si>
    <t>Malla Nacional N°205/266 - Obras de Recuperación y Mantenimiento en Ruta Nacional N° 0226 / Nacional N° 0205 - Provincia de Buenos Aires</t>
  </si>
  <si>
    <t>Malla Nacional N°38A - Obras de Recuperación y Mantenimiento en Ruta Nacional N° 0038 - Provincia de Córdoba</t>
  </si>
  <si>
    <t>Malla Nacional N°3F - Obras de Recuperación y Mantenimiento en Ruta Nacional N° 0003 - Provincia de Chubut</t>
  </si>
  <si>
    <t>Malla Nacional N°3G - Obras de Recuperación y Mantenimiento en Ruta Nacional N° 0003 - Provincia de Chubut</t>
  </si>
  <si>
    <t>Malla Nacional N°3H - Obras de Recuperación y Mantenimiento en Ruta Nacional N° 0003</t>
  </si>
  <si>
    <t>Construcción de Autopistas, Rutas Seguras, Rehabilitación, Mantenimiento, Operación y Financiación de Rutas Nacionales Nº3, 33, 229 y 252 - Red de Accesos a Bahía Blanca</t>
  </si>
  <si>
    <t>Autopista Ruta Nacional Nº 40 Mendoza - San Juan: Tramo Mendoza - Jocolí</t>
  </si>
  <si>
    <t>Sistema Cristo Redentor: Repavimentación Ruta Nacional Nº 7 Tramo Potrerillos - Uspallata</t>
  </si>
  <si>
    <t>Sistema Cristo Redentor: Repavimentación Ruta Nacional Nº 7 Tramo Uspallata - Las Cuevas</t>
  </si>
  <si>
    <t>Sistema Cristo Redentor: Muros de Contención y Estabilización de Túneles</t>
  </si>
  <si>
    <t>Sistema Cristo Redentor: Rectificación Curva de Guido</t>
  </si>
  <si>
    <t>Sistema Cristo Redentor: Refuncionalización Integral del Paso Sistema Cristo Redentor: Túnel Caracoles y Galerías de Interconexión</t>
  </si>
  <si>
    <t>Sistema Cristo Redentor: Refuncionalización Integral del Paso Sistema Cristo Redentor: Túnel Libertadores</t>
  </si>
  <si>
    <t>Pavimentación Ruta Nacional Nº 51 San Antonio de los Cobres  - Sico</t>
  </si>
  <si>
    <t>Pavimentación Ruta Nacional Nº 40 - San Carlos de Bariloche - Intersección Ruta Nacional Nº 23</t>
  </si>
  <si>
    <t>Pavimentación Ruta Nacional Nº 3 Intersección Ruta Provincial Nº 5 - Empalme Ruta Nacional Nº 40 - Santa Cruz</t>
  </si>
  <si>
    <t>Ampliación del Laboratorio Fotográfico de la Morgue Judicial - Junín N° 760</t>
  </si>
  <si>
    <t>Adecuación y Mantenimiento de la Instalación Termomecánica Edificio Bartolomé Mitre N° 718</t>
  </si>
  <si>
    <t>Adecuación Integral para el Edificio Calle Rivadavia N° 737/767/771</t>
  </si>
  <si>
    <t>Renovación Sistema de Climatización Edificio Avenida de los Incas N° 3834 - Ciudad Autónoma de Buenos Aires</t>
  </si>
  <si>
    <t>Reciclado General de Sanitarios Avenida de los Incas N° 3834 - Ciudad Autónoma de Buenos Aires</t>
  </si>
  <si>
    <t>Renovación Solados Edificio Avenida de los Incas N° 3834 - Ciudad Autónoma de Buenos Aires</t>
  </si>
  <si>
    <t>Instalación y Puesta en Marcha Equipos de Refrigeración Data Center</t>
  </si>
  <si>
    <t>Impermeabilización de la Azotea Edificio Incas N° 3834</t>
  </si>
  <si>
    <t>Reparación del Camino al Tronador - Parque Nacional Nahuel Huapi</t>
  </si>
  <si>
    <t>Refacción y Ampliación del Carneadero de Especies Exóticas en el Parque Nacional El Palmar</t>
  </si>
  <si>
    <t>Saneamiento Cloacal-Las Heras-Cañuelas-Presidente Perón (BIRF N°7706-AC)</t>
  </si>
  <si>
    <t>Construcción Centro de Interpretación del Fin del Mundo, Ushuaia, Provincia de Tierra del Fuego, Antártida e Islas del Atlántico Sur</t>
  </si>
  <si>
    <t>Remodelación Puerto Cabotaje (Oficina Recepción , Boleterías y Amarre) Provincia de Tierra del Fuego, Antártida e Islas del Atlántico Sur (BID N° 2606/OC-AR)</t>
  </si>
  <si>
    <t>Adecuación Corredor Fluvial: Equipamiento Turístico Terminal Portuaria de Posadas, Provincia de Misiones  (BID N° 2606/OC-AR)</t>
  </si>
  <si>
    <t>Acondicionamiento de la Instalación Eléctrica General Centro Cultural Kirchner (CCK)</t>
  </si>
  <si>
    <t>Desarrollo de Tecnología de Láseres para Enriquecimiento de Uranio en el Centro Atómico Bariloche, Provincia de Río Negro</t>
  </si>
  <si>
    <t>Construcción de Autopistas, Rutas Seguras, Rehabilitación, Mantenimiento, Operación y Financiación de Rutas Nacionales Nº 8, 36, 158 y A005 - Corredor D</t>
  </si>
  <si>
    <t>Construcción de Autopistas, Rutas Seguras, Rehabilitación, Mantenimiento, Operación y Financiación de Rutas Nacionales Nº 9, 34, 38, 66, 1V66 y A016 - Corredor H</t>
  </si>
  <si>
    <t>Corredor Noroeste (NOA): Autopista Ruta Nacional Nº 9 Acceso Lastenia - Circunvalación</t>
  </si>
  <si>
    <t>Corredor Noroeste (NOA): Autopista Rutas Nacionales Nº 9 y 34 - Rosario de la Frontera - Acceso a Salta</t>
  </si>
  <si>
    <t>Sistema Cristo Redentor: Autopista Ruta Nacional Nº 7 Tramo: Ruta Nacional Nº 40 - Aguas de Pizarro</t>
  </si>
  <si>
    <t>Construcción de Droguero Único para las Distintas Áreas de la Fundación Miguel Lillo</t>
  </si>
  <si>
    <t>Construcción del Centro Ambiental de Colón, Provincia de Entre Ríos</t>
  </si>
  <si>
    <t>Construcción de Plantas de Transferencia y Equipamiento para Relleno Sanitario en la Región de Tupungato, Provincia de Mendoza</t>
  </si>
  <si>
    <t>Construcción Pasarela en Agua, Plaza Mirador y Pasarela de Acceso, Parque Provincial Moconá, Provincia de Misiones (BID N° 2606/OC-AR)</t>
  </si>
  <si>
    <t>Construcción Circuito de Promoción Turística Sostenible para el Fomento del Patrimonio Natural, la Diversidad y Herencia Cultural - Tramo II - Provincia del Chaco (BID N° 2606/OC-AR)</t>
  </si>
  <si>
    <t>Construcción Centro de Recepción de Visitantes Posta Santa Cruz - Camino Real - Provincia de Córdoba (BID N° 2606/OC-AR)</t>
  </si>
  <si>
    <t>Recuperación y Puesta en Valor del Patrimonio Jesuítico de Santo Tomé, Provincia de Corrientes</t>
  </si>
  <si>
    <t xml:space="preserve">Construcción de Autopistas, Rutas Seguras, Rehabilitación, Mantenimiento, Operación y Financiación de Rutas Nacionales N° 12, 14 y 105 - Corredor L </t>
  </si>
  <si>
    <t>Construcción de Autopistas, Rutas Seguras, Rehabilitación, Mantenimiento, Operación y Financiación de Autopista Buen Ayre - Corredor Parque</t>
  </si>
  <si>
    <t>Consolidación y Puesta en Valor de las Misiones Patrimonio de la Humanidad - Provincia de Misiones</t>
  </si>
  <si>
    <t>Desarrollo del Sistema de Ómnibus de Tránsito Rápido y Carriles Exclusivos - Vías de Atención Preferente (VAP) Interior</t>
  </si>
  <si>
    <t>Remodelación de Ascensores y Sistema de Notificación, Alarma de Incendios y Comunicación de Emergencias.</t>
  </si>
  <si>
    <t>Puente Ruta Nacional Nº 68 - Salta</t>
  </si>
  <si>
    <t>Puente Nahuel Niyeu Ruta Nacional Nº 23 - Intersección Ruta Provincial N° 4 - Maquinchao</t>
  </si>
  <si>
    <t>Repavimentación Ruta Nacional N° 7 Tramo: Las Cuevas - Tunel Libertadores</t>
  </si>
  <si>
    <t>Construcción Instituto Nacional de Medicina Tropical (INMET) Etapa 2019</t>
  </si>
  <si>
    <t>Renovación Integral del Ramal M Ferrocaril  Belgrano Sur - Tramo Tapiales - Marinos del Crucero General Belgrano (CAF S/N)</t>
  </si>
  <si>
    <t>Mejora Integral del Ferrocarril General Roca - Ramal Constitución - La Plata - Cercos Perimetrales</t>
  </si>
  <si>
    <t>Ministerio de Salud y Desarrollo Social</t>
  </si>
  <si>
    <t>Corte Suprema de Justicia</t>
  </si>
  <si>
    <t>Secretaría de Gobierno de Turismo</t>
  </si>
  <si>
    <t>Estado Mayor General de la Armada</t>
  </si>
  <si>
    <t>Minsiterio de Transporte</t>
  </si>
  <si>
    <t>Fundación Miguel Lillo</t>
  </si>
  <si>
    <t>Secretaría de Gobierno de Salud</t>
  </si>
  <si>
    <t>BIENES Y SERVICIOS</t>
  </si>
  <si>
    <t>IMPORTE A DEVENGAR                                                                                                                                                                        (en pesos)</t>
  </si>
  <si>
    <t>AVANCE FÍSICO                                                                                                                       (en porcentajes)</t>
  </si>
  <si>
    <t>Patrullero Oceánico Multipropósito (OPV)-(4) Cuatro Unidades</t>
  </si>
  <si>
    <t>Aeronaves Supersónicas II</t>
  </si>
  <si>
    <t>Aeronaves de Transporte Mediano de Mediano Alcance</t>
  </si>
  <si>
    <t>Adquisición de Bienes y Servicios para la Modernización de la Red de Transporte Ferroviario</t>
  </si>
  <si>
    <t>Rehabilitación Integral de Trenes de Pasajeros-Señalización Ferroviaria</t>
  </si>
  <si>
    <t>Adquisición de Unidades Eléctricas (EMU) y Mantenimiento de Unidades</t>
  </si>
  <si>
    <t xml:space="preserve">Adquisición de Unidades Múltiples Diesel (DEMU) y Mantenimiento de Unidades </t>
  </si>
  <si>
    <t>Adquisición de Kit de Ciclovias</t>
  </si>
  <si>
    <t>Plataforma Levadiza para Personas con Movilidad Reducida</t>
  </si>
  <si>
    <t>Estudio Proyecto Sistema de Climatización Central</t>
  </si>
  <si>
    <t>Adquisición de Maquinaria Vial para Temporada Invernal, Pasos Fronterizos y Equipamiento Auxiliar</t>
  </si>
  <si>
    <t>Adquisición Material Rodante para el Ferrocaril Belgrano Sur</t>
  </si>
  <si>
    <t>Adquisición Material Rodante para el Ferrocarril Roca</t>
  </si>
  <si>
    <t>Adquisición de Materiales para la Rehabilitación Integral del Ferrocarril San Martín</t>
  </si>
  <si>
    <t>Adquisición de Material Rodante-Proyecto de Renovación del Ferrocaril Belgrano Cargas</t>
  </si>
  <si>
    <t>Verificación Comportamiento de Puentes Limitados para la Circulación de Bitrenes</t>
  </si>
  <si>
    <t>Poder Judicial de la Nación</t>
  </si>
  <si>
    <t>Ministerio de Hacienda</t>
  </si>
  <si>
    <t>Ministerio de Educación, Cultura, Ciencia y Tecnología</t>
  </si>
  <si>
    <t>Ministerio del Interior, Obras Públicas y Vivienda</t>
  </si>
  <si>
    <t>Estado Mayor General de la Fuerza Aérea</t>
  </si>
  <si>
    <t>Secretaría de Gobierno de Ambiente y Desarrollo Sustentable</t>
  </si>
  <si>
    <t>Secretaría General de la Presidencia de la Nación</t>
  </si>
  <si>
    <t>Defensoría General de la Nación</t>
  </si>
  <si>
    <t>Secretaría Nacional de Niñez, Adolescencia y Familia</t>
  </si>
  <si>
    <t>Comisión Nacional de Energía Atómica</t>
  </si>
  <si>
    <t>Secretaría de Gobierno del Sistema Federal de Medios y Contenidos Públicos</t>
  </si>
  <si>
    <t>Pericias Judiciales</t>
  </si>
  <si>
    <t>Justicia de Máxima Instancia</t>
  </si>
  <si>
    <t>Interceptación y Captación de las Comunicaciones</t>
  </si>
  <si>
    <t>Inversiones con Financiamiento Internacional</t>
  </si>
  <si>
    <t>Desarrollo Turístico en Nuevos Corredores ( BID Nº 2606-0/OC)</t>
  </si>
  <si>
    <t>Otras Obras de Desarrollo Turístico en Nuevos Corredores ( BID Nº 2606-0/OC)</t>
  </si>
  <si>
    <t>Programa de Aprovechamientos Multipróposito</t>
  </si>
  <si>
    <t>Acciones de Formación y Capacitación</t>
  </si>
  <si>
    <t>Actividades Centrales</t>
  </si>
  <si>
    <t>Infraestructura de Transporte</t>
  </si>
  <si>
    <t>Infraestructura de Transporte Fluvial y Marítimo</t>
  </si>
  <si>
    <t>Ejecución Obras de Mantenimiento y Rehabilitación en Red por Administración</t>
  </si>
  <si>
    <t>Ejecución Obras de Rehabilitación y Mantenimiento en Red por Sistema de Gestión Integral</t>
  </si>
  <si>
    <t>Contratos de Recuperación y Mantenimiento V - CREMA V</t>
  </si>
  <si>
    <t>Ejecución de Obras, Operación y Mantenimiento en Corredores Viales</t>
  </si>
  <si>
    <t>Construcción de Autopistas y Autovías</t>
  </si>
  <si>
    <t>Fortalecimiento de la Red Autopistas Federales  - Plan Nacional Vial - Fase 1</t>
  </si>
  <si>
    <t>Construcción de Rutas Seguras</t>
  </si>
  <si>
    <t>Ruta Segura - Plan Nacional Vial - Fase 1</t>
  </si>
  <si>
    <t>Construcción de Túneles y Puentes Grandes</t>
  </si>
  <si>
    <t>Obras Especiales de Accesibilidad y Conectividad Vial - Plan Nacional Vial - Fase 1</t>
  </si>
  <si>
    <t>Construcción de Rutas Nuevas y Obras de Pavimentación</t>
  </si>
  <si>
    <t>Obras de Pavimentación - Plan Nacional Vial Fase 1</t>
  </si>
  <si>
    <t>Construcción y Puesta en Valor de Infraestructura de Apoyo y Soporte al Plan Vial Nacional</t>
  </si>
  <si>
    <t>Obras Edilicias en Casa Central</t>
  </si>
  <si>
    <t>Reparación y Construcción de Puentes y Alcantarillas</t>
  </si>
  <si>
    <t>Construcción de Puentes Menores</t>
  </si>
  <si>
    <t>Repavimentación de Rutas Nacionales</t>
  </si>
  <si>
    <t>Obras de Repavimentación - Plan Vial Nacional - Fase 1</t>
  </si>
  <si>
    <t>Investigación de la Flora, Fauna y Gea</t>
  </si>
  <si>
    <t>Investigación para la Prevención y Control de Enfermedades Tropicales y Subtropicales</t>
  </si>
  <si>
    <t>Representación, Defensa y Curatela Pública Oficial</t>
  </si>
  <si>
    <t>Infraestructura en Áreas Naturales Protegidas</t>
  </si>
  <si>
    <t>Conducción del Poder Ejecutivo Nacional</t>
  </si>
  <si>
    <t>Desarrollo Sustentable de la Cuenca Matanza - Riachuelo</t>
  </si>
  <si>
    <t>Control Ambiental</t>
  </si>
  <si>
    <t>Formulación de Iniciativas para la Implementación de Expresiones Federales</t>
  </si>
  <si>
    <t>Formulación, Programación, Ejecución y Control de Obras Públicas</t>
  </si>
  <si>
    <t>Recursos Hídricos</t>
  </si>
  <si>
    <t>Proyectos Especiales en Seguridad Pública</t>
  </si>
  <si>
    <t>Seguridad en Fronteras</t>
  </si>
  <si>
    <t>Policía de Seguridad de la Navegación</t>
  </si>
  <si>
    <t>Hidrografía Naval</t>
  </si>
  <si>
    <t>Alistamiento Operacional de la Fuerza Aérea</t>
  </si>
  <si>
    <t>Modernización de la Red de Transporte Ferroviario</t>
  </si>
  <si>
    <t>Infraestructura de Obras de Transporte</t>
  </si>
  <si>
    <t>Coordinación de Políticas de Transporte Fluvial y Marítimo</t>
  </si>
  <si>
    <t>Mantenimiento por Administración y Atención de Emergencias</t>
  </si>
  <si>
    <t>Contratos de Recuperación y Mantenimiento IV - CREMA IV</t>
  </si>
  <si>
    <t>Promoción y Protección de los Derechos de Adultos Mayores</t>
  </si>
  <si>
    <t>Obras en Corredores Viales con Participación Público Privada</t>
  </si>
  <si>
    <t>Contratos de Recuperación y Mantenimiento VI - CREMA VI (GIM)</t>
  </si>
  <si>
    <t>Malla 131 - Obras de Recuperación y Mantenimiento en Ruta Nacional N° 0237 / Nacional N° 0234 - Provincia de Neuquén</t>
  </si>
  <si>
    <t>Malla 207/304</t>
  </si>
  <si>
    <t>Malla 133 - Obras de Recuperación y Mantenimiento en Ruta Nacional N° 0234 - Provincia de Neuquén</t>
  </si>
  <si>
    <t>Malla 209C - Obras de Recuperación y Mantenimiento en Ruta Nacional N° 0095 - Provincia de Santa Fe</t>
  </si>
  <si>
    <t xml:space="preserve">Planilla Anexa A1 al Artículo  Nº 11 </t>
  </si>
  <si>
    <t xml:space="preserve">Planilla Anexa A2 al Artículo  Nº 11 </t>
  </si>
  <si>
    <t>Provisión y Colocación de Carpinterías del Palacio de Justicia - Ciudada Autónoma de Bueos Aires</t>
  </si>
  <si>
    <t>Adecuación Integral Edificio Villarino N° 2010 - Ciudad Autónoma de Buenos Aires</t>
  </si>
  <si>
    <t>Restauración  Integral de Pisos, Solados y de Circulación de Público - Talcahuano N° 550 - Ciudad Autónoma de Buenos Aires</t>
  </si>
  <si>
    <t>Refacción de los Patios Interiores del Palacio de Justicia - Patios 3 y 4 - Ciudad Autónoma de Buenos Aires</t>
  </si>
  <si>
    <t xml:space="preserve">Restauración de Pasillos 4º Piso Sector Sala de Acuerdos y Anexos del Palacio de Justicia - Ciudad Autónoma de Buenos Aires </t>
  </si>
  <si>
    <t>Refuncionalización Sede Central y Otras Dependencias de la Subsecretaría de Puertos, Vías Navegables y Marina Mercante</t>
  </si>
  <si>
    <t xml:space="preserve">Rehabilitación y Mantenimiento Ruta Nacional N° 40 y Ruta Nacional N° 143 </t>
  </si>
  <si>
    <t>Rehabilitación y Mantenimiento Ruta Nacional N° 68 y  Ruta Nacional N° 51</t>
  </si>
  <si>
    <t>Construcción de Autopistas, Rutas Seguras, Rehabilitación, Mantenimiento, Operación y Financiación de Ruta Nacional N° 205 y Ruta Nacional N° 3 - Corredor J</t>
  </si>
  <si>
    <t>Construcción de Autopistas, Rutas Seguras, Rehabilitación, Mantenimiento, Operación y Financiación de Ruta Nacional N° 34 y Ruta Nacional N° 9 - Corredor J</t>
  </si>
  <si>
    <t>Ruta Segura Ruta Nacional N° 22 Bahía Blanca - Chichinales</t>
  </si>
  <si>
    <t>Sistema Cristo Redentor: Ruta Segura Ruta Nacional Nº 7 Tramo Aguas de Pizarro - Potrerillos</t>
  </si>
  <si>
    <t>Sistema Cristo Redentor: Ruta Nacional Nº 7  Tramo Potrerillos  - Uspallata. Provisión e Instalación de Sistemas de Protección contra la Caída de Rocas</t>
  </si>
  <si>
    <t xml:space="preserve"> ADQUISICIÓN DE BIENES Y SERVICIOS</t>
  </si>
  <si>
    <t xml:space="preserve">CONTRATACIÓN DE OBRAS DE INVERSIÓN </t>
  </si>
  <si>
    <t xml:space="preserve">Planilla Anexa A3 al Artículo  Nº 11 </t>
  </si>
  <si>
    <t>Infraestructura de Transporte Masivo CAF S/N° (Programa Nacional de Transporte Masivo)</t>
  </si>
  <si>
    <t>Actualización de la Aviónica y Equipamiento de Dos Aviones CASA</t>
  </si>
  <si>
    <t xml:space="preserve">Licencias Informáticas para la Dirección Nacional de Vialidad </t>
  </si>
  <si>
    <t>Consultoria para Remodelación de Nueve Ascensores Edificio J.A.Roca 738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</si>
</sst>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 * #,##0_ ;_ * \-#,##0_ ;_ * &quot;-&quot;_ ;_ @_ "/>
    <numFmt numFmtId="43" formatCode="_ * #,##0.00_ ;_ * \-#,##0.00_ ;_ * &quot;-&quot;??_ ;_ @_ "/>
    <numFmt numFmtId="164" formatCode="_(* #,##0_);_(* \(#,##0\);_(* &quot;-&quot;??_);_(@_)"/>
    <numFmt numFmtId="165" formatCode="_(* #,##0.00_);_(* \(#,##0.00\);_(* &quot;-&quot;??_);_(@_)"/>
    <numFmt numFmtId="166" formatCode="#,##0.00#"/>
    <numFmt numFmtId="167" formatCode="#,##0_ ;\-#,##0\ "/>
    <numFmt numFmtId="168" formatCode="0.0%"/>
    <numFmt numFmtId="169" formatCode="_ * #,##0.000_ ;_ * \-#,##0.000_ ;_ * &quot;-&quot;??_ ;_ @_ "/>
    <numFmt numFmtId="170" formatCode="_ * #,##0.00_)\ _$_ ;_ * \(#,##0.00\)\ _$_ ;_ * &quot;-&quot;??_)\ _$_ ;_ @_ "/>
    <numFmt numFmtId="171" formatCode="d/mm/yy\ h:mm"/>
    <numFmt numFmtId="172" formatCode="_ * #,##0_ ;_ * \-#,##0_ ;_ * &quot;-&quot;??_ ;_ @_ "/>
    <numFmt numFmtId="173" formatCode="_-* #,##0.00\ _P_t_s_-;\-* #,##0.00\ _P_t_s_-;_-* &quot;-&quot;??\ _P_t_s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0">
    <xf numFmtId="0" fontId="0" fillId="0" borderId="0"/>
    <xf numFmtId="43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27" applyNumberFormat="0" applyFill="0" applyAlignment="0" applyProtection="0"/>
    <xf numFmtId="0" fontId="6" fillId="0" borderId="0" applyNumberFormat="0" applyFill="0" applyBorder="0" applyProtection="0"/>
    <xf numFmtId="9" fontId="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0" borderId="0"/>
    <xf numFmtId="0" fontId="8" fillId="0" borderId="0" applyBorder="0"/>
    <xf numFmtId="9" fontId="2" fillId="0" borderId="0" applyFont="0" applyFill="0" applyBorder="0" applyAlignment="0" applyProtection="0"/>
    <xf numFmtId="173" fontId="1" fillId="0" borderId="0" applyFont="0" applyFill="0" applyBorder="0" applyAlignment="0" applyProtection="0"/>
  </cellStyleXfs>
  <cellXfs count="200">
    <xf numFmtId="0" fontId="0" fillId="0" borderId="0" xfId="0"/>
    <xf numFmtId="164" fontId="4" fillId="0" borderId="0" xfId="11" applyNumberFormat="1" applyFont="1" applyFill="1" applyBorder="1" applyAlignment="1"/>
    <xf numFmtId="164" fontId="4" fillId="0" borderId="0" xfId="11" applyNumberFormat="1" applyFont="1" applyFill="1" applyAlignment="1"/>
    <xf numFmtId="0" fontId="4" fillId="0" borderId="0" xfId="11" applyNumberFormat="1" applyFont="1" applyFill="1" applyAlignment="1"/>
    <xf numFmtId="0" fontId="4" fillId="0" borderId="0" xfId="3" applyFont="1" applyFill="1" applyBorder="1" applyAlignment="1">
      <alignment horizontal="right"/>
    </xf>
    <xf numFmtId="0" fontId="7" fillId="0" borderId="0" xfId="3" applyFont="1" applyFill="1"/>
    <xf numFmtId="0" fontId="4" fillId="0" borderId="0" xfId="3" quotePrefix="1" applyFont="1" applyFill="1" applyAlignment="1">
      <alignment horizontal="right" vertical="center"/>
    </xf>
    <xf numFmtId="164" fontId="5" fillId="0" borderId="16" xfId="11" applyNumberFormat="1" applyFont="1" applyFill="1" applyBorder="1" applyAlignment="1">
      <alignment vertical="center" wrapText="1"/>
    </xf>
    <xf numFmtId="164" fontId="5" fillId="0" borderId="28" xfId="11" applyNumberFormat="1" applyFont="1" applyFill="1" applyBorder="1" applyAlignment="1">
      <alignment vertical="center" wrapText="1"/>
    </xf>
    <xf numFmtId="0" fontId="5" fillId="0" borderId="28" xfId="11" applyNumberFormat="1" applyFont="1" applyFill="1" applyBorder="1" applyAlignment="1">
      <alignment vertical="center" wrapText="1"/>
    </xf>
    <xf numFmtId="0" fontId="5" fillId="0" borderId="28" xfId="3" applyFont="1" applyFill="1" applyBorder="1" applyAlignment="1">
      <alignment horizontal="left" vertical="center" wrapText="1"/>
    </xf>
    <xf numFmtId="0" fontId="5" fillId="0" borderId="13" xfId="3" applyNumberFormat="1" applyFont="1" applyFill="1" applyBorder="1" applyAlignment="1">
      <alignment horizontal="left" vertical="center" wrapText="1"/>
    </xf>
    <xf numFmtId="0" fontId="7" fillId="0" borderId="0" xfId="3" applyFont="1"/>
    <xf numFmtId="0" fontId="4" fillId="0" borderId="14" xfId="3" applyNumberFormat="1" applyFont="1" applyFill="1" applyBorder="1" applyAlignment="1">
      <alignment horizontal="left" vertical="center" wrapText="1"/>
    </xf>
    <xf numFmtId="0" fontId="4" fillId="0" borderId="8" xfId="3" applyNumberFormat="1" applyFont="1" applyFill="1" applyBorder="1" applyAlignment="1">
      <alignment horizontal="center" vertical="center" wrapText="1"/>
    </xf>
    <xf numFmtId="0" fontId="4" fillId="0" borderId="9" xfId="3" applyNumberFormat="1" applyFont="1" applyFill="1" applyBorder="1" applyAlignment="1">
      <alignment horizontal="center" vertical="center" wrapText="1"/>
    </xf>
    <xf numFmtId="0" fontId="4" fillId="0" borderId="30" xfId="3" applyNumberFormat="1" applyFont="1" applyFill="1" applyBorder="1" applyAlignment="1">
      <alignment horizontal="center" vertical="center" wrapText="1"/>
    </xf>
    <xf numFmtId="0" fontId="4" fillId="0" borderId="31" xfId="3" applyNumberFormat="1" applyFont="1" applyFill="1" applyBorder="1" applyAlignment="1">
      <alignment horizontal="center" vertical="center" wrapText="1"/>
    </xf>
    <xf numFmtId="0" fontId="4" fillId="0" borderId="33" xfId="3" applyNumberFormat="1" applyFont="1" applyFill="1" applyBorder="1" applyAlignment="1">
      <alignment horizontal="left" vertical="center" wrapText="1"/>
    </xf>
    <xf numFmtId="0" fontId="7" fillId="0" borderId="0" xfId="3" applyFont="1" applyAlignment="1">
      <alignment horizontal="left"/>
    </xf>
    <xf numFmtId="0" fontId="9" fillId="0" borderId="0" xfId="4" applyFont="1"/>
    <xf numFmtId="0" fontId="9" fillId="0" borderId="0" xfId="4" applyNumberFormat="1" applyFont="1" applyFill="1" applyBorder="1" applyAlignment="1">
      <alignment horizontal="center"/>
    </xf>
    <xf numFmtId="0" fontId="9" fillId="0" borderId="0" xfId="4" applyNumberFormat="1" applyFont="1" applyAlignment="1">
      <alignment horizontal="center"/>
    </xf>
    <xf numFmtId="164" fontId="9" fillId="0" borderId="0" xfId="2" applyNumberFormat="1" applyFont="1"/>
    <xf numFmtId="164" fontId="9" fillId="0" borderId="0" xfId="2" applyNumberFormat="1" applyFont="1" applyFill="1"/>
    <xf numFmtId="0" fontId="9" fillId="0" borderId="0" xfId="4" applyFont="1" applyFill="1"/>
    <xf numFmtId="0" fontId="9" fillId="0" borderId="0" xfId="4" quotePrefix="1" applyFont="1" applyFill="1" applyAlignment="1">
      <alignment horizontal="right" vertical="center"/>
    </xf>
    <xf numFmtId="0" fontId="9" fillId="0" borderId="0" xfId="4" applyFont="1" applyFill="1" applyBorder="1" applyAlignment="1">
      <alignment horizontal="right"/>
    </xf>
    <xf numFmtId="43" fontId="9" fillId="0" borderId="0" xfId="1" applyFont="1" applyFill="1" applyBorder="1" applyAlignment="1">
      <alignment horizontal="right"/>
    </xf>
    <xf numFmtId="0" fontId="9" fillId="0" borderId="0" xfId="4" applyNumberFormat="1" applyFont="1" applyFill="1" applyAlignment="1">
      <alignment horizontal="center"/>
    </xf>
    <xf numFmtId="43" fontId="9" fillId="0" borderId="0" xfId="1" quotePrefix="1" applyFont="1" applyFill="1" applyAlignment="1">
      <alignment horizontal="right" vertical="center"/>
    </xf>
    <xf numFmtId="43" fontId="10" fillId="0" borderId="0" xfId="1" applyFont="1" applyFill="1" applyBorder="1" applyAlignment="1">
      <alignment horizontal="center"/>
    </xf>
    <xf numFmtId="43" fontId="9" fillId="0" borderId="0" xfId="1" applyFont="1" applyFill="1" applyBorder="1" applyAlignment="1">
      <alignment horizontal="center"/>
    </xf>
    <xf numFmtId="43" fontId="10" fillId="2" borderId="0" xfId="1" applyFont="1" applyFill="1" applyBorder="1" applyAlignment="1">
      <alignment horizontal="center" vertical="center" wrapText="1"/>
    </xf>
    <xf numFmtId="0" fontId="10" fillId="0" borderId="25" xfId="2" applyNumberFormat="1" applyFont="1" applyFill="1" applyBorder="1" applyAlignment="1">
      <alignment horizontal="center" vertical="center"/>
    </xf>
    <xf numFmtId="0" fontId="10" fillId="0" borderId="12" xfId="2" applyNumberFormat="1" applyFont="1" applyFill="1" applyBorder="1" applyAlignment="1">
      <alignment horizontal="center" vertical="center"/>
    </xf>
    <xf numFmtId="164" fontId="10" fillId="0" borderId="12" xfId="2" applyNumberFormat="1" applyFont="1" applyFill="1" applyBorder="1" applyAlignment="1">
      <alignment horizontal="center" vertical="center"/>
    </xf>
    <xf numFmtId="164" fontId="10" fillId="0" borderId="26" xfId="2" applyNumberFormat="1" applyFont="1" applyBorder="1" applyAlignment="1">
      <alignment horizontal="center" vertical="center"/>
    </xf>
    <xf numFmtId="164" fontId="10" fillId="0" borderId="7" xfId="2" applyNumberFormat="1" applyFont="1" applyBorder="1" applyAlignment="1">
      <alignment horizontal="center" vertical="center"/>
    </xf>
    <xf numFmtId="164" fontId="10" fillId="0" borderId="13" xfId="2" applyNumberFormat="1" applyFont="1" applyFill="1" applyBorder="1" applyAlignment="1">
      <alignment horizontal="center" vertical="center"/>
    </xf>
    <xf numFmtId="43" fontId="10" fillId="0" borderId="0" xfId="1" applyFont="1" applyFill="1" applyBorder="1" applyAlignment="1">
      <alignment horizontal="center" vertical="center"/>
    </xf>
    <xf numFmtId="49" fontId="9" fillId="0" borderId="0" xfId="4" applyNumberFormat="1" applyFont="1" applyAlignment="1">
      <alignment vertical="center"/>
    </xf>
    <xf numFmtId="0" fontId="9" fillId="0" borderId="8" xfId="4" applyFont="1" applyBorder="1" applyAlignment="1">
      <alignment vertical="top"/>
    </xf>
    <xf numFmtId="3" fontId="11" fillId="3" borderId="9" xfId="0" applyNumberFormat="1" applyFont="1" applyFill="1" applyBorder="1" applyAlignment="1">
      <alignment horizontal="right" vertical="top" wrapText="1"/>
    </xf>
    <xf numFmtId="0" fontId="9" fillId="0" borderId="23" xfId="4" applyFont="1" applyBorder="1" applyAlignment="1">
      <alignment vertical="top"/>
    </xf>
    <xf numFmtId="0" fontId="12" fillId="0" borderId="23" xfId="4" applyFont="1" applyBorder="1" applyAlignment="1" applyProtection="1">
      <alignment horizontal="left" vertical="center" wrapText="1"/>
    </xf>
    <xf numFmtId="167" fontId="13" fillId="0" borderId="8" xfId="1" applyNumberFormat="1" applyFont="1" applyFill="1" applyBorder="1" applyAlignment="1">
      <alignment horizontal="right" vertical="center"/>
    </xf>
    <xf numFmtId="167" fontId="9" fillId="0" borderId="9" xfId="1" applyNumberFormat="1" applyFont="1" applyFill="1" applyBorder="1" applyAlignment="1">
      <alignment horizontal="right" vertical="center"/>
    </xf>
    <xf numFmtId="167" fontId="12" fillId="0" borderId="14" xfId="1" applyNumberFormat="1" applyFont="1" applyBorder="1" applyAlignment="1" applyProtection="1">
      <alignment horizontal="right" vertical="center" wrapText="1"/>
    </xf>
    <xf numFmtId="2" fontId="11" fillId="3" borderId="8" xfId="0" applyNumberFormat="1" applyFont="1" applyFill="1" applyBorder="1" applyAlignment="1">
      <alignment horizontal="right" vertical="center" wrapText="1"/>
    </xf>
    <xf numFmtId="2" fontId="11" fillId="3" borderId="24" xfId="0" applyNumberFormat="1" applyFont="1" applyFill="1" applyBorder="1" applyAlignment="1">
      <alignment horizontal="right" vertical="center" wrapText="1"/>
    </xf>
    <xf numFmtId="166" fontId="12" fillId="0" borderId="14" xfId="4" applyNumberFormat="1" applyFont="1" applyBorder="1" applyAlignment="1" applyProtection="1">
      <alignment horizontal="right" vertical="center" wrapText="1"/>
    </xf>
    <xf numFmtId="169" fontId="9" fillId="0" borderId="0" xfId="1" applyNumberFormat="1" applyFont="1"/>
    <xf numFmtId="2" fontId="11" fillId="3" borderId="9" xfId="0" applyNumberFormat="1" applyFont="1" applyFill="1" applyBorder="1" applyAlignment="1">
      <alignment horizontal="right" vertical="center" wrapText="1"/>
    </xf>
    <xf numFmtId="164" fontId="14" fillId="0" borderId="25" xfId="2" applyNumberFormat="1" applyFont="1" applyFill="1" applyBorder="1" applyAlignment="1">
      <alignment horizontal="right"/>
    </xf>
    <xf numFmtId="43" fontId="9" fillId="0" borderId="0" xfId="1" applyFont="1" applyBorder="1" applyAlignment="1">
      <alignment horizontal="right"/>
    </xf>
    <xf numFmtId="164" fontId="9" fillId="0" borderId="0" xfId="4" applyNumberFormat="1" applyFont="1"/>
    <xf numFmtId="43" fontId="9" fillId="0" borderId="0" xfId="1" applyFont="1"/>
    <xf numFmtId="164" fontId="13" fillId="0" borderId="0" xfId="2" applyNumberFormat="1" applyFont="1" applyFill="1"/>
    <xf numFmtId="168" fontId="13" fillId="0" borderId="0" xfId="18" applyNumberFormat="1" applyFont="1" applyFill="1"/>
    <xf numFmtId="0" fontId="12" fillId="0" borderId="23" xfId="4" applyFont="1" applyFill="1" applyBorder="1" applyAlignment="1" applyProtection="1">
      <alignment horizontal="left" vertical="center" wrapText="1"/>
    </xf>
    <xf numFmtId="0" fontId="9" fillId="0" borderId="23" xfId="4" applyFont="1" applyBorder="1" applyAlignment="1" applyProtection="1">
      <alignment horizontal="left" vertical="center" wrapText="1"/>
    </xf>
    <xf numFmtId="0" fontId="9" fillId="0" borderId="8" xfId="4" applyFont="1" applyFill="1" applyBorder="1" applyAlignment="1">
      <alignment vertical="top"/>
    </xf>
    <xf numFmtId="3" fontId="11" fillId="0" borderId="9" xfId="0" applyNumberFormat="1" applyFont="1" applyFill="1" applyBorder="1" applyAlignment="1">
      <alignment horizontal="right" vertical="top" wrapText="1"/>
    </xf>
    <xf numFmtId="0" fontId="9" fillId="0" borderId="23" xfId="4" applyFont="1" applyFill="1" applyBorder="1" applyAlignment="1">
      <alignment vertical="top"/>
    </xf>
    <xf numFmtId="167" fontId="12" fillId="0" borderId="14" xfId="1" applyNumberFormat="1" applyFont="1" applyFill="1" applyBorder="1" applyAlignment="1" applyProtection="1">
      <alignment horizontal="right" vertical="center" wrapText="1"/>
    </xf>
    <xf numFmtId="2" fontId="11" fillId="0" borderId="24" xfId="0" applyNumberFormat="1" applyFont="1" applyFill="1" applyBorder="1" applyAlignment="1">
      <alignment horizontal="right" vertical="center" wrapText="1"/>
    </xf>
    <xf numFmtId="2" fontId="11" fillId="0" borderId="9" xfId="0" applyNumberFormat="1" applyFont="1" applyFill="1" applyBorder="1" applyAlignment="1">
      <alignment horizontal="right" vertical="center" wrapText="1"/>
    </xf>
    <xf numFmtId="166" fontId="12" fillId="0" borderId="14" xfId="4" applyNumberFormat="1" applyFont="1" applyFill="1" applyBorder="1" applyAlignment="1" applyProtection="1">
      <alignment horizontal="right" vertical="center" wrapText="1"/>
    </xf>
    <xf numFmtId="169" fontId="9" fillId="0" borderId="0" xfId="1" applyNumberFormat="1" applyFont="1" applyFill="1"/>
    <xf numFmtId="3" fontId="9" fillId="3" borderId="9" xfId="0" applyNumberFormat="1" applyFont="1" applyFill="1" applyBorder="1" applyAlignment="1">
      <alignment horizontal="right" vertical="top" wrapText="1"/>
    </xf>
    <xf numFmtId="2" fontId="9" fillId="3" borderId="24" xfId="0" applyNumberFormat="1" applyFont="1" applyFill="1" applyBorder="1" applyAlignment="1">
      <alignment horizontal="right" vertical="center" wrapText="1"/>
    </xf>
    <xf numFmtId="2" fontId="9" fillId="3" borderId="9" xfId="0" applyNumberFormat="1" applyFont="1" applyFill="1" applyBorder="1" applyAlignment="1">
      <alignment horizontal="right" vertical="center" wrapText="1"/>
    </xf>
    <xf numFmtId="166" fontId="9" fillId="0" borderId="14" xfId="4" applyNumberFormat="1" applyFont="1" applyBorder="1" applyAlignment="1" applyProtection="1">
      <alignment horizontal="right" vertical="center" wrapText="1"/>
    </xf>
    <xf numFmtId="172" fontId="12" fillId="0" borderId="0" xfId="1" applyNumberFormat="1" applyFont="1" applyBorder="1" applyAlignment="1" applyProtection="1">
      <alignment horizontal="right" vertical="center" wrapText="1"/>
    </xf>
    <xf numFmtId="167" fontId="9" fillId="0" borderId="0" xfId="4" applyNumberFormat="1" applyFont="1"/>
    <xf numFmtId="172" fontId="9" fillId="0" borderId="0" xfId="1" applyNumberFormat="1" applyFont="1" applyBorder="1" applyAlignment="1" applyProtection="1">
      <alignment horizontal="right" vertical="center" wrapText="1"/>
    </xf>
    <xf numFmtId="0" fontId="9" fillId="0" borderId="0" xfId="0" applyFont="1" applyFill="1" applyBorder="1"/>
    <xf numFmtId="0" fontId="9" fillId="0" borderId="0" xfId="0" applyFont="1"/>
    <xf numFmtId="41" fontId="9" fillId="0" borderId="0" xfId="0" applyNumberFormat="1" applyFont="1"/>
    <xf numFmtId="164" fontId="9" fillId="0" borderId="0" xfId="1" applyNumberFormat="1" applyFont="1"/>
    <xf numFmtId="0" fontId="13" fillId="0" borderId="0" xfId="0" applyFont="1"/>
    <xf numFmtId="0" fontId="9" fillId="0" borderId="0" xfId="0" applyFont="1" applyFill="1"/>
    <xf numFmtId="41" fontId="9" fillId="0" borderId="0" xfId="0" applyNumberFormat="1" applyFont="1" applyFill="1"/>
    <xf numFmtId="164" fontId="9" fillId="0" borderId="0" xfId="1" applyNumberFormat="1" applyFont="1" applyFill="1"/>
    <xf numFmtId="0" fontId="10" fillId="0" borderId="25" xfId="1" applyNumberFormat="1" applyFont="1" applyBorder="1" applyAlignment="1">
      <alignment horizontal="center" vertical="center"/>
    </xf>
    <xf numFmtId="0" fontId="10" fillId="0" borderId="12" xfId="1" applyNumberFormat="1" applyFont="1" applyBorder="1" applyAlignment="1">
      <alignment horizontal="center" vertical="center"/>
    </xf>
    <xf numFmtId="164" fontId="10" fillId="0" borderId="12" xfId="1" applyNumberFormat="1" applyFont="1" applyBorder="1" applyAlignment="1">
      <alignment horizontal="center" vertical="center"/>
    </xf>
    <xf numFmtId="164" fontId="10" fillId="0" borderId="26" xfId="1" applyNumberFormat="1" applyFont="1" applyBorder="1" applyAlignment="1">
      <alignment horizontal="center" vertical="center"/>
    </xf>
    <xf numFmtId="0" fontId="10" fillId="0" borderId="35" xfId="1" applyNumberFormat="1" applyFont="1" applyBorder="1" applyAlignment="1">
      <alignment horizontal="center" vertical="center"/>
    </xf>
    <xf numFmtId="0" fontId="10" fillId="0" borderId="36" xfId="1" applyNumberFormat="1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center" vertical="center"/>
    </xf>
    <xf numFmtId="164" fontId="10" fillId="0" borderId="37" xfId="1" applyNumberFormat="1" applyFont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38" xfId="0" applyFont="1" applyFill="1" applyBorder="1" applyAlignment="1">
      <alignment horizontal="center" vertical="center" wrapText="1"/>
    </xf>
    <xf numFmtId="0" fontId="9" fillId="4" borderId="39" xfId="0" applyFont="1" applyFill="1" applyBorder="1" applyAlignment="1">
      <alignment horizontal="left" wrapText="1"/>
    </xf>
    <xf numFmtId="41" fontId="9" fillId="4" borderId="40" xfId="19" applyNumberFormat="1" applyFont="1" applyFill="1" applyBorder="1" applyAlignment="1">
      <alignment vertical="center" wrapText="1"/>
    </xf>
    <xf numFmtId="41" fontId="9" fillId="4" borderId="38" xfId="19" applyNumberFormat="1" applyFont="1" applyFill="1" applyBorder="1" applyAlignment="1">
      <alignment vertical="center" wrapText="1"/>
    </xf>
    <xf numFmtId="41" fontId="9" fillId="4" borderId="38" xfId="19" applyNumberFormat="1" applyFont="1" applyFill="1" applyBorder="1" applyAlignment="1">
      <alignment horizontal="right" vertical="center" wrapText="1"/>
    </xf>
    <xf numFmtId="2" fontId="9" fillId="4" borderId="24" xfId="1" applyNumberFormat="1" applyFont="1" applyFill="1" applyBorder="1" applyAlignment="1" applyProtection="1">
      <alignment horizontal="right" vertical="center" wrapText="1"/>
    </xf>
    <xf numFmtId="2" fontId="9" fillId="4" borderId="9" xfId="1" applyNumberFormat="1" applyFont="1" applyFill="1" applyBorder="1" applyAlignment="1" applyProtection="1">
      <alignment horizontal="right" vertical="center" wrapText="1"/>
    </xf>
    <xf numFmtId="2" fontId="9" fillId="4" borderId="14" xfId="1" applyNumberFormat="1" applyFont="1" applyFill="1" applyBorder="1" applyAlignment="1" applyProtection="1">
      <alignment horizontal="right" vertical="center" wrapText="1"/>
    </xf>
    <xf numFmtId="0" fontId="13" fillId="0" borderId="0" xfId="0" applyFont="1" applyFill="1"/>
    <xf numFmtId="41" fontId="9" fillId="0" borderId="14" xfId="19" applyNumberFormat="1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left" wrapText="1"/>
    </xf>
    <xf numFmtId="41" fontId="9" fillId="0" borderId="8" xfId="19" applyNumberFormat="1" applyFont="1" applyFill="1" applyBorder="1" applyAlignment="1">
      <alignment vertical="center" wrapText="1"/>
    </xf>
    <xf numFmtId="41" fontId="9" fillId="0" borderId="9" xfId="19" applyNumberFormat="1" applyFont="1" applyFill="1" applyBorder="1" applyAlignment="1">
      <alignment vertical="center" wrapText="1"/>
    </xf>
    <xf numFmtId="41" fontId="9" fillId="0" borderId="9" xfId="19" applyNumberFormat="1" applyFont="1" applyFill="1" applyBorder="1" applyAlignment="1">
      <alignment horizontal="right" vertical="center" wrapText="1"/>
    </xf>
    <xf numFmtId="2" fontId="9" fillId="0" borderId="24" xfId="1" applyNumberFormat="1" applyFont="1" applyFill="1" applyBorder="1" applyAlignment="1" applyProtection="1">
      <alignment horizontal="right" vertical="center" wrapText="1"/>
    </xf>
    <xf numFmtId="2" fontId="9" fillId="0" borderId="9" xfId="1" applyNumberFormat="1" applyFont="1" applyFill="1" applyBorder="1" applyAlignment="1" applyProtection="1">
      <alignment horizontal="right" vertical="center" wrapText="1"/>
    </xf>
    <xf numFmtId="2" fontId="9" fillId="0" borderId="14" xfId="1" applyNumberFormat="1" applyFont="1" applyFill="1" applyBorder="1" applyAlignment="1" applyProtection="1">
      <alignment horizontal="right" vertical="center" wrapText="1"/>
    </xf>
    <xf numFmtId="0" fontId="9" fillId="0" borderId="41" xfId="0" applyFont="1" applyFill="1" applyBorder="1" applyAlignment="1">
      <alignment horizontal="left" wrapText="1"/>
    </xf>
    <xf numFmtId="41" fontId="9" fillId="0" borderId="10" xfId="19" applyNumberFormat="1" applyFont="1" applyFill="1" applyBorder="1" applyAlignment="1">
      <alignment vertical="center" wrapText="1"/>
    </xf>
    <xf numFmtId="41" fontId="9" fillId="0" borderId="11" xfId="19" applyNumberFormat="1" applyFont="1" applyFill="1" applyBorder="1" applyAlignment="1">
      <alignment vertical="center" wrapText="1"/>
    </xf>
    <xf numFmtId="41" fontId="9" fillId="0" borderId="11" xfId="19" applyNumberFormat="1" applyFont="1" applyFill="1" applyBorder="1" applyAlignment="1">
      <alignment horizontal="right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left" wrapText="1"/>
    </xf>
    <xf numFmtId="2" fontId="9" fillId="0" borderId="34" xfId="1" applyNumberFormat="1" applyFont="1" applyFill="1" applyBorder="1" applyAlignment="1" applyProtection="1">
      <alignment horizontal="right" vertical="center" wrapText="1"/>
    </xf>
    <xf numFmtId="0" fontId="9" fillId="0" borderId="14" xfId="0" applyFont="1" applyFill="1" applyBorder="1" applyAlignment="1">
      <alignment horizontal="left" wrapText="1"/>
    </xf>
    <xf numFmtId="2" fontId="9" fillId="0" borderId="42" xfId="1" applyNumberFormat="1" applyFont="1" applyFill="1" applyBorder="1" applyAlignment="1" applyProtection="1">
      <alignment horizontal="right" vertical="center" wrapText="1"/>
    </xf>
    <xf numFmtId="2" fontId="9" fillId="0" borderId="11" xfId="1" applyNumberFormat="1" applyFont="1" applyFill="1" applyBorder="1" applyAlignment="1" applyProtection="1">
      <alignment horizontal="right" vertical="center" wrapText="1"/>
    </xf>
    <xf numFmtId="2" fontId="9" fillId="0" borderId="22" xfId="1" applyNumberFormat="1" applyFont="1" applyFill="1" applyBorder="1" applyAlignment="1" applyProtection="1">
      <alignment horizontal="right" vertical="center" wrapText="1"/>
    </xf>
    <xf numFmtId="41" fontId="14" fillId="0" borderId="25" xfId="1" applyNumberFormat="1" applyFont="1" applyBorder="1" applyAlignment="1">
      <alignment vertical="center"/>
    </xf>
    <xf numFmtId="41" fontId="13" fillId="0" borderId="0" xfId="0" applyNumberFormat="1" applyFont="1"/>
    <xf numFmtId="43" fontId="13" fillId="0" borderId="0" xfId="1" applyFont="1"/>
    <xf numFmtId="0" fontId="4" fillId="0" borderId="32" xfId="3" applyNumberFormat="1" applyFont="1" applyFill="1" applyBorder="1" applyAlignment="1">
      <alignment horizontal="left" vertical="center" wrapText="1"/>
    </xf>
    <xf numFmtId="0" fontId="4" fillId="0" borderId="10" xfId="3" applyNumberFormat="1" applyFont="1" applyFill="1" applyBorder="1" applyAlignment="1">
      <alignment horizontal="center" vertical="center" wrapText="1"/>
    </xf>
    <xf numFmtId="0" fontId="4" fillId="0" borderId="11" xfId="3" applyNumberFormat="1" applyFont="1" applyFill="1" applyBorder="1" applyAlignment="1">
      <alignment horizontal="center" vertical="center" wrapText="1"/>
    </xf>
    <xf numFmtId="167" fontId="9" fillId="0" borderId="10" xfId="1" applyNumberFormat="1" applyFont="1" applyFill="1" applyBorder="1" applyAlignment="1">
      <alignment horizontal="right" vertical="center"/>
    </xf>
    <xf numFmtId="167" fontId="9" fillId="0" borderId="11" xfId="1" applyNumberFormat="1" applyFont="1" applyFill="1" applyBorder="1" applyAlignment="1">
      <alignment horizontal="right" vertical="center"/>
    </xf>
    <xf numFmtId="167" fontId="9" fillId="0" borderId="15" xfId="1" applyNumberFormat="1" applyFont="1" applyBorder="1" applyAlignment="1" applyProtection="1">
      <alignment horizontal="right" vertical="center" wrapText="1"/>
    </xf>
    <xf numFmtId="164" fontId="14" fillId="0" borderId="12" xfId="2" applyNumberFormat="1" applyFont="1" applyFill="1" applyBorder="1" applyAlignment="1">
      <alignment horizontal="right"/>
    </xf>
    <xf numFmtId="164" fontId="14" fillId="0" borderId="26" xfId="2" applyNumberFormat="1" applyFont="1" applyFill="1" applyBorder="1" applyAlignment="1">
      <alignment horizontal="right"/>
    </xf>
    <xf numFmtId="41" fontId="9" fillId="0" borderId="15" xfId="19" applyNumberFormat="1" applyFont="1" applyFill="1" applyBorder="1" applyAlignment="1">
      <alignment vertical="center" wrapText="1"/>
    </xf>
    <xf numFmtId="0" fontId="10" fillId="0" borderId="18" xfId="4" applyFont="1" applyBorder="1" applyAlignment="1">
      <alignment horizontal="center"/>
    </xf>
    <xf numFmtId="0" fontId="10" fillId="0" borderId="19" xfId="4" applyFont="1" applyBorder="1" applyAlignment="1">
      <alignment horizontal="center"/>
    </xf>
    <xf numFmtId="0" fontId="10" fillId="0" borderId="1" xfId="4" applyFont="1" applyFill="1" applyBorder="1" applyAlignment="1">
      <alignment horizontal="center"/>
    </xf>
    <xf numFmtId="0" fontId="10" fillId="0" borderId="2" xfId="4" applyFont="1" applyFill="1" applyBorder="1" applyAlignment="1">
      <alignment horizontal="center"/>
    </xf>
    <xf numFmtId="0" fontId="10" fillId="0" borderId="3" xfId="4" applyFont="1" applyFill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0" fontId="9" fillId="0" borderId="5" xfId="4" applyFont="1" applyFill="1" applyBorder="1" applyAlignment="1">
      <alignment horizontal="center"/>
    </xf>
    <xf numFmtId="0" fontId="9" fillId="0" borderId="6" xfId="4" applyFont="1" applyFill="1" applyBorder="1" applyAlignment="1">
      <alignment horizontal="center"/>
    </xf>
    <xf numFmtId="0" fontId="9" fillId="0" borderId="19" xfId="4" applyFont="1" applyBorder="1" applyAlignment="1">
      <alignment horizontal="right"/>
    </xf>
    <xf numFmtId="0" fontId="9" fillId="0" borderId="20" xfId="4" applyFont="1" applyBorder="1" applyAlignment="1">
      <alignment horizontal="right"/>
    </xf>
    <xf numFmtId="0" fontId="10" fillId="0" borderId="21" xfId="4" applyFont="1" applyFill="1" applyBorder="1" applyAlignment="1">
      <alignment horizontal="center"/>
    </xf>
    <xf numFmtId="0" fontId="10" fillId="0" borderId="0" xfId="4" applyFont="1" applyFill="1" applyBorder="1" applyAlignment="1">
      <alignment horizontal="center"/>
    </xf>
    <xf numFmtId="0" fontId="10" fillId="0" borderId="22" xfId="4" applyFont="1" applyFill="1" applyBorder="1" applyAlignment="1">
      <alignment horizontal="center"/>
    </xf>
    <xf numFmtId="41" fontId="10" fillId="2" borderId="1" xfId="4" applyNumberFormat="1" applyFont="1" applyFill="1" applyBorder="1" applyAlignment="1">
      <alignment horizontal="center" vertical="center" wrapText="1"/>
    </xf>
    <xf numFmtId="41" fontId="10" fillId="2" borderId="4" xfId="4" applyNumberFormat="1" applyFont="1" applyFill="1" applyBorder="1" applyAlignment="1">
      <alignment horizontal="center" vertical="center" wrapText="1"/>
    </xf>
    <xf numFmtId="41" fontId="10" fillId="2" borderId="19" xfId="4" applyNumberFormat="1" applyFont="1" applyFill="1" applyBorder="1" applyAlignment="1">
      <alignment horizontal="center" vertical="center" wrapText="1"/>
    </xf>
    <xf numFmtId="41" fontId="10" fillId="2" borderId="20" xfId="4" applyNumberFormat="1" applyFont="1" applyFill="1" applyBorder="1" applyAlignment="1">
      <alignment horizontal="center" vertical="center" wrapText="1"/>
    </xf>
    <xf numFmtId="0" fontId="10" fillId="0" borderId="16" xfId="4" applyNumberFormat="1" applyFont="1" applyBorder="1" applyAlignment="1">
      <alignment horizontal="center" textRotation="90"/>
    </xf>
    <xf numFmtId="0" fontId="10" fillId="0" borderId="17" xfId="4" applyNumberFormat="1" applyFont="1" applyBorder="1" applyAlignment="1">
      <alignment horizontal="center" textRotation="90"/>
    </xf>
    <xf numFmtId="164" fontId="10" fillId="0" borderId="18" xfId="2" applyNumberFormat="1" applyFont="1" applyFill="1" applyBorder="1" applyAlignment="1">
      <alignment horizontal="center" vertical="center" wrapText="1"/>
    </xf>
    <xf numFmtId="164" fontId="10" fillId="0" borderId="19" xfId="2" applyNumberFormat="1" applyFont="1" applyFill="1" applyBorder="1" applyAlignment="1">
      <alignment horizontal="center" vertical="center" wrapText="1"/>
    </xf>
    <xf numFmtId="164" fontId="10" fillId="0" borderId="20" xfId="2" applyNumberFormat="1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2" fontId="10" fillId="0" borderId="19" xfId="0" applyNumberFormat="1" applyFont="1" applyBorder="1" applyAlignment="1">
      <alignment horizontal="center" vertical="center"/>
    </xf>
    <xf numFmtId="2" fontId="10" fillId="0" borderId="20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2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10" fillId="0" borderId="16" xfId="0" applyNumberFormat="1" applyFont="1" applyBorder="1" applyAlignment="1">
      <alignment horizontal="center" textRotation="90"/>
    </xf>
    <xf numFmtId="0" fontId="10" fillId="0" borderId="17" xfId="0" applyNumberFormat="1" applyFont="1" applyBorder="1" applyAlignment="1">
      <alignment horizontal="center" textRotation="90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1" fontId="10" fillId="0" borderId="18" xfId="0" applyNumberFormat="1" applyFont="1" applyBorder="1" applyAlignment="1">
      <alignment horizontal="center" vertical="center" wrapText="1"/>
    </xf>
    <xf numFmtId="41" fontId="10" fillId="0" borderId="19" xfId="0" applyNumberFormat="1" applyFont="1" applyBorder="1" applyAlignment="1">
      <alignment horizontal="center" vertical="center" wrapText="1"/>
    </xf>
    <xf numFmtId="41" fontId="10" fillId="0" borderId="20" xfId="0" applyNumberFormat="1" applyFont="1" applyBorder="1" applyAlignment="1">
      <alignment horizontal="center" vertical="center" wrapText="1"/>
    </xf>
    <xf numFmtId="0" fontId="5" fillId="0" borderId="43" xfId="3" applyNumberFormat="1" applyFont="1" applyFill="1" applyBorder="1" applyAlignment="1">
      <alignment horizontal="center" vertical="center" wrapText="1"/>
    </xf>
    <xf numFmtId="0" fontId="5" fillId="0" borderId="7" xfId="3" applyNumberFormat="1" applyFont="1" applyFill="1" applyBorder="1" applyAlignment="1">
      <alignment horizontal="center" vertical="center" wrapText="1"/>
    </xf>
    <xf numFmtId="0" fontId="5" fillId="0" borderId="9" xfId="3" applyNumberFormat="1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/>
    </xf>
    <xf numFmtId="0" fontId="4" fillId="0" borderId="5" xfId="3" applyFont="1" applyFill="1" applyBorder="1" applyAlignment="1">
      <alignment horizontal="center"/>
    </xf>
    <xf numFmtId="0" fontId="4" fillId="0" borderId="6" xfId="3" applyFont="1" applyFill="1" applyBorder="1" applyAlignment="1">
      <alignment horizontal="center"/>
    </xf>
    <xf numFmtId="0" fontId="5" fillId="0" borderId="1" xfId="3" applyFont="1" applyFill="1" applyBorder="1" applyAlignment="1">
      <alignment horizontal="center"/>
    </xf>
    <xf numFmtId="0" fontId="5" fillId="0" borderId="2" xfId="3" applyFont="1" applyFill="1" applyBorder="1" applyAlignment="1">
      <alignment horizontal="center"/>
    </xf>
    <xf numFmtId="0" fontId="5" fillId="0" borderId="3" xfId="3" applyFont="1" applyFill="1" applyBorder="1" applyAlignment="1">
      <alignment horizontal="center"/>
    </xf>
    <xf numFmtId="0" fontId="5" fillId="0" borderId="21" xfId="3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/>
    </xf>
    <xf numFmtId="0" fontId="5" fillId="0" borderId="22" xfId="3" applyFont="1" applyFill="1" applyBorder="1" applyAlignment="1">
      <alignment horizontal="center"/>
    </xf>
    <xf numFmtId="164" fontId="5" fillId="0" borderId="21" xfId="11" applyNumberFormat="1" applyFont="1" applyFill="1" applyBorder="1" applyAlignment="1">
      <alignment horizontal="center"/>
    </xf>
    <xf numFmtId="164" fontId="5" fillId="0" borderId="0" xfId="11" applyNumberFormat="1" applyFont="1" applyFill="1" applyBorder="1" applyAlignment="1">
      <alignment horizontal="center"/>
    </xf>
    <xf numFmtId="164" fontId="5" fillId="0" borderId="22" xfId="11" applyNumberFormat="1" applyFont="1" applyFill="1" applyBorder="1" applyAlignment="1">
      <alignment horizontal="center"/>
    </xf>
    <xf numFmtId="0" fontId="4" fillId="0" borderId="43" xfId="3" applyNumberFormat="1" applyFont="1" applyFill="1" applyBorder="1" applyAlignment="1">
      <alignment horizontal="center" vertical="center" wrapText="1"/>
    </xf>
    <xf numFmtId="0" fontId="4" fillId="0" borderId="7" xfId="3" applyNumberFormat="1" applyFont="1" applyFill="1" applyBorder="1" applyAlignment="1">
      <alignment horizontal="center" vertical="center" wrapText="1"/>
    </xf>
  </cellXfs>
  <cellStyles count="20">
    <cellStyle name="Millares" xfId="1" builtinId="3"/>
    <cellStyle name="Millares 2" xfId="2"/>
    <cellStyle name="Millares 2 2" xfId="10"/>
    <cellStyle name="Millares 2 3" xfId="14"/>
    <cellStyle name="Millares 3" xfId="15"/>
    <cellStyle name="Millares 4" xfId="13"/>
    <cellStyle name="Millares_Anexas - Articulo 15 Ley 24156 - P2007" xfId="19"/>
    <cellStyle name="Millares_referencias" xfId="11"/>
    <cellStyle name="Normal" xfId="0" builtinId="0"/>
    <cellStyle name="Normal 2" xfId="3"/>
    <cellStyle name="Normal 2 2" xfId="16"/>
    <cellStyle name="Normal 3" xfId="4"/>
    <cellStyle name="Normal 3 2" xfId="9"/>
    <cellStyle name="Normal 4" xfId="7"/>
    <cellStyle name="Normal 5" xfId="12"/>
    <cellStyle name="Normal 6" xfId="17"/>
    <cellStyle name="Porcentaje" xfId="18" builtinId="5"/>
    <cellStyle name="Porcentaje 2" xfId="5"/>
    <cellStyle name="Porcentaje 3" xfId="8"/>
    <cellStyle name="Título 1" xfId="6"/>
  </cellStyles>
  <dxfs count="35"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W153"/>
  <sheetViews>
    <sheetView zoomScaleNormal="100" workbookViewId="0">
      <pane ySplit="8" topLeftCell="A9" activePane="bottomLeft" state="frozen"/>
      <selection pane="bottomLeft" activeCell="K148" sqref="H9:K148"/>
    </sheetView>
  </sheetViews>
  <sheetFormatPr baseColWidth="10" defaultRowHeight="14.25" x14ac:dyDescent="0.2"/>
  <cols>
    <col min="1" max="1" width="4" style="20" bestFit="1" customWidth="1"/>
    <col min="2" max="2" width="4.42578125" style="20" bestFit="1" customWidth="1"/>
    <col min="3" max="3" width="4.28515625" style="20" bestFit="1" customWidth="1"/>
    <col min="4" max="4" width="3.85546875" style="20" bestFit="1" customWidth="1"/>
    <col min="5" max="6" width="3.7109375" style="20" bestFit="1" customWidth="1"/>
    <col min="7" max="7" width="83.5703125" style="20" customWidth="1"/>
    <col min="8" max="8" width="17.7109375" style="58" bestFit="1" customWidth="1"/>
    <col min="9" max="11" width="18.7109375" style="25" bestFit="1" customWidth="1"/>
    <col min="12" max="12" width="18.7109375" style="20" bestFit="1" customWidth="1"/>
    <col min="13" max="13" width="13.7109375" style="20" customWidth="1"/>
    <col min="14" max="14" width="10.28515625" style="20" customWidth="1"/>
    <col min="15" max="16" width="9.28515625" style="20" customWidth="1"/>
    <col min="17" max="17" width="11.140625" style="20" customWidth="1"/>
    <col min="18" max="18" width="14.140625" style="57" bestFit="1" customWidth="1"/>
    <col min="19" max="16384" width="11.42578125" style="20"/>
  </cols>
  <sheetData>
    <row r="1" spans="1:23" x14ac:dyDescent="0.2">
      <c r="A1" s="21" t="s">
        <v>0</v>
      </c>
      <c r="B1" s="22"/>
      <c r="C1" s="22"/>
      <c r="D1" s="22"/>
      <c r="E1" s="22"/>
      <c r="F1" s="22"/>
      <c r="G1" s="23"/>
      <c r="H1" s="24"/>
      <c r="I1" s="24"/>
      <c r="L1" s="26"/>
      <c r="O1" s="25"/>
      <c r="P1" s="25"/>
      <c r="Q1" s="27" t="s">
        <v>1</v>
      </c>
      <c r="R1" s="28"/>
    </row>
    <row r="2" spans="1:23" s="25" customFormat="1" ht="15" thickBot="1" x14ac:dyDescent="0.25">
      <c r="A2" s="21"/>
      <c r="B2" s="29"/>
      <c r="C2" s="29"/>
      <c r="D2" s="29"/>
      <c r="E2" s="29"/>
      <c r="F2" s="29"/>
      <c r="G2" s="24"/>
      <c r="H2" s="24"/>
      <c r="I2" s="24"/>
      <c r="L2" s="26"/>
      <c r="Q2" s="26" t="s">
        <v>244</v>
      </c>
      <c r="R2" s="30"/>
    </row>
    <row r="3" spans="1:23" ht="15" x14ac:dyDescent="0.25">
      <c r="A3" s="140" t="s">
        <v>0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2"/>
      <c r="R3" s="31"/>
    </row>
    <row r="4" spans="1:23" ht="15" x14ac:dyDescent="0.25">
      <c r="A4" s="148" t="s">
        <v>260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50"/>
      <c r="R4" s="31"/>
    </row>
    <row r="5" spans="1:23" ht="15" x14ac:dyDescent="0.25">
      <c r="A5" s="148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50"/>
      <c r="R5" s="31"/>
    </row>
    <row r="6" spans="1:23" ht="15" thickBot="1" x14ac:dyDescent="0.25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5"/>
      <c r="R6" s="32"/>
    </row>
    <row r="7" spans="1:23" ht="42" customHeight="1" thickBot="1" x14ac:dyDescent="0.25">
      <c r="A7" s="155" t="s">
        <v>3</v>
      </c>
      <c r="B7" s="155" t="s">
        <v>4</v>
      </c>
      <c r="C7" s="155" t="s">
        <v>5</v>
      </c>
      <c r="D7" s="155" t="s">
        <v>8</v>
      </c>
      <c r="E7" s="155" t="s">
        <v>12</v>
      </c>
      <c r="F7" s="155" t="s">
        <v>39</v>
      </c>
      <c r="G7" s="151" t="s">
        <v>11</v>
      </c>
      <c r="H7" s="157" t="s">
        <v>10</v>
      </c>
      <c r="I7" s="158"/>
      <c r="J7" s="158"/>
      <c r="K7" s="158"/>
      <c r="L7" s="159"/>
      <c r="M7" s="153" t="s">
        <v>9</v>
      </c>
      <c r="N7" s="153"/>
      <c r="O7" s="153"/>
      <c r="P7" s="153"/>
      <c r="Q7" s="154"/>
      <c r="R7" s="33"/>
    </row>
    <row r="8" spans="1:23" s="41" customFormat="1" ht="54.75" customHeight="1" thickBot="1" x14ac:dyDescent="0.3">
      <c r="A8" s="156"/>
      <c r="B8" s="156"/>
      <c r="C8" s="156"/>
      <c r="D8" s="156"/>
      <c r="E8" s="156"/>
      <c r="F8" s="156"/>
      <c r="G8" s="152"/>
      <c r="H8" s="34">
        <v>2019</v>
      </c>
      <c r="I8" s="35">
        <v>2020</v>
      </c>
      <c r="J8" s="35">
        <v>2021</v>
      </c>
      <c r="K8" s="36" t="s">
        <v>6</v>
      </c>
      <c r="L8" s="37" t="s">
        <v>7</v>
      </c>
      <c r="M8" s="34">
        <v>2019</v>
      </c>
      <c r="N8" s="35">
        <v>2020</v>
      </c>
      <c r="O8" s="35">
        <v>2021</v>
      </c>
      <c r="P8" s="38" t="s">
        <v>6</v>
      </c>
      <c r="Q8" s="39" t="s">
        <v>7</v>
      </c>
      <c r="R8" s="40"/>
    </row>
    <row r="9" spans="1:23" ht="30" customHeight="1" x14ac:dyDescent="0.2">
      <c r="A9" s="42">
        <v>5</v>
      </c>
      <c r="B9" s="43">
        <v>335</v>
      </c>
      <c r="C9" s="43">
        <v>5</v>
      </c>
      <c r="D9" s="43">
        <v>0</v>
      </c>
      <c r="E9" s="43">
        <v>4</v>
      </c>
      <c r="F9" s="44">
        <v>51</v>
      </c>
      <c r="G9" s="45" t="s">
        <v>112</v>
      </c>
      <c r="H9" s="46">
        <v>1555447</v>
      </c>
      <c r="I9" s="47">
        <f>138084250-H9</f>
        <v>136528803</v>
      </c>
      <c r="J9" s="47">
        <v>0</v>
      </c>
      <c r="K9" s="47">
        <v>0</v>
      </c>
      <c r="L9" s="48">
        <f t="shared" ref="L9:L40" si="0">+SUM(H9:K9)</f>
        <v>138084250</v>
      </c>
      <c r="M9" s="49">
        <v>6</v>
      </c>
      <c r="N9" s="50">
        <v>94</v>
      </c>
      <c r="O9" s="50">
        <v>0</v>
      </c>
      <c r="P9" s="50">
        <v>0</v>
      </c>
      <c r="Q9" s="51">
        <f t="shared" ref="Q9:Q40" si="1">+SUM(M9:P9)</f>
        <v>100</v>
      </c>
      <c r="R9" s="74"/>
      <c r="S9" s="75"/>
      <c r="T9" s="52"/>
      <c r="U9" s="52"/>
      <c r="V9" s="52"/>
      <c r="W9" s="52"/>
    </row>
    <row r="10" spans="1:23" ht="28.5" x14ac:dyDescent="0.2">
      <c r="A10" s="42">
        <v>5</v>
      </c>
      <c r="B10" s="43">
        <v>335</v>
      </c>
      <c r="C10" s="43">
        <v>5</v>
      </c>
      <c r="D10" s="43">
        <v>0</v>
      </c>
      <c r="E10" s="43">
        <v>8</v>
      </c>
      <c r="F10" s="44">
        <v>51</v>
      </c>
      <c r="G10" s="45" t="s">
        <v>113</v>
      </c>
      <c r="H10" s="46">
        <v>355874</v>
      </c>
      <c r="I10" s="47">
        <v>4264288</v>
      </c>
      <c r="J10" s="47">
        <v>0</v>
      </c>
      <c r="K10" s="47">
        <v>0</v>
      </c>
      <c r="L10" s="48">
        <f t="shared" si="0"/>
        <v>4620162</v>
      </c>
      <c r="M10" s="50">
        <v>7</v>
      </c>
      <c r="N10" s="53">
        <v>93</v>
      </c>
      <c r="O10" s="53">
        <v>0</v>
      </c>
      <c r="P10" s="53">
        <v>0</v>
      </c>
      <c r="Q10" s="51">
        <f t="shared" si="1"/>
        <v>100</v>
      </c>
      <c r="R10" s="74"/>
      <c r="S10" s="75"/>
      <c r="T10" s="52"/>
      <c r="U10" s="52"/>
      <c r="V10" s="52"/>
      <c r="W10" s="52"/>
    </row>
    <row r="11" spans="1:23" ht="28.5" x14ac:dyDescent="0.2">
      <c r="A11" s="42">
        <v>5</v>
      </c>
      <c r="B11" s="43">
        <v>335</v>
      </c>
      <c r="C11" s="43">
        <v>21</v>
      </c>
      <c r="D11" s="43">
        <v>0</v>
      </c>
      <c r="E11" s="43">
        <v>14</v>
      </c>
      <c r="F11" s="44">
        <v>53</v>
      </c>
      <c r="G11" s="45" t="s">
        <v>248</v>
      </c>
      <c r="H11" s="46">
        <v>209097</v>
      </c>
      <c r="I11" s="47">
        <v>4478703</v>
      </c>
      <c r="J11" s="47">
        <v>0</v>
      </c>
      <c r="K11" s="47">
        <v>0</v>
      </c>
      <c r="L11" s="48">
        <f t="shared" si="0"/>
        <v>4687800</v>
      </c>
      <c r="M11" s="50">
        <v>4</v>
      </c>
      <c r="N11" s="53">
        <v>96</v>
      </c>
      <c r="O11" s="53">
        <v>0</v>
      </c>
      <c r="P11" s="53">
        <v>0</v>
      </c>
      <c r="Q11" s="51">
        <f t="shared" si="1"/>
        <v>100</v>
      </c>
      <c r="R11" s="74"/>
      <c r="S11" s="75"/>
      <c r="T11" s="52"/>
      <c r="U11" s="52"/>
      <c r="V11" s="52"/>
      <c r="W11" s="52"/>
    </row>
    <row r="12" spans="1:23" ht="19.5" customHeight="1" x14ac:dyDescent="0.2">
      <c r="A12" s="42">
        <v>5</v>
      </c>
      <c r="B12" s="43">
        <v>335</v>
      </c>
      <c r="C12" s="43">
        <v>21</v>
      </c>
      <c r="D12" s="43">
        <v>0</v>
      </c>
      <c r="E12" s="43">
        <v>16</v>
      </c>
      <c r="F12" s="44">
        <v>51</v>
      </c>
      <c r="G12" s="45" t="s">
        <v>247</v>
      </c>
      <c r="H12" s="46">
        <v>2633069</v>
      </c>
      <c r="I12" s="47">
        <v>103616931</v>
      </c>
      <c r="J12" s="47">
        <v>0</v>
      </c>
      <c r="K12" s="47">
        <v>0</v>
      </c>
      <c r="L12" s="48">
        <f t="shared" si="0"/>
        <v>106250000</v>
      </c>
      <c r="M12" s="50">
        <v>2</v>
      </c>
      <c r="N12" s="53">
        <v>98</v>
      </c>
      <c r="O12" s="53">
        <v>0</v>
      </c>
      <c r="P12" s="53">
        <v>0</v>
      </c>
      <c r="Q12" s="51">
        <f t="shared" si="1"/>
        <v>100</v>
      </c>
      <c r="R12" s="74"/>
      <c r="S12" s="75"/>
      <c r="T12" s="52"/>
      <c r="U12" s="52"/>
      <c r="V12" s="52"/>
      <c r="W12" s="52"/>
    </row>
    <row r="13" spans="1:23" ht="27" customHeight="1" x14ac:dyDescent="0.2">
      <c r="A13" s="42">
        <v>5</v>
      </c>
      <c r="B13" s="43">
        <v>335</v>
      </c>
      <c r="C13" s="43">
        <v>21</v>
      </c>
      <c r="D13" s="43">
        <v>0</v>
      </c>
      <c r="E13" s="43">
        <v>25</v>
      </c>
      <c r="F13" s="44">
        <v>51</v>
      </c>
      <c r="G13" s="45" t="s">
        <v>246</v>
      </c>
      <c r="H13" s="46">
        <v>898341</v>
      </c>
      <c r="I13" s="47">
        <v>6351659</v>
      </c>
      <c r="J13" s="47">
        <v>0</v>
      </c>
      <c r="K13" s="47">
        <v>0</v>
      </c>
      <c r="L13" s="48">
        <f t="shared" si="0"/>
        <v>7250000</v>
      </c>
      <c r="M13" s="50">
        <v>12</v>
      </c>
      <c r="N13" s="53">
        <v>88</v>
      </c>
      <c r="O13" s="53">
        <v>0</v>
      </c>
      <c r="P13" s="53">
        <v>0</v>
      </c>
      <c r="Q13" s="51">
        <f t="shared" si="1"/>
        <v>100</v>
      </c>
      <c r="R13" s="74"/>
      <c r="S13" s="75"/>
      <c r="T13" s="52"/>
      <c r="U13" s="52"/>
      <c r="V13" s="52"/>
      <c r="W13" s="52"/>
    </row>
    <row r="14" spans="1:23" ht="30" customHeight="1" x14ac:dyDescent="0.2">
      <c r="A14" s="42">
        <v>5</v>
      </c>
      <c r="B14" s="43">
        <v>335</v>
      </c>
      <c r="C14" s="43">
        <v>21</v>
      </c>
      <c r="D14" s="43">
        <v>0</v>
      </c>
      <c r="E14" s="43">
        <v>27</v>
      </c>
      <c r="F14" s="44">
        <v>51</v>
      </c>
      <c r="G14" s="45" t="s">
        <v>249</v>
      </c>
      <c r="H14" s="46">
        <v>508802</v>
      </c>
      <c r="I14" s="47">
        <v>20022448</v>
      </c>
      <c r="J14" s="47">
        <v>0</v>
      </c>
      <c r="K14" s="47">
        <v>0</v>
      </c>
      <c r="L14" s="48">
        <f t="shared" si="0"/>
        <v>20531250</v>
      </c>
      <c r="M14" s="50">
        <v>2</v>
      </c>
      <c r="N14" s="53">
        <v>98</v>
      </c>
      <c r="O14" s="53">
        <v>0</v>
      </c>
      <c r="P14" s="53">
        <v>0</v>
      </c>
      <c r="Q14" s="51">
        <f t="shared" si="1"/>
        <v>100</v>
      </c>
      <c r="R14" s="74"/>
      <c r="S14" s="75"/>
      <c r="T14" s="52"/>
      <c r="U14" s="52"/>
      <c r="V14" s="52"/>
      <c r="W14" s="52"/>
    </row>
    <row r="15" spans="1:23" ht="28.5" x14ac:dyDescent="0.2">
      <c r="A15" s="42">
        <v>5</v>
      </c>
      <c r="B15" s="43">
        <v>335</v>
      </c>
      <c r="C15" s="43">
        <v>21</v>
      </c>
      <c r="D15" s="43">
        <v>0</v>
      </c>
      <c r="E15" s="43">
        <v>29</v>
      </c>
      <c r="F15" s="44">
        <v>51</v>
      </c>
      <c r="G15" s="45" t="s">
        <v>250</v>
      </c>
      <c r="H15" s="46">
        <v>204450</v>
      </c>
      <c r="I15" s="47">
        <v>1445550</v>
      </c>
      <c r="J15" s="47">
        <v>0</v>
      </c>
      <c r="K15" s="47">
        <v>0</v>
      </c>
      <c r="L15" s="48">
        <f t="shared" si="0"/>
        <v>1650000</v>
      </c>
      <c r="M15" s="50">
        <v>12</v>
      </c>
      <c r="N15" s="53">
        <v>88</v>
      </c>
      <c r="O15" s="53">
        <v>0</v>
      </c>
      <c r="P15" s="53">
        <v>0</v>
      </c>
      <c r="Q15" s="51">
        <f t="shared" si="1"/>
        <v>100</v>
      </c>
      <c r="R15" s="74"/>
      <c r="S15" s="75"/>
      <c r="T15" s="52"/>
      <c r="U15" s="52"/>
      <c r="V15" s="52"/>
      <c r="W15" s="52"/>
    </row>
    <row r="16" spans="1:23" ht="23.25" customHeight="1" x14ac:dyDescent="0.2">
      <c r="A16" s="42">
        <v>5</v>
      </c>
      <c r="B16" s="43">
        <v>335</v>
      </c>
      <c r="C16" s="43">
        <v>21</v>
      </c>
      <c r="D16" s="43">
        <v>0</v>
      </c>
      <c r="E16" s="43">
        <v>31</v>
      </c>
      <c r="F16" s="44">
        <v>51</v>
      </c>
      <c r="G16" s="45" t="s">
        <v>114</v>
      </c>
      <c r="H16" s="46">
        <v>1858637</v>
      </c>
      <c r="I16" s="47">
        <v>73141363</v>
      </c>
      <c r="J16" s="47">
        <v>0</v>
      </c>
      <c r="K16" s="47">
        <v>0</v>
      </c>
      <c r="L16" s="48">
        <f t="shared" si="0"/>
        <v>75000000</v>
      </c>
      <c r="M16" s="50">
        <v>2</v>
      </c>
      <c r="N16" s="53">
        <v>98</v>
      </c>
      <c r="O16" s="53">
        <v>0</v>
      </c>
      <c r="P16" s="53">
        <v>0</v>
      </c>
      <c r="Q16" s="51">
        <f t="shared" si="1"/>
        <v>100</v>
      </c>
      <c r="R16" s="74"/>
      <c r="S16" s="75"/>
      <c r="T16" s="52"/>
      <c r="U16" s="52"/>
      <c r="V16" s="52"/>
      <c r="W16" s="52"/>
    </row>
    <row r="17" spans="1:23" ht="29.25" customHeight="1" x14ac:dyDescent="0.2">
      <c r="A17" s="42">
        <v>5</v>
      </c>
      <c r="B17" s="43">
        <v>335</v>
      </c>
      <c r="C17" s="43">
        <v>21</v>
      </c>
      <c r="D17" s="43">
        <v>0</v>
      </c>
      <c r="E17" s="43">
        <v>34</v>
      </c>
      <c r="F17" s="44">
        <v>51</v>
      </c>
      <c r="G17" s="45" t="s">
        <v>69</v>
      </c>
      <c r="H17" s="46">
        <v>2865399</v>
      </c>
      <c r="I17" s="47">
        <v>20259601</v>
      </c>
      <c r="J17" s="47">
        <v>0</v>
      </c>
      <c r="K17" s="47">
        <v>0</v>
      </c>
      <c r="L17" s="48">
        <f t="shared" si="0"/>
        <v>23125000</v>
      </c>
      <c r="M17" s="50">
        <v>12</v>
      </c>
      <c r="N17" s="53">
        <v>88</v>
      </c>
      <c r="O17" s="53">
        <v>0</v>
      </c>
      <c r="P17" s="53">
        <v>0</v>
      </c>
      <c r="Q17" s="51">
        <f t="shared" si="1"/>
        <v>100</v>
      </c>
      <c r="R17" s="74"/>
      <c r="S17" s="75"/>
      <c r="T17" s="52"/>
      <c r="U17" s="52"/>
      <c r="V17" s="52"/>
      <c r="W17" s="52"/>
    </row>
    <row r="18" spans="1:23" ht="28.5" x14ac:dyDescent="0.2">
      <c r="A18" s="42">
        <v>5</v>
      </c>
      <c r="B18" s="43">
        <v>335</v>
      </c>
      <c r="C18" s="43">
        <v>27</v>
      </c>
      <c r="D18" s="43">
        <v>0</v>
      </c>
      <c r="E18" s="43">
        <v>2</v>
      </c>
      <c r="F18" s="44">
        <v>51</v>
      </c>
      <c r="G18" s="45" t="s">
        <v>115</v>
      </c>
      <c r="H18" s="46">
        <v>805409</v>
      </c>
      <c r="I18" s="47">
        <v>5694591</v>
      </c>
      <c r="J18" s="47">
        <v>0</v>
      </c>
      <c r="K18" s="47">
        <v>0</v>
      </c>
      <c r="L18" s="48">
        <f t="shared" si="0"/>
        <v>6500000</v>
      </c>
      <c r="M18" s="50">
        <v>12</v>
      </c>
      <c r="N18" s="53">
        <v>88</v>
      </c>
      <c r="O18" s="53">
        <v>0</v>
      </c>
      <c r="P18" s="53">
        <v>0</v>
      </c>
      <c r="Q18" s="51">
        <f t="shared" si="1"/>
        <v>100</v>
      </c>
      <c r="R18" s="74"/>
      <c r="S18" s="75"/>
      <c r="T18" s="52"/>
      <c r="U18" s="52"/>
      <c r="V18" s="52"/>
      <c r="W18" s="52"/>
    </row>
    <row r="19" spans="1:23" ht="28.5" x14ac:dyDescent="0.2">
      <c r="A19" s="42">
        <v>5</v>
      </c>
      <c r="B19" s="43">
        <v>335</v>
      </c>
      <c r="C19" s="43">
        <v>27</v>
      </c>
      <c r="D19" s="43">
        <v>0</v>
      </c>
      <c r="E19" s="43">
        <v>3</v>
      </c>
      <c r="F19" s="44">
        <v>51</v>
      </c>
      <c r="G19" s="45" t="s">
        <v>116</v>
      </c>
      <c r="H19" s="46">
        <v>867364</v>
      </c>
      <c r="I19" s="47">
        <v>6132636</v>
      </c>
      <c r="J19" s="47">
        <v>0</v>
      </c>
      <c r="K19" s="47">
        <v>0</v>
      </c>
      <c r="L19" s="48">
        <f t="shared" si="0"/>
        <v>7000000</v>
      </c>
      <c r="M19" s="50">
        <v>12</v>
      </c>
      <c r="N19" s="53">
        <v>88</v>
      </c>
      <c r="O19" s="53">
        <v>0</v>
      </c>
      <c r="P19" s="53">
        <v>0</v>
      </c>
      <c r="Q19" s="51">
        <f t="shared" si="1"/>
        <v>100</v>
      </c>
      <c r="R19" s="74"/>
      <c r="S19" s="75"/>
      <c r="T19" s="52"/>
      <c r="U19" s="52"/>
      <c r="V19" s="52"/>
      <c r="W19" s="52"/>
    </row>
    <row r="20" spans="1:23" ht="28.5" x14ac:dyDescent="0.2">
      <c r="A20" s="42">
        <v>5</v>
      </c>
      <c r="B20" s="43">
        <v>335</v>
      </c>
      <c r="C20" s="43">
        <v>27</v>
      </c>
      <c r="D20" s="43">
        <v>0</v>
      </c>
      <c r="E20" s="43">
        <v>4</v>
      </c>
      <c r="F20" s="44">
        <v>51</v>
      </c>
      <c r="G20" s="45" t="s">
        <v>117</v>
      </c>
      <c r="H20" s="46">
        <v>74345</v>
      </c>
      <c r="I20" s="47">
        <v>525655</v>
      </c>
      <c r="J20" s="47">
        <v>0</v>
      </c>
      <c r="K20" s="47">
        <v>0</v>
      </c>
      <c r="L20" s="48">
        <f t="shared" si="0"/>
        <v>600000</v>
      </c>
      <c r="M20" s="50">
        <v>12</v>
      </c>
      <c r="N20" s="53">
        <v>88</v>
      </c>
      <c r="O20" s="53">
        <v>0</v>
      </c>
      <c r="P20" s="53">
        <v>0</v>
      </c>
      <c r="Q20" s="51">
        <f t="shared" si="1"/>
        <v>100</v>
      </c>
      <c r="R20" s="74"/>
      <c r="S20" s="75"/>
      <c r="T20" s="52"/>
      <c r="U20" s="52"/>
      <c r="V20" s="52"/>
      <c r="W20" s="52"/>
    </row>
    <row r="21" spans="1:23" ht="23.25" customHeight="1" x14ac:dyDescent="0.2">
      <c r="A21" s="42">
        <v>5</v>
      </c>
      <c r="B21" s="43">
        <v>335</v>
      </c>
      <c r="C21" s="43">
        <v>27</v>
      </c>
      <c r="D21" s="43">
        <v>0</v>
      </c>
      <c r="E21" s="43">
        <v>5</v>
      </c>
      <c r="F21" s="44">
        <v>51</v>
      </c>
      <c r="G21" s="61" t="s">
        <v>73</v>
      </c>
      <c r="H21" s="46">
        <v>7084196</v>
      </c>
      <c r="I21" s="47">
        <v>123868044</v>
      </c>
      <c r="J21" s="47">
        <v>0</v>
      </c>
      <c r="K21" s="47">
        <v>0</v>
      </c>
      <c r="L21" s="48">
        <f t="shared" si="0"/>
        <v>130952240</v>
      </c>
      <c r="M21" s="50">
        <v>5</v>
      </c>
      <c r="N21" s="53">
        <v>95</v>
      </c>
      <c r="O21" s="53">
        <v>0</v>
      </c>
      <c r="P21" s="53">
        <v>0</v>
      </c>
      <c r="Q21" s="51">
        <f t="shared" si="1"/>
        <v>100</v>
      </c>
      <c r="R21" s="74"/>
      <c r="S21" s="75"/>
      <c r="T21" s="52"/>
      <c r="U21" s="52"/>
      <c r="V21" s="52"/>
      <c r="W21" s="52"/>
    </row>
    <row r="22" spans="1:23" ht="18" customHeight="1" x14ac:dyDescent="0.2">
      <c r="A22" s="42">
        <v>5</v>
      </c>
      <c r="B22" s="43">
        <v>335</v>
      </c>
      <c r="C22" s="43">
        <v>27</v>
      </c>
      <c r="D22" s="43">
        <v>0</v>
      </c>
      <c r="E22" s="43">
        <v>6</v>
      </c>
      <c r="F22" s="44">
        <v>51</v>
      </c>
      <c r="G22" s="45" t="s">
        <v>74</v>
      </c>
      <c r="H22" s="46">
        <v>8680952</v>
      </c>
      <c r="I22" s="47">
        <v>61378048</v>
      </c>
      <c r="J22" s="47">
        <v>0</v>
      </c>
      <c r="K22" s="47">
        <v>0</v>
      </c>
      <c r="L22" s="48">
        <f t="shared" si="0"/>
        <v>70059000</v>
      </c>
      <c r="M22" s="50">
        <v>12</v>
      </c>
      <c r="N22" s="53">
        <v>88</v>
      </c>
      <c r="O22" s="53">
        <v>0</v>
      </c>
      <c r="P22" s="53">
        <v>0</v>
      </c>
      <c r="Q22" s="51">
        <f t="shared" si="1"/>
        <v>100</v>
      </c>
      <c r="R22" s="74"/>
      <c r="S22" s="75"/>
      <c r="T22" s="52"/>
      <c r="U22" s="52"/>
      <c r="V22" s="52"/>
      <c r="W22" s="52"/>
    </row>
    <row r="23" spans="1:23" ht="17.25" customHeight="1" x14ac:dyDescent="0.2">
      <c r="A23" s="42">
        <v>5</v>
      </c>
      <c r="B23" s="43">
        <v>335</v>
      </c>
      <c r="C23" s="43">
        <v>27</v>
      </c>
      <c r="D23" s="43">
        <v>0</v>
      </c>
      <c r="E23" s="43">
        <v>9</v>
      </c>
      <c r="F23" s="44">
        <v>51</v>
      </c>
      <c r="G23" s="45" t="s">
        <v>118</v>
      </c>
      <c r="H23" s="46">
        <v>90453</v>
      </c>
      <c r="I23" s="47">
        <v>639547</v>
      </c>
      <c r="J23" s="47">
        <v>0</v>
      </c>
      <c r="K23" s="47">
        <v>0</v>
      </c>
      <c r="L23" s="48">
        <f t="shared" si="0"/>
        <v>730000</v>
      </c>
      <c r="M23" s="50">
        <v>12</v>
      </c>
      <c r="N23" s="53">
        <v>88</v>
      </c>
      <c r="O23" s="53">
        <v>0</v>
      </c>
      <c r="P23" s="53">
        <v>0</v>
      </c>
      <c r="Q23" s="51">
        <f t="shared" si="1"/>
        <v>100</v>
      </c>
      <c r="R23" s="74"/>
      <c r="S23" s="75"/>
      <c r="T23" s="52"/>
      <c r="U23" s="52"/>
      <c r="V23" s="52"/>
      <c r="W23" s="52"/>
    </row>
    <row r="24" spans="1:23" ht="20.25" customHeight="1" x14ac:dyDescent="0.2">
      <c r="A24" s="42">
        <v>5</v>
      </c>
      <c r="B24" s="43">
        <v>335</v>
      </c>
      <c r="C24" s="43">
        <v>27</v>
      </c>
      <c r="D24" s="43">
        <v>0</v>
      </c>
      <c r="E24" s="43">
        <v>10</v>
      </c>
      <c r="F24" s="44">
        <v>51</v>
      </c>
      <c r="G24" s="45" t="s">
        <v>70</v>
      </c>
      <c r="H24" s="46">
        <v>464659</v>
      </c>
      <c r="I24" s="47">
        <v>4535341</v>
      </c>
      <c r="J24" s="47">
        <v>0</v>
      </c>
      <c r="K24" s="47">
        <v>0</v>
      </c>
      <c r="L24" s="48">
        <f t="shared" si="0"/>
        <v>5000000</v>
      </c>
      <c r="M24" s="50">
        <v>9</v>
      </c>
      <c r="N24" s="50">
        <v>91</v>
      </c>
      <c r="O24" s="50">
        <v>0</v>
      </c>
      <c r="P24" s="50">
        <v>0</v>
      </c>
      <c r="Q24" s="51">
        <f t="shared" si="1"/>
        <v>100</v>
      </c>
      <c r="R24" s="74"/>
      <c r="S24" s="75"/>
      <c r="T24" s="52"/>
      <c r="U24" s="52"/>
      <c r="V24" s="52"/>
      <c r="W24" s="52"/>
    </row>
    <row r="25" spans="1:23" ht="23.25" customHeight="1" x14ac:dyDescent="0.2">
      <c r="A25" s="42">
        <v>5</v>
      </c>
      <c r="B25" s="43">
        <v>335</v>
      </c>
      <c r="C25" s="43">
        <v>27</v>
      </c>
      <c r="D25" s="43">
        <v>0</v>
      </c>
      <c r="E25" s="43">
        <v>11</v>
      </c>
      <c r="F25" s="44">
        <v>51</v>
      </c>
      <c r="G25" s="45" t="s">
        <v>119</v>
      </c>
      <c r="H25" s="46">
        <v>40673</v>
      </c>
      <c r="I25" s="47">
        <v>287577</v>
      </c>
      <c r="J25" s="47">
        <v>0</v>
      </c>
      <c r="K25" s="47">
        <v>0</v>
      </c>
      <c r="L25" s="48">
        <f t="shared" si="0"/>
        <v>328250</v>
      </c>
      <c r="M25" s="50">
        <v>12</v>
      </c>
      <c r="N25" s="53">
        <v>88</v>
      </c>
      <c r="O25" s="53">
        <v>0</v>
      </c>
      <c r="P25" s="53">
        <v>0</v>
      </c>
      <c r="Q25" s="51">
        <f t="shared" si="1"/>
        <v>100</v>
      </c>
      <c r="R25" s="74"/>
      <c r="S25" s="75"/>
      <c r="T25" s="52"/>
      <c r="U25" s="52"/>
      <c r="V25" s="52"/>
      <c r="W25" s="52"/>
    </row>
    <row r="26" spans="1:23" x14ac:dyDescent="0.2">
      <c r="A26" s="42">
        <v>5</v>
      </c>
      <c r="B26" s="43">
        <v>335</v>
      </c>
      <c r="C26" s="43">
        <v>27</v>
      </c>
      <c r="D26" s="43">
        <v>0</v>
      </c>
      <c r="E26" s="43">
        <v>12</v>
      </c>
      <c r="F26" s="44">
        <v>51</v>
      </c>
      <c r="G26" s="45" t="s">
        <v>71</v>
      </c>
      <c r="H26" s="46">
        <v>148690</v>
      </c>
      <c r="I26" s="47">
        <v>1051310</v>
      </c>
      <c r="J26" s="47">
        <v>0</v>
      </c>
      <c r="K26" s="47">
        <v>0</v>
      </c>
      <c r="L26" s="48">
        <f t="shared" si="0"/>
        <v>1200000</v>
      </c>
      <c r="M26" s="50">
        <v>12</v>
      </c>
      <c r="N26" s="50">
        <v>88</v>
      </c>
      <c r="O26" s="50">
        <v>0</v>
      </c>
      <c r="P26" s="50">
        <v>0</v>
      </c>
      <c r="Q26" s="51">
        <f t="shared" si="1"/>
        <v>100</v>
      </c>
      <c r="R26" s="74"/>
      <c r="S26" s="75"/>
      <c r="T26" s="52"/>
      <c r="U26" s="52"/>
      <c r="V26" s="52"/>
      <c r="W26" s="52"/>
    </row>
    <row r="27" spans="1:23" x14ac:dyDescent="0.2">
      <c r="A27" s="42">
        <v>5</v>
      </c>
      <c r="B27" s="43">
        <v>335</v>
      </c>
      <c r="C27" s="43">
        <v>27</v>
      </c>
      <c r="D27" s="43">
        <v>0</v>
      </c>
      <c r="E27" s="43">
        <v>13</v>
      </c>
      <c r="F27" s="44">
        <v>51</v>
      </c>
      <c r="G27" s="45" t="s">
        <v>72</v>
      </c>
      <c r="H27" s="46">
        <v>539748</v>
      </c>
      <c r="I27" s="47">
        <v>3816252</v>
      </c>
      <c r="J27" s="47">
        <v>0</v>
      </c>
      <c r="K27" s="47">
        <v>0</v>
      </c>
      <c r="L27" s="48">
        <f t="shared" si="0"/>
        <v>4356000</v>
      </c>
      <c r="M27" s="50">
        <v>12</v>
      </c>
      <c r="N27" s="50">
        <v>88</v>
      </c>
      <c r="O27" s="50">
        <v>0</v>
      </c>
      <c r="P27" s="50">
        <v>0</v>
      </c>
      <c r="Q27" s="51">
        <f t="shared" si="1"/>
        <v>100</v>
      </c>
      <c r="R27" s="74"/>
      <c r="S27" s="75"/>
      <c r="T27" s="52"/>
      <c r="U27" s="52"/>
      <c r="V27" s="52"/>
      <c r="W27" s="52"/>
    </row>
    <row r="28" spans="1:23" x14ac:dyDescent="0.2">
      <c r="A28" s="42">
        <v>10</v>
      </c>
      <c r="B28" s="43">
        <v>361</v>
      </c>
      <c r="C28" s="43">
        <v>17</v>
      </c>
      <c r="D28" s="43">
        <v>0</v>
      </c>
      <c r="E28" s="43">
        <v>6</v>
      </c>
      <c r="F28" s="44">
        <v>51</v>
      </c>
      <c r="G28" s="45" t="s">
        <v>82</v>
      </c>
      <c r="H28" s="46">
        <v>3034674</v>
      </c>
      <c r="I28" s="47">
        <v>22015323</v>
      </c>
      <c r="J28" s="47">
        <v>0</v>
      </c>
      <c r="K28" s="47">
        <v>0</v>
      </c>
      <c r="L28" s="48">
        <f t="shared" si="0"/>
        <v>25049997</v>
      </c>
      <c r="M28" s="50">
        <v>12</v>
      </c>
      <c r="N28" s="50">
        <v>88</v>
      </c>
      <c r="O28" s="50">
        <v>0</v>
      </c>
      <c r="P28" s="50">
        <v>0</v>
      </c>
      <c r="Q28" s="51">
        <f t="shared" si="1"/>
        <v>100</v>
      </c>
      <c r="R28" s="74"/>
      <c r="S28" s="75"/>
      <c r="T28" s="52"/>
      <c r="U28" s="52"/>
      <c r="V28" s="52"/>
      <c r="W28" s="52"/>
    </row>
    <row r="29" spans="1:23" x14ac:dyDescent="0.2">
      <c r="A29" s="42">
        <v>10</v>
      </c>
      <c r="B29" s="43">
        <v>361</v>
      </c>
      <c r="C29" s="43">
        <v>17</v>
      </c>
      <c r="D29" s="43">
        <v>0</v>
      </c>
      <c r="E29" s="43">
        <v>7</v>
      </c>
      <c r="F29" s="44">
        <v>51</v>
      </c>
      <c r="G29" s="45" t="s">
        <v>83</v>
      </c>
      <c r="H29" s="46">
        <v>5057799</v>
      </c>
      <c r="I29" s="47">
        <v>14942201</v>
      </c>
      <c r="J29" s="47">
        <v>0</v>
      </c>
      <c r="K29" s="47">
        <v>0</v>
      </c>
      <c r="L29" s="48">
        <f t="shared" si="0"/>
        <v>20000000</v>
      </c>
      <c r="M29" s="50">
        <v>25</v>
      </c>
      <c r="N29" s="50">
        <v>75</v>
      </c>
      <c r="O29" s="50">
        <v>0</v>
      </c>
      <c r="P29" s="50">
        <v>0</v>
      </c>
      <c r="Q29" s="51">
        <f t="shared" si="1"/>
        <v>100</v>
      </c>
      <c r="R29" s="74"/>
      <c r="S29" s="75"/>
      <c r="T29" s="52"/>
      <c r="U29" s="52"/>
      <c r="V29" s="52"/>
      <c r="W29" s="52"/>
    </row>
    <row r="30" spans="1:23" x14ac:dyDescent="0.2">
      <c r="A30" s="42">
        <v>10</v>
      </c>
      <c r="B30" s="43">
        <v>361</v>
      </c>
      <c r="C30" s="43">
        <v>17</v>
      </c>
      <c r="D30" s="43">
        <v>0</v>
      </c>
      <c r="E30" s="43">
        <v>8</v>
      </c>
      <c r="F30" s="44">
        <v>51</v>
      </c>
      <c r="G30" s="45" t="s">
        <v>84</v>
      </c>
      <c r="H30" s="46">
        <v>9441224</v>
      </c>
      <c r="I30" s="47">
        <v>20288776</v>
      </c>
      <c r="J30" s="47">
        <v>0</v>
      </c>
      <c r="K30" s="47">
        <v>0</v>
      </c>
      <c r="L30" s="48">
        <f t="shared" si="0"/>
        <v>29730000</v>
      </c>
      <c r="M30" s="50">
        <v>32</v>
      </c>
      <c r="N30" s="50">
        <v>68</v>
      </c>
      <c r="O30" s="50">
        <v>0</v>
      </c>
      <c r="P30" s="50">
        <v>0</v>
      </c>
      <c r="Q30" s="51">
        <f t="shared" si="1"/>
        <v>100</v>
      </c>
      <c r="R30" s="74"/>
      <c r="S30" s="75"/>
      <c r="T30" s="52"/>
      <c r="U30" s="52"/>
      <c r="V30" s="52"/>
      <c r="W30" s="52"/>
    </row>
    <row r="31" spans="1:23" x14ac:dyDescent="0.2">
      <c r="A31" s="42">
        <v>10</v>
      </c>
      <c r="B31" s="43">
        <v>361</v>
      </c>
      <c r="C31" s="43">
        <v>17</v>
      </c>
      <c r="D31" s="43">
        <v>0</v>
      </c>
      <c r="E31" s="43">
        <v>10</v>
      </c>
      <c r="F31" s="44">
        <v>51</v>
      </c>
      <c r="G31" s="45" t="s">
        <v>77</v>
      </c>
      <c r="H31" s="46">
        <v>3034679</v>
      </c>
      <c r="I31" s="47">
        <v>5715321</v>
      </c>
      <c r="J31" s="47">
        <v>0</v>
      </c>
      <c r="K31" s="47">
        <v>0</v>
      </c>
      <c r="L31" s="48">
        <f t="shared" si="0"/>
        <v>8750000</v>
      </c>
      <c r="M31" s="50">
        <v>34</v>
      </c>
      <c r="N31" s="50">
        <v>66</v>
      </c>
      <c r="O31" s="50">
        <v>0</v>
      </c>
      <c r="P31" s="50">
        <v>0</v>
      </c>
      <c r="Q31" s="51">
        <f t="shared" si="1"/>
        <v>100</v>
      </c>
      <c r="R31" s="74"/>
      <c r="S31" s="75"/>
      <c r="T31" s="52"/>
      <c r="U31" s="52"/>
      <c r="V31" s="52"/>
      <c r="W31" s="52"/>
    </row>
    <row r="32" spans="1:23" x14ac:dyDescent="0.2">
      <c r="A32" s="42">
        <v>10</v>
      </c>
      <c r="B32" s="43">
        <v>361</v>
      </c>
      <c r="C32" s="43">
        <v>17</v>
      </c>
      <c r="D32" s="43">
        <v>0</v>
      </c>
      <c r="E32" s="43">
        <v>11</v>
      </c>
      <c r="F32" s="44">
        <v>51</v>
      </c>
      <c r="G32" s="45" t="s">
        <v>78</v>
      </c>
      <c r="H32" s="46">
        <v>4214832</v>
      </c>
      <c r="I32" s="47">
        <v>11785168</v>
      </c>
      <c r="J32" s="47">
        <v>0</v>
      </c>
      <c r="K32" s="47">
        <v>0</v>
      </c>
      <c r="L32" s="48">
        <f t="shared" si="0"/>
        <v>16000000</v>
      </c>
      <c r="M32" s="50">
        <v>26</v>
      </c>
      <c r="N32" s="50">
        <v>74</v>
      </c>
      <c r="O32" s="50">
        <v>0</v>
      </c>
      <c r="P32" s="50">
        <v>0</v>
      </c>
      <c r="Q32" s="51">
        <f t="shared" si="1"/>
        <v>100</v>
      </c>
      <c r="R32" s="74"/>
      <c r="S32" s="75"/>
      <c r="T32" s="52"/>
      <c r="U32" s="52"/>
      <c r="V32" s="52"/>
      <c r="W32" s="52"/>
    </row>
    <row r="33" spans="1:23" x14ac:dyDescent="0.2">
      <c r="A33" s="42">
        <v>10</v>
      </c>
      <c r="B33" s="43">
        <v>361</v>
      </c>
      <c r="C33" s="43">
        <v>17</v>
      </c>
      <c r="D33" s="43">
        <v>0</v>
      </c>
      <c r="E33" s="43">
        <v>12</v>
      </c>
      <c r="F33" s="44">
        <v>51</v>
      </c>
      <c r="G33" s="45" t="s">
        <v>79</v>
      </c>
      <c r="H33" s="46">
        <v>5057799</v>
      </c>
      <c r="I33" s="47">
        <v>12942201</v>
      </c>
      <c r="J33" s="47">
        <v>0</v>
      </c>
      <c r="K33" s="47">
        <v>0</v>
      </c>
      <c r="L33" s="48">
        <f t="shared" si="0"/>
        <v>18000000</v>
      </c>
      <c r="M33" s="50">
        <v>28</v>
      </c>
      <c r="N33" s="50">
        <v>72</v>
      </c>
      <c r="O33" s="50">
        <v>0</v>
      </c>
      <c r="P33" s="50">
        <v>0</v>
      </c>
      <c r="Q33" s="51">
        <f t="shared" si="1"/>
        <v>100</v>
      </c>
      <c r="R33" s="74"/>
      <c r="S33" s="75"/>
      <c r="T33" s="52"/>
      <c r="U33" s="52"/>
      <c r="V33" s="52"/>
      <c r="W33" s="52"/>
    </row>
    <row r="34" spans="1:23" x14ac:dyDescent="0.2">
      <c r="A34" s="42">
        <v>10</v>
      </c>
      <c r="B34" s="43">
        <v>361</v>
      </c>
      <c r="C34" s="43">
        <v>17</v>
      </c>
      <c r="D34" s="43">
        <v>0</v>
      </c>
      <c r="E34" s="43">
        <v>13</v>
      </c>
      <c r="F34" s="44">
        <v>51</v>
      </c>
      <c r="G34" s="45" t="s">
        <v>80</v>
      </c>
      <c r="H34" s="46">
        <v>10739393</v>
      </c>
      <c r="I34" s="47">
        <v>16260607</v>
      </c>
      <c r="J34" s="47">
        <v>0</v>
      </c>
      <c r="K34" s="47">
        <v>0</v>
      </c>
      <c r="L34" s="48">
        <f t="shared" si="0"/>
        <v>27000000</v>
      </c>
      <c r="M34" s="50">
        <v>40</v>
      </c>
      <c r="N34" s="50">
        <v>60</v>
      </c>
      <c r="O34" s="50">
        <v>0</v>
      </c>
      <c r="P34" s="50">
        <v>0</v>
      </c>
      <c r="Q34" s="51">
        <f t="shared" si="1"/>
        <v>100</v>
      </c>
      <c r="R34" s="74"/>
      <c r="S34" s="75"/>
      <c r="T34" s="52"/>
      <c r="U34" s="52"/>
      <c r="V34" s="52"/>
      <c r="W34" s="52"/>
    </row>
    <row r="35" spans="1:23" x14ac:dyDescent="0.2">
      <c r="A35" s="42">
        <v>10</v>
      </c>
      <c r="B35" s="43">
        <v>361</v>
      </c>
      <c r="C35" s="43">
        <v>17</v>
      </c>
      <c r="D35" s="43">
        <v>0</v>
      </c>
      <c r="E35" s="43">
        <v>14</v>
      </c>
      <c r="F35" s="44">
        <v>51</v>
      </c>
      <c r="G35" s="45" t="s">
        <v>81</v>
      </c>
      <c r="H35" s="46">
        <v>2023119</v>
      </c>
      <c r="I35" s="47">
        <v>10826881</v>
      </c>
      <c r="J35" s="47">
        <v>0</v>
      </c>
      <c r="K35" s="47">
        <v>0</v>
      </c>
      <c r="L35" s="48">
        <f t="shared" si="0"/>
        <v>12850000</v>
      </c>
      <c r="M35" s="50">
        <v>16</v>
      </c>
      <c r="N35" s="50">
        <v>84</v>
      </c>
      <c r="O35" s="50">
        <v>0</v>
      </c>
      <c r="P35" s="50">
        <v>0</v>
      </c>
      <c r="Q35" s="51">
        <f t="shared" si="1"/>
        <v>100</v>
      </c>
      <c r="R35" s="74"/>
      <c r="S35" s="75"/>
      <c r="T35" s="52"/>
      <c r="U35" s="52"/>
      <c r="V35" s="52"/>
      <c r="W35" s="52"/>
    </row>
    <row r="36" spans="1:23" x14ac:dyDescent="0.2">
      <c r="A36" s="42">
        <v>20</v>
      </c>
      <c r="B36" s="43">
        <v>107</v>
      </c>
      <c r="C36" s="43">
        <v>24</v>
      </c>
      <c r="D36" s="43">
        <v>0</v>
      </c>
      <c r="E36" s="43">
        <v>51</v>
      </c>
      <c r="F36" s="44">
        <v>51</v>
      </c>
      <c r="G36" s="45" t="s">
        <v>41</v>
      </c>
      <c r="H36" s="46">
        <v>20214312</v>
      </c>
      <c r="I36" s="47">
        <v>47785688</v>
      </c>
      <c r="J36" s="47">
        <v>0</v>
      </c>
      <c r="K36" s="47">
        <v>0</v>
      </c>
      <c r="L36" s="48">
        <f t="shared" si="0"/>
        <v>68000000</v>
      </c>
      <c r="M36" s="50">
        <v>29</v>
      </c>
      <c r="N36" s="50">
        <v>71</v>
      </c>
      <c r="O36" s="50">
        <v>0</v>
      </c>
      <c r="P36" s="50">
        <v>0</v>
      </c>
      <c r="Q36" s="51">
        <f t="shared" si="1"/>
        <v>100</v>
      </c>
      <c r="R36" s="74"/>
      <c r="S36" s="75"/>
      <c r="T36" s="52"/>
      <c r="U36" s="52"/>
      <c r="V36" s="52"/>
      <c r="W36" s="52"/>
    </row>
    <row r="37" spans="1:23" x14ac:dyDescent="0.2">
      <c r="A37" s="42">
        <v>20</v>
      </c>
      <c r="B37" s="43">
        <v>107</v>
      </c>
      <c r="C37" s="43">
        <v>24</v>
      </c>
      <c r="D37" s="43">
        <v>0</v>
      </c>
      <c r="E37" s="43">
        <v>52</v>
      </c>
      <c r="F37" s="44">
        <v>51</v>
      </c>
      <c r="G37" s="45" t="s">
        <v>24</v>
      </c>
      <c r="H37" s="46">
        <v>80000000</v>
      </c>
      <c r="I37" s="47">
        <v>20000000</v>
      </c>
      <c r="J37" s="47">
        <v>0</v>
      </c>
      <c r="K37" s="47">
        <v>0</v>
      </c>
      <c r="L37" s="48">
        <f t="shared" si="0"/>
        <v>100000000</v>
      </c>
      <c r="M37" s="50">
        <v>80</v>
      </c>
      <c r="N37" s="50">
        <v>20</v>
      </c>
      <c r="O37" s="50">
        <v>0</v>
      </c>
      <c r="P37" s="50">
        <v>0</v>
      </c>
      <c r="Q37" s="51">
        <f t="shared" si="1"/>
        <v>100</v>
      </c>
      <c r="R37" s="74"/>
      <c r="S37" s="75"/>
      <c r="T37" s="52"/>
      <c r="U37" s="52"/>
      <c r="V37" s="52"/>
      <c r="W37" s="52"/>
    </row>
    <row r="38" spans="1:23" x14ac:dyDescent="0.2">
      <c r="A38" s="42">
        <v>20</v>
      </c>
      <c r="B38" s="43">
        <v>107</v>
      </c>
      <c r="C38" s="43">
        <v>24</v>
      </c>
      <c r="D38" s="43">
        <v>0</v>
      </c>
      <c r="E38" s="43">
        <v>53</v>
      </c>
      <c r="F38" s="44">
        <v>51</v>
      </c>
      <c r="G38" s="45" t="s">
        <v>120</v>
      </c>
      <c r="H38" s="46">
        <v>26092440</v>
      </c>
      <c r="I38" s="47">
        <v>40307698</v>
      </c>
      <c r="J38" s="47">
        <v>0</v>
      </c>
      <c r="K38" s="47">
        <v>0</v>
      </c>
      <c r="L38" s="48">
        <f t="shared" si="0"/>
        <v>66400138</v>
      </c>
      <c r="M38" s="50">
        <v>39</v>
      </c>
      <c r="N38" s="50">
        <v>61</v>
      </c>
      <c r="O38" s="50">
        <v>0</v>
      </c>
      <c r="P38" s="50">
        <v>0</v>
      </c>
      <c r="Q38" s="51">
        <f t="shared" si="1"/>
        <v>100</v>
      </c>
      <c r="R38" s="74"/>
      <c r="S38" s="75"/>
      <c r="T38" s="52"/>
      <c r="U38" s="52"/>
      <c r="V38" s="52"/>
      <c r="W38" s="52"/>
    </row>
    <row r="39" spans="1:23" ht="28.5" x14ac:dyDescent="0.2">
      <c r="A39" s="42">
        <v>20</v>
      </c>
      <c r="B39" s="43">
        <v>107</v>
      </c>
      <c r="C39" s="43">
        <v>24</v>
      </c>
      <c r="D39" s="43">
        <v>0</v>
      </c>
      <c r="E39" s="43">
        <v>54</v>
      </c>
      <c r="F39" s="44">
        <v>51</v>
      </c>
      <c r="G39" s="45" t="s">
        <v>121</v>
      </c>
      <c r="H39" s="46">
        <v>2714184</v>
      </c>
      <c r="I39" s="47">
        <v>885816</v>
      </c>
      <c r="J39" s="47">
        <v>0</v>
      </c>
      <c r="K39" s="47">
        <v>0</v>
      </c>
      <c r="L39" s="48">
        <f t="shared" si="0"/>
        <v>3600000</v>
      </c>
      <c r="M39" s="50">
        <v>75</v>
      </c>
      <c r="N39" s="50">
        <v>25</v>
      </c>
      <c r="O39" s="50">
        <v>0</v>
      </c>
      <c r="P39" s="50">
        <v>0</v>
      </c>
      <c r="Q39" s="51">
        <f t="shared" si="1"/>
        <v>100</v>
      </c>
      <c r="R39" s="74"/>
      <c r="S39" s="75"/>
      <c r="T39" s="52"/>
      <c r="U39" s="52"/>
      <c r="V39" s="52"/>
      <c r="W39" s="52"/>
    </row>
    <row r="40" spans="1:23" x14ac:dyDescent="0.2">
      <c r="A40" s="42">
        <v>20</v>
      </c>
      <c r="B40" s="43">
        <v>107</v>
      </c>
      <c r="C40" s="43">
        <v>24</v>
      </c>
      <c r="D40" s="43">
        <v>0</v>
      </c>
      <c r="E40" s="43">
        <v>58</v>
      </c>
      <c r="F40" s="44">
        <v>51</v>
      </c>
      <c r="G40" s="45" t="s">
        <v>42</v>
      </c>
      <c r="H40" s="46">
        <v>8250000</v>
      </c>
      <c r="I40" s="47">
        <v>6750000</v>
      </c>
      <c r="J40" s="47">
        <v>0</v>
      </c>
      <c r="K40" s="47">
        <v>0</v>
      </c>
      <c r="L40" s="48">
        <f t="shared" si="0"/>
        <v>15000000</v>
      </c>
      <c r="M40" s="50">
        <v>55</v>
      </c>
      <c r="N40" s="50">
        <v>45</v>
      </c>
      <c r="O40" s="50">
        <v>0</v>
      </c>
      <c r="P40" s="50">
        <v>0</v>
      </c>
      <c r="Q40" s="51">
        <f t="shared" si="1"/>
        <v>100</v>
      </c>
      <c r="R40" s="74"/>
      <c r="S40" s="75"/>
      <c r="T40" s="52"/>
      <c r="U40" s="52"/>
      <c r="V40" s="52"/>
      <c r="W40" s="52"/>
    </row>
    <row r="41" spans="1:23" ht="28.5" x14ac:dyDescent="0.2">
      <c r="A41" s="42">
        <v>20</v>
      </c>
      <c r="B41" s="43">
        <v>301</v>
      </c>
      <c r="C41" s="43">
        <v>16</v>
      </c>
      <c r="D41" s="43">
        <v>0</v>
      </c>
      <c r="E41" s="43">
        <v>17</v>
      </c>
      <c r="F41" s="44">
        <v>52</v>
      </c>
      <c r="G41" s="45" t="s">
        <v>43</v>
      </c>
      <c r="H41" s="46">
        <v>30940898</v>
      </c>
      <c r="I41" s="47">
        <v>9059102</v>
      </c>
      <c r="J41" s="47">
        <v>0</v>
      </c>
      <c r="K41" s="47">
        <v>0</v>
      </c>
      <c r="L41" s="48">
        <f t="shared" ref="L41:L72" si="2">+SUM(H41:K41)</f>
        <v>40000000</v>
      </c>
      <c r="M41" s="50">
        <v>75</v>
      </c>
      <c r="N41" s="50">
        <v>25</v>
      </c>
      <c r="O41" s="50">
        <v>0</v>
      </c>
      <c r="P41" s="50">
        <v>0</v>
      </c>
      <c r="Q41" s="51">
        <f t="shared" ref="Q41:Q72" si="3">+SUM(M41:P41)</f>
        <v>100</v>
      </c>
      <c r="R41" s="74"/>
      <c r="S41" s="75"/>
      <c r="T41" s="52"/>
      <c r="U41" s="52"/>
      <c r="V41" s="52"/>
      <c r="W41" s="52"/>
    </row>
    <row r="42" spans="1:23" x14ac:dyDescent="0.2">
      <c r="A42" s="42">
        <v>20</v>
      </c>
      <c r="B42" s="43">
        <v>317</v>
      </c>
      <c r="C42" s="43">
        <v>44</v>
      </c>
      <c r="D42" s="43">
        <v>0</v>
      </c>
      <c r="E42" s="43">
        <v>8</v>
      </c>
      <c r="F42" s="44">
        <v>51</v>
      </c>
      <c r="G42" s="45" t="s">
        <v>122</v>
      </c>
      <c r="H42" s="46">
        <v>1489007</v>
      </c>
      <c r="I42" s="47">
        <v>28010000</v>
      </c>
      <c r="J42" s="47">
        <v>26520993</v>
      </c>
      <c r="K42" s="47">
        <v>0</v>
      </c>
      <c r="L42" s="48">
        <f t="shared" si="2"/>
        <v>56020000</v>
      </c>
      <c r="M42" s="50">
        <v>2</v>
      </c>
      <c r="N42" s="50">
        <v>50</v>
      </c>
      <c r="O42" s="50">
        <v>48</v>
      </c>
      <c r="P42" s="50">
        <v>0</v>
      </c>
      <c r="Q42" s="51">
        <f t="shared" si="3"/>
        <v>100</v>
      </c>
      <c r="R42" s="74"/>
      <c r="S42" s="75"/>
      <c r="T42" s="52"/>
      <c r="U42" s="52"/>
      <c r="V42" s="52"/>
      <c r="W42" s="52"/>
    </row>
    <row r="43" spans="1:23" x14ac:dyDescent="0.2">
      <c r="A43" s="42">
        <v>20</v>
      </c>
      <c r="B43" s="43">
        <v>317</v>
      </c>
      <c r="C43" s="43">
        <v>63</v>
      </c>
      <c r="D43" s="43">
        <v>0</v>
      </c>
      <c r="E43" s="43">
        <v>29</v>
      </c>
      <c r="F43" s="44">
        <v>51</v>
      </c>
      <c r="G43" s="45" t="s">
        <v>44</v>
      </c>
      <c r="H43" s="46">
        <v>489021462</v>
      </c>
      <c r="I43" s="47">
        <v>93665675</v>
      </c>
      <c r="J43" s="47">
        <v>0</v>
      </c>
      <c r="K43" s="47">
        <v>0</v>
      </c>
      <c r="L43" s="48">
        <f t="shared" si="2"/>
        <v>582687137</v>
      </c>
      <c r="M43" s="50">
        <v>83</v>
      </c>
      <c r="N43" s="50">
        <v>17</v>
      </c>
      <c r="O43" s="50">
        <v>0</v>
      </c>
      <c r="P43" s="50">
        <v>0</v>
      </c>
      <c r="Q43" s="51">
        <f t="shared" si="3"/>
        <v>100</v>
      </c>
      <c r="R43" s="74"/>
      <c r="S43" s="75"/>
      <c r="T43" s="52"/>
      <c r="U43" s="52"/>
      <c r="V43" s="52"/>
      <c r="W43" s="52"/>
    </row>
    <row r="44" spans="1:23" ht="28.5" x14ac:dyDescent="0.2">
      <c r="A44" s="42">
        <v>20</v>
      </c>
      <c r="B44" s="43">
        <v>317</v>
      </c>
      <c r="C44" s="43">
        <v>63</v>
      </c>
      <c r="D44" s="43">
        <v>0</v>
      </c>
      <c r="E44" s="43">
        <v>31</v>
      </c>
      <c r="F44" s="44">
        <v>51</v>
      </c>
      <c r="G44" s="45" t="s">
        <v>45</v>
      </c>
      <c r="H44" s="46">
        <v>203448529</v>
      </c>
      <c r="I44" s="47">
        <v>32306536</v>
      </c>
      <c r="J44" s="47">
        <v>0</v>
      </c>
      <c r="K44" s="47">
        <v>0</v>
      </c>
      <c r="L44" s="48">
        <f t="shared" si="2"/>
        <v>235755065</v>
      </c>
      <c r="M44" s="50">
        <v>86</v>
      </c>
      <c r="N44" s="50">
        <v>14</v>
      </c>
      <c r="O44" s="50">
        <v>0</v>
      </c>
      <c r="P44" s="50">
        <v>0</v>
      </c>
      <c r="Q44" s="51">
        <f t="shared" si="3"/>
        <v>100</v>
      </c>
      <c r="R44" s="74"/>
      <c r="S44" s="75"/>
      <c r="T44" s="52"/>
      <c r="U44" s="52"/>
      <c r="V44" s="52"/>
      <c r="W44" s="52"/>
    </row>
    <row r="45" spans="1:23" ht="28.5" x14ac:dyDescent="0.2">
      <c r="A45" s="42">
        <v>20</v>
      </c>
      <c r="B45" s="43">
        <v>317</v>
      </c>
      <c r="C45" s="43">
        <v>63</v>
      </c>
      <c r="D45" s="43">
        <v>0</v>
      </c>
      <c r="E45" s="43">
        <v>33</v>
      </c>
      <c r="F45" s="44">
        <v>51</v>
      </c>
      <c r="G45" s="45" t="s">
        <v>46</v>
      </c>
      <c r="H45" s="46">
        <v>202684860</v>
      </c>
      <c r="I45" s="47">
        <v>9413651</v>
      </c>
      <c r="J45" s="47">
        <v>0</v>
      </c>
      <c r="K45" s="47">
        <v>0</v>
      </c>
      <c r="L45" s="48">
        <f t="shared" si="2"/>
        <v>212098511</v>
      </c>
      <c r="M45" s="50">
        <v>95</v>
      </c>
      <c r="N45" s="50">
        <v>5</v>
      </c>
      <c r="O45" s="50">
        <v>0</v>
      </c>
      <c r="P45" s="50">
        <v>0</v>
      </c>
      <c r="Q45" s="51">
        <f t="shared" si="3"/>
        <v>100</v>
      </c>
      <c r="R45" s="74"/>
      <c r="S45" s="75"/>
      <c r="T45" s="52"/>
      <c r="U45" s="52"/>
      <c r="V45" s="52"/>
      <c r="W45" s="52"/>
    </row>
    <row r="46" spans="1:23" ht="28.5" x14ac:dyDescent="0.2">
      <c r="A46" s="42">
        <v>20</v>
      </c>
      <c r="B46" s="43">
        <v>317</v>
      </c>
      <c r="C46" s="43">
        <v>63</v>
      </c>
      <c r="D46" s="43">
        <v>0</v>
      </c>
      <c r="E46" s="43">
        <v>34</v>
      </c>
      <c r="F46" s="44">
        <v>51</v>
      </c>
      <c r="G46" s="45" t="s">
        <v>47</v>
      </c>
      <c r="H46" s="46">
        <v>103198529</v>
      </c>
      <c r="I46" s="47">
        <v>36801471</v>
      </c>
      <c r="J46" s="47">
        <v>0</v>
      </c>
      <c r="K46" s="47">
        <v>0</v>
      </c>
      <c r="L46" s="48">
        <f t="shared" si="2"/>
        <v>140000000</v>
      </c>
      <c r="M46" s="50">
        <v>70</v>
      </c>
      <c r="N46" s="50">
        <v>30</v>
      </c>
      <c r="O46" s="50">
        <v>0</v>
      </c>
      <c r="P46" s="50">
        <v>0</v>
      </c>
      <c r="Q46" s="51">
        <f t="shared" si="3"/>
        <v>100</v>
      </c>
      <c r="R46" s="74"/>
      <c r="S46" s="75"/>
      <c r="T46" s="52"/>
      <c r="U46" s="52"/>
      <c r="V46" s="52"/>
      <c r="W46" s="52"/>
    </row>
    <row r="47" spans="1:23" x14ac:dyDescent="0.2">
      <c r="A47" s="42">
        <v>20</v>
      </c>
      <c r="B47" s="43">
        <v>317</v>
      </c>
      <c r="C47" s="43">
        <v>63</v>
      </c>
      <c r="D47" s="43">
        <v>0</v>
      </c>
      <c r="E47" s="43">
        <v>44</v>
      </c>
      <c r="F47" s="44">
        <v>51</v>
      </c>
      <c r="G47" s="45" t="s">
        <v>48</v>
      </c>
      <c r="H47" s="46">
        <v>100196926</v>
      </c>
      <c r="I47" s="47">
        <v>80053766</v>
      </c>
      <c r="J47" s="47">
        <v>0</v>
      </c>
      <c r="K47" s="47">
        <v>0</v>
      </c>
      <c r="L47" s="48">
        <f t="shared" si="2"/>
        <v>180250692</v>
      </c>
      <c r="M47" s="50">
        <v>55</v>
      </c>
      <c r="N47" s="50">
        <v>45</v>
      </c>
      <c r="O47" s="50">
        <v>0</v>
      </c>
      <c r="P47" s="50">
        <v>0</v>
      </c>
      <c r="Q47" s="51">
        <f t="shared" si="3"/>
        <v>100</v>
      </c>
      <c r="R47" s="74"/>
      <c r="S47" s="75"/>
      <c r="T47" s="52"/>
      <c r="U47" s="52"/>
      <c r="V47" s="52"/>
      <c r="W47" s="52"/>
    </row>
    <row r="48" spans="1:23" x14ac:dyDescent="0.2">
      <c r="A48" s="42">
        <v>20</v>
      </c>
      <c r="B48" s="43">
        <v>317</v>
      </c>
      <c r="C48" s="43">
        <v>63</v>
      </c>
      <c r="D48" s="43">
        <v>0</v>
      </c>
      <c r="E48" s="43">
        <v>47</v>
      </c>
      <c r="F48" s="44">
        <v>51</v>
      </c>
      <c r="G48" s="45" t="s">
        <v>134</v>
      </c>
      <c r="H48" s="46">
        <v>98775735</v>
      </c>
      <c r="I48" s="47">
        <v>101224265</v>
      </c>
      <c r="J48" s="47">
        <v>0</v>
      </c>
      <c r="K48" s="47">
        <v>0</v>
      </c>
      <c r="L48" s="48">
        <f t="shared" si="2"/>
        <v>200000000</v>
      </c>
      <c r="M48" s="50">
        <v>49</v>
      </c>
      <c r="N48" s="50">
        <v>51</v>
      </c>
      <c r="O48" s="50">
        <v>0</v>
      </c>
      <c r="P48" s="50">
        <v>0</v>
      </c>
      <c r="Q48" s="51">
        <f t="shared" si="3"/>
        <v>100</v>
      </c>
      <c r="R48" s="74"/>
      <c r="S48" s="75"/>
      <c r="T48" s="52"/>
      <c r="U48" s="52"/>
      <c r="V48" s="52"/>
      <c r="W48" s="52"/>
    </row>
    <row r="49" spans="1:23" x14ac:dyDescent="0.2">
      <c r="A49" s="42">
        <v>20</v>
      </c>
      <c r="B49" s="43">
        <v>317</v>
      </c>
      <c r="C49" s="43">
        <v>63</v>
      </c>
      <c r="D49" s="43">
        <v>0</v>
      </c>
      <c r="E49" s="43">
        <v>54</v>
      </c>
      <c r="F49" s="44">
        <v>51</v>
      </c>
      <c r="G49" s="45" t="s">
        <v>49</v>
      </c>
      <c r="H49" s="46">
        <v>14387999</v>
      </c>
      <c r="I49" s="47">
        <v>61002570</v>
      </c>
      <c r="J49" s="47">
        <v>0</v>
      </c>
      <c r="K49" s="47">
        <v>0</v>
      </c>
      <c r="L49" s="48">
        <f t="shared" si="2"/>
        <v>75390569</v>
      </c>
      <c r="M49" s="50">
        <v>19</v>
      </c>
      <c r="N49" s="50">
        <v>81</v>
      </c>
      <c r="O49" s="50">
        <v>0</v>
      </c>
      <c r="P49" s="50">
        <v>0</v>
      </c>
      <c r="Q49" s="51">
        <f t="shared" si="3"/>
        <v>100</v>
      </c>
      <c r="R49" s="74"/>
      <c r="S49" s="75"/>
      <c r="T49" s="52"/>
      <c r="U49" s="52"/>
      <c r="V49" s="52"/>
      <c r="W49" s="52"/>
    </row>
    <row r="50" spans="1:23" ht="28.5" x14ac:dyDescent="0.2">
      <c r="A50" s="42">
        <v>20</v>
      </c>
      <c r="B50" s="43">
        <v>317</v>
      </c>
      <c r="C50" s="43">
        <v>63</v>
      </c>
      <c r="D50" s="43">
        <v>0</v>
      </c>
      <c r="E50" s="43">
        <v>55</v>
      </c>
      <c r="F50" s="44">
        <v>51</v>
      </c>
      <c r="G50" s="45" t="s">
        <v>135</v>
      </c>
      <c r="H50" s="46">
        <v>28824823</v>
      </c>
      <c r="I50" s="47">
        <v>36094996</v>
      </c>
      <c r="J50" s="47">
        <v>93542328</v>
      </c>
      <c r="K50" s="47">
        <v>0</v>
      </c>
      <c r="L50" s="48">
        <f t="shared" si="2"/>
        <v>158462147</v>
      </c>
      <c r="M50" s="50">
        <v>20</v>
      </c>
      <c r="N50" s="53">
        <v>20</v>
      </c>
      <c r="O50" s="53">
        <v>60</v>
      </c>
      <c r="P50" s="53">
        <v>0</v>
      </c>
      <c r="Q50" s="51">
        <f t="shared" si="3"/>
        <v>100</v>
      </c>
      <c r="R50" s="74"/>
      <c r="S50" s="75"/>
      <c r="T50" s="52"/>
      <c r="U50" s="52"/>
      <c r="V50" s="52"/>
      <c r="W50" s="52"/>
    </row>
    <row r="51" spans="1:23" ht="28.5" x14ac:dyDescent="0.2">
      <c r="A51" s="42">
        <v>20</v>
      </c>
      <c r="B51" s="43">
        <v>322</v>
      </c>
      <c r="C51" s="43">
        <v>22</v>
      </c>
      <c r="D51" s="43">
        <v>2</v>
      </c>
      <c r="E51" s="43">
        <v>46</v>
      </c>
      <c r="F51" s="44">
        <v>51</v>
      </c>
      <c r="G51" s="45" t="s">
        <v>50</v>
      </c>
      <c r="H51" s="46">
        <v>14742647</v>
      </c>
      <c r="I51" s="47">
        <v>38720000</v>
      </c>
      <c r="J51" s="47">
        <v>0</v>
      </c>
      <c r="K51" s="47">
        <v>0</v>
      </c>
      <c r="L51" s="48">
        <f t="shared" si="2"/>
        <v>53462647</v>
      </c>
      <c r="M51" s="50">
        <v>27.5</v>
      </c>
      <c r="N51" s="50">
        <v>72.5</v>
      </c>
      <c r="O51" s="50">
        <v>0</v>
      </c>
      <c r="P51" s="50">
        <v>0</v>
      </c>
      <c r="Q51" s="51">
        <f t="shared" si="3"/>
        <v>100</v>
      </c>
      <c r="R51" s="74"/>
      <c r="S51" s="75"/>
      <c r="T51" s="52"/>
      <c r="U51" s="52"/>
      <c r="V51" s="52"/>
      <c r="W51" s="52"/>
    </row>
    <row r="52" spans="1:23" ht="28.5" x14ac:dyDescent="0.2">
      <c r="A52" s="42">
        <v>20</v>
      </c>
      <c r="B52" s="43">
        <v>322</v>
      </c>
      <c r="C52" s="43">
        <v>22</v>
      </c>
      <c r="D52" s="43">
        <v>2</v>
      </c>
      <c r="E52" s="43">
        <v>51</v>
      </c>
      <c r="F52" s="44">
        <v>51</v>
      </c>
      <c r="G52" s="45" t="s">
        <v>136</v>
      </c>
      <c r="H52" s="46">
        <v>68971733</v>
      </c>
      <c r="I52" s="47">
        <v>23937415</v>
      </c>
      <c r="J52" s="47">
        <v>0</v>
      </c>
      <c r="K52" s="47">
        <v>0</v>
      </c>
      <c r="L52" s="48">
        <f t="shared" si="2"/>
        <v>92909148</v>
      </c>
      <c r="M52" s="50">
        <v>75</v>
      </c>
      <c r="N52" s="50">
        <v>25</v>
      </c>
      <c r="O52" s="50">
        <v>0</v>
      </c>
      <c r="P52" s="50">
        <v>0</v>
      </c>
      <c r="Q52" s="51">
        <f t="shared" si="3"/>
        <v>100</v>
      </c>
      <c r="R52" s="74"/>
      <c r="S52" s="75"/>
      <c r="T52" s="52"/>
      <c r="U52" s="52"/>
      <c r="V52" s="52"/>
      <c r="W52" s="52"/>
    </row>
    <row r="53" spans="1:23" ht="28.5" x14ac:dyDescent="0.2">
      <c r="A53" s="42">
        <v>20</v>
      </c>
      <c r="B53" s="43">
        <v>322</v>
      </c>
      <c r="C53" s="43">
        <v>22</v>
      </c>
      <c r="D53" s="43">
        <v>2</v>
      </c>
      <c r="E53" s="43">
        <v>55</v>
      </c>
      <c r="F53" s="44">
        <v>51</v>
      </c>
      <c r="G53" s="45" t="s">
        <v>51</v>
      </c>
      <c r="H53" s="46">
        <v>35647720</v>
      </c>
      <c r="I53" s="47">
        <v>4180000</v>
      </c>
      <c r="J53" s="47">
        <v>0</v>
      </c>
      <c r="K53" s="47">
        <v>0</v>
      </c>
      <c r="L53" s="48">
        <f t="shared" si="2"/>
        <v>39827720</v>
      </c>
      <c r="M53" s="50">
        <v>89.5</v>
      </c>
      <c r="N53" s="53">
        <v>10.5</v>
      </c>
      <c r="O53" s="53">
        <v>0</v>
      </c>
      <c r="P53" s="53">
        <v>0</v>
      </c>
      <c r="Q53" s="51">
        <f t="shared" si="3"/>
        <v>100</v>
      </c>
      <c r="R53" s="74"/>
      <c r="S53" s="75"/>
      <c r="T53" s="52"/>
      <c r="U53" s="52"/>
      <c r="V53" s="52"/>
      <c r="W53" s="52"/>
    </row>
    <row r="54" spans="1:23" ht="42.75" x14ac:dyDescent="0.2">
      <c r="A54" s="42">
        <v>20</v>
      </c>
      <c r="B54" s="43">
        <v>322</v>
      </c>
      <c r="C54" s="43">
        <v>22</v>
      </c>
      <c r="D54" s="43">
        <v>2</v>
      </c>
      <c r="E54" s="43">
        <v>61</v>
      </c>
      <c r="F54" s="44">
        <v>51</v>
      </c>
      <c r="G54" s="45" t="s">
        <v>137</v>
      </c>
      <c r="H54" s="46">
        <v>44952686</v>
      </c>
      <c r="I54" s="47">
        <v>40770772</v>
      </c>
      <c r="J54" s="47">
        <v>0</v>
      </c>
      <c r="K54" s="47">
        <v>0</v>
      </c>
      <c r="L54" s="48">
        <f t="shared" si="2"/>
        <v>85723458</v>
      </c>
      <c r="M54" s="50">
        <v>52.4</v>
      </c>
      <c r="N54" s="53">
        <v>47.6</v>
      </c>
      <c r="O54" s="53">
        <v>0</v>
      </c>
      <c r="P54" s="53">
        <v>0</v>
      </c>
      <c r="Q54" s="51">
        <f t="shared" si="3"/>
        <v>100</v>
      </c>
      <c r="R54" s="74"/>
      <c r="S54" s="75"/>
      <c r="T54" s="52"/>
      <c r="U54" s="52"/>
      <c r="V54" s="52"/>
      <c r="W54" s="52"/>
    </row>
    <row r="55" spans="1:23" ht="28.5" x14ac:dyDescent="0.2">
      <c r="A55" s="42">
        <v>20</v>
      </c>
      <c r="B55" s="43">
        <v>322</v>
      </c>
      <c r="C55" s="43">
        <v>22</v>
      </c>
      <c r="D55" s="43">
        <v>2</v>
      </c>
      <c r="E55" s="43">
        <v>65</v>
      </c>
      <c r="F55" s="44">
        <v>51</v>
      </c>
      <c r="G55" s="45" t="s">
        <v>138</v>
      </c>
      <c r="H55" s="46">
        <v>35332965</v>
      </c>
      <c r="I55" s="47">
        <v>3966500</v>
      </c>
      <c r="J55" s="47">
        <v>0</v>
      </c>
      <c r="K55" s="47">
        <v>0</v>
      </c>
      <c r="L55" s="48">
        <f t="shared" si="2"/>
        <v>39299465</v>
      </c>
      <c r="M55" s="50">
        <v>89.9</v>
      </c>
      <c r="N55" s="53">
        <v>10.1</v>
      </c>
      <c r="O55" s="53">
        <v>0</v>
      </c>
      <c r="P55" s="53">
        <v>0</v>
      </c>
      <c r="Q55" s="51">
        <f t="shared" si="3"/>
        <v>100</v>
      </c>
      <c r="R55" s="74"/>
      <c r="S55" s="75"/>
      <c r="T55" s="52"/>
      <c r="U55" s="52"/>
      <c r="V55" s="52"/>
      <c r="W55" s="52"/>
    </row>
    <row r="56" spans="1:23" ht="28.5" x14ac:dyDescent="0.2">
      <c r="A56" s="42">
        <v>20</v>
      </c>
      <c r="B56" s="43">
        <v>322</v>
      </c>
      <c r="C56" s="43">
        <v>22</v>
      </c>
      <c r="D56" s="43">
        <v>2</v>
      </c>
      <c r="E56" s="43">
        <v>69</v>
      </c>
      <c r="F56" s="44">
        <v>51</v>
      </c>
      <c r="G56" s="45" t="s">
        <v>52</v>
      </c>
      <c r="H56" s="46">
        <v>85035588</v>
      </c>
      <c r="I56" s="47">
        <v>58040000</v>
      </c>
      <c r="J56" s="47">
        <v>0</v>
      </c>
      <c r="K56" s="47">
        <v>0</v>
      </c>
      <c r="L56" s="48">
        <f t="shared" si="2"/>
        <v>143075588</v>
      </c>
      <c r="M56" s="50">
        <v>59.4</v>
      </c>
      <c r="N56" s="53">
        <v>40.6</v>
      </c>
      <c r="O56" s="53">
        <v>0</v>
      </c>
      <c r="P56" s="53">
        <v>0</v>
      </c>
      <c r="Q56" s="51">
        <f t="shared" si="3"/>
        <v>100</v>
      </c>
      <c r="R56" s="74"/>
      <c r="S56" s="75"/>
      <c r="T56" s="52"/>
      <c r="U56" s="52"/>
      <c r="V56" s="52"/>
      <c r="W56" s="52"/>
    </row>
    <row r="57" spans="1:23" ht="28.5" x14ac:dyDescent="0.2">
      <c r="A57" s="42">
        <v>20</v>
      </c>
      <c r="B57" s="43">
        <v>322</v>
      </c>
      <c r="C57" s="43">
        <v>22</v>
      </c>
      <c r="D57" s="43">
        <v>2</v>
      </c>
      <c r="E57" s="43">
        <v>82</v>
      </c>
      <c r="F57" s="44">
        <v>51</v>
      </c>
      <c r="G57" s="45" t="s">
        <v>124</v>
      </c>
      <c r="H57" s="46">
        <v>35647720</v>
      </c>
      <c r="I57" s="47">
        <v>24414000</v>
      </c>
      <c r="J57" s="47">
        <v>0</v>
      </c>
      <c r="K57" s="47">
        <v>0</v>
      </c>
      <c r="L57" s="48">
        <f t="shared" si="2"/>
        <v>60061720</v>
      </c>
      <c r="M57" s="50">
        <v>59.3</v>
      </c>
      <c r="N57" s="53">
        <v>40.700000000000003</v>
      </c>
      <c r="O57" s="53">
        <v>0</v>
      </c>
      <c r="P57" s="53">
        <v>0</v>
      </c>
      <c r="Q57" s="51">
        <f t="shared" si="3"/>
        <v>100</v>
      </c>
      <c r="R57" s="74"/>
      <c r="S57" s="75"/>
      <c r="T57" s="52"/>
      <c r="U57" s="52"/>
      <c r="V57" s="52"/>
      <c r="W57" s="52"/>
    </row>
    <row r="58" spans="1:23" ht="28.5" x14ac:dyDescent="0.2">
      <c r="A58" s="42">
        <v>20</v>
      </c>
      <c r="B58" s="43">
        <v>322</v>
      </c>
      <c r="C58" s="43">
        <v>22</v>
      </c>
      <c r="D58" s="43">
        <v>2</v>
      </c>
      <c r="E58" s="43">
        <v>83</v>
      </c>
      <c r="F58" s="44">
        <v>51</v>
      </c>
      <c r="G58" s="45" t="s">
        <v>123</v>
      </c>
      <c r="H58" s="46">
        <v>67491838</v>
      </c>
      <c r="I58" s="47">
        <v>45780002</v>
      </c>
      <c r="J58" s="47">
        <v>0</v>
      </c>
      <c r="K58" s="47">
        <v>0</v>
      </c>
      <c r="L58" s="48">
        <f t="shared" si="2"/>
        <v>113271840</v>
      </c>
      <c r="M58" s="50">
        <v>59.5</v>
      </c>
      <c r="N58" s="53">
        <v>40.5</v>
      </c>
      <c r="O58" s="53">
        <v>0</v>
      </c>
      <c r="P58" s="53">
        <v>0</v>
      </c>
      <c r="Q58" s="51">
        <f t="shared" si="3"/>
        <v>100</v>
      </c>
      <c r="R58" s="74"/>
      <c r="S58" s="75"/>
      <c r="T58" s="52"/>
      <c r="U58" s="52"/>
      <c r="V58" s="52"/>
      <c r="W58" s="52"/>
    </row>
    <row r="59" spans="1:23" ht="28.5" x14ac:dyDescent="0.2">
      <c r="A59" s="42">
        <v>20</v>
      </c>
      <c r="B59" s="43">
        <v>322</v>
      </c>
      <c r="C59" s="43">
        <v>22</v>
      </c>
      <c r="D59" s="43">
        <v>2</v>
      </c>
      <c r="E59" s="43">
        <v>88</v>
      </c>
      <c r="F59" s="44">
        <v>51</v>
      </c>
      <c r="G59" s="45" t="s">
        <v>125</v>
      </c>
      <c r="H59" s="46">
        <v>16451370</v>
      </c>
      <c r="I59" s="47">
        <v>1405781</v>
      </c>
      <c r="J59" s="47">
        <v>0</v>
      </c>
      <c r="K59" s="47">
        <v>0</v>
      </c>
      <c r="L59" s="48">
        <f t="shared" si="2"/>
        <v>17857151</v>
      </c>
      <c r="M59" s="50">
        <v>92</v>
      </c>
      <c r="N59" s="53">
        <v>8</v>
      </c>
      <c r="O59" s="53">
        <v>0</v>
      </c>
      <c r="P59" s="53">
        <v>0</v>
      </c>
      <c r="Q59" s="51">
        <f t="shared" si="3"/>
        <v>100</v>
      </c>
      <c r="R59" s="74"/>
      <c r="S59" s="75"/>
      <c r="T59" s="52"/>
      <c r="U59" s="52"/>
      <c r="V59" s="52"/>
      <c r="W59" s="52"/>
    </row>
    <row r="60" spans="1:23" ht="28.5" x14ac:dyDescent="0.2">
      <c r="A60" s="42">
        <v>20</v>
      </c>
      <c r="B60" s="43">
        <v>322</v>
      </c>
      <c r="C60" s="43">
        <v>22</v>
      </c>
      <c r="D60" s="43">
        <v>2</v>
      </c>
      <c r="E60" s="43">
        <v>99</v>
      </c>
      <c r="F60" s="44">
        <v>51</v>
      </c>
      <c r="G60" s="45" t="s">
        <v>53</v>
      </c>
      <c r="H60" s="46">
        <v>11542500</v>
      </c>
      <c r="I60" s="47">
        <v>11824523</v>
      </c>
      <c r="J60" s="47">
        <v>0</v>
      </c>
      <c r="K60" s="47">
        <v>0</v>
      </c>
      <c r="L60" s="48">
        <f t="shared" si="2"/>
        <v>23367023</v>
      </c>
      <c r="M60" s="50">
        <v>49</v>
      </c>
      <c r="N60" s="53">
        <v>51</v>
      </c>
      <c r="O60" s="53">
        <v>0</v>
      </c>
      <c r="P60" s="53">
        <v>0</v>
      </c>
      <c r="Q60" s="51">
        <f t="shared" si="3"/>
        <v>100</v>
      </c>
      <c r="R60" s="74"/>
      <c r="S60" s="75"/>
      <c r="T60" s="52"/>
      <c r="U60" s="52"/>
      <c r="V60" s="52"/>
      <c r="W60" s="52"/>
    </row>
    <row r="61" spans="1:23" ht="28.5" x14ac:dyDescent="0.2">
      <c r="A61" s="42">
        <v>20</v>
      </c>
      <c r="B61" s="43">
        <v>322</v>
      </c>
      <c r="C61" s="43">
        <v>22</v>
      </c>
      <c r="D61" s="43">
        <v>4</v>
      </c>
      <c r="E61" s="43">
        <v>1</v>
      </c>
      <c r="F61" s="44">
        <v>51</v>
      </c>
      <c r="G61" s="45" t="s">
        <v>139</v>
      </c>
      <c r="H61" s="46">
        <v>7371323</v>
      </c>
      <c r="I61" s="47">
        <v>2290000</v>
      </c>
      <c r="J61" s="47">
        <v>0</v>
      </c>
      <c r="K61" s="47">
        <v>0</v>
      </c>
      <c r="L61" s="48">
        <f t="shared" si="2"/>
        <v>9661323</v>
      </c>
      <c r="M61" s="50">
        <v>76.2</v>
      </c>
      <c r="N61" s="53">
        <v>23.8</v>
      </c>
      <c r="O61" s="53">
        <v>0</v>
      </c>
      <c r="P61" s="53">
        <v>0</v>
      </c>
      <c r="Q61" s="51">
        <f t="shared" si="3"/>
        <v>100</v>
      </c>
      <c r="R61" s="74"/>
      <c r="S61" s="75"/>
      <c r="T61" s="52"/>
      <c r="U61" s="52"/>
      <c r="V61" s="52"/>
      <c r="W61" s="52"/>
    </row>
    <row r="62" spans="1:23" ht="28.5" x14ac:dyDescent="0.2">
      <c r="A62" s="42">
        <v>20</v>
      </c>
      <c r="B62" s="43">
        <v>322</v>
      </c>
      <c r="C62" s="43">
        <v>22</v>
      </c>
      <c r="D62" s="43">
        <v>4</v>
      </c>
      <c r="E62" s="43">
        <v>2</v>
      </c>
      <c r="F62" s="44">
        <v>51</v>
      </c>
      <c r="G62" s="60" t="s">
        <v>142</v>
      </c>
      <c r="H62" s="46">
        <v>33436323</v>
      </c>
      <c r="I62" s="47">
        <v>22860000</v>
      </c>
      <c r="J62" s="47">
        <v>0</v>
      </c>
      <c r="K62" s="47">
        <v>0</v>
      </c>
      <c r="L62" s="48">
        <f t="shared" si="2"/>
        <v>56296323</v>
      </c>
      <c r="M62" s="50">
        <v>59</v>
      </c>
      <c r="N62" s="50">
        <v>41</v>
      </c>
      <c r="O62" s="50">
        <v>0</v>
      </c>
      <c r="P62" s="50">
        <v>0</v>
      </c>
      <c r="Q62" s="51">
        <f t="shared" si="3"/>
        <v>100</v>
      </c>
      <c r="R62" s="74"/>
      <c r="S62" s="75"/>
      <c r="T62" s="52"/>
      <c r="U62" s="52"/>
      <c r="V62" s="52"/>
      <c r="W62" s="52"/>
    </row>
    <row r="63" spans="1:23" ht="28.5" x14ac:dyDescent="0.2">
      <c r="A63" s="42">
        <v>20</v>
      </c>
      <c r="B63" s="43">
        <v>322</v>
      </c>
      <c r="C63" s="43">
        <v>22</v>
      </c>
      <c r="D63" s="43">
        <v>4</v>
      </c>
      <c r="E63" s="43">
        <v>3</v>
      </c>
      <c r="F63" s="44">
        <v>51</v>
      </c>
      <c r="G63" s="45" t="s">
        <v>60</v>
      </c>
      <c r="H63" s="46">
        <v>5241011</v>
      </c>
      <c r="I63" s="47">
        <v>3735000</v>
      </c>
      <c r="J63" s="47">
        <v>0</v>
      </c>
      <c r="K63" s="47">
        <v>0</v>
      </c>
      <c r="L63" s="48">
        <f t="shared" si="2"/>
        <v>8976011</v>
      </c>
      <c r="M63" s="50">
        <v>58.3</v>
      </c>
      <c r="N63" s="50">
        <v>41.7</v>
      </c>
      <c r="O63" s="50">
        <v>0</v>
      </c>
      <c r="P63" s="50">
        <v>0</v>
      </c>
      <c r="Q63" s="51">
        <f t="shared" si="3"/>
        <v>100</v>
      </c>
      <c r="R63" s="74"/>
      <c r="S63" s="75"/>
      <c r="T63" s="52"/>
      <c r="U63" s="52"/>
      <c r="V63" s="52"/>
      <c r="W63" s="52"/>
    </row>
    <row r="64" spans="1:23" ht="28.5" x14ac:dyDescent="0.2">
      <c r="A64" s="42">
        <v>20</v>
      </c>
      <c r="B64" s="43">
        <v>322</v>
      </c>
      <c r="C64" s="43">
        <v>22</v>
      </c>
      <c r="D64" s="43">
        <v>4</v>
      </c>
      <c r="E64" s="43">
        <v>4</v>
      </c>
      <c r="F64" s="44">
        <v>51</v>
      </c>
      <c r="G64" s="45" t="s">
        <v>61</v>
      </c>
      <c r="H64" s="46">
        <v>16850845</v>
      </c>
      <c r="I64" s="47">
        <v>11610000</v>
      </c>
      <c r="J64" s="47">
        <v>0</v>
      </c>
      <c r="K64" s="47">
        <v>0</v>
      </c>
      <c r="L64" s="48">
        <f t="shared" si="2"/>
        <v>28460845</v>
      </c>
      <c r="M64" s="50">
        <v>59.2</v>
      </c>
      <c r="N64" s="53">
        <v>40.799999999999997</v>
      </c>
      <c r="O64" s="53">
        <v>0</v>
      </c>
      <c r="P64" s="53">
        <v>0</v>
      </c>
      <c r="Q64" s="51">
        <f t="shared" si="3"/>
        <v>100</v>
      </c>
      <c r="R64" s="74"/>
      <c r="S64" s="75"/>
      <c r="T64" s="52"/>
      <c r="U64" s="52"/>
      <c r="V64" s="52"/>
      <c r="W64" s="52"/>
    </row>
    <row r="65" spans="1:23" ht="28.5" x14ac:dyDescent="0.2">
      <c r="A65" s="42">
        <v>20</v>
      </c>
      <c r="B65" s="43">
        <v>322</v>
      </c>
      <c r="C65" s="43">
        <v>22</v>
      </c>
      <c r="D65" s="43">
        <v>4</v>
      </c>
      <c r="E65" s="43">
        <v>5</v>
      </c>
      <c r="F65" s="44">
        <v>51</v>
      </c>
      <c r="G65" s="45" t="s">
        <v>62</v>
      </c>
      <c r="H65" s="46">
        <v>18801323</v>
      </c>
      <c r="I65" s="47">
        <v>4339944</v>
      </c>
      <c r="J65" s="47">
        <v>0</v>
      </c>
      <c r="K65" s="47">
        <v>0</v>
      </c>
      <c r="L65" s="48">
        <f t="shared" si="2"/>
        <v>23141267</v>
      </c>
      <c r="M65" s="50">
        <v>81</v>
      </c>
      <c r="N65" s="50">
        <v>19</v>
      </c>
      <c r="O65" s="50">
        <v>0</v>
      </c>
      <c r="P65" s="50">
        <v>0</v>
      </c>
      <c r="Q65" s="51">
        <f t="shared" si="3"/>
        <v>100</v>
      </c>
      <c r="R65" s="74"/>
      <c r="S65" s="75"/>
      <c r="T65" s="52"/>
      <c r="U65" s="52"/>
      <c r="V65" s="52"/>
      <c r="W65" s="52"/>
    </row>
    <row r="66" spans="1:23" ht="15.75" customHeight="1" x14ac:dyDescent="0.2">
      <c r="A66" s="42">
        <v>20</v>
      </c>
      <c r="B66" s="43">
        <v>322</v>
      </c>
      <c r="C66" s="43">
        <v>22</v>
      </c>
      <c r="D66" s="43">
        <v>4</v>
      </c>
      <c r="E66" s="43">
        <v>6</v>
      </c>
      <c r="F66" s="44">
        <v>51</v>
      </c>
      <c r="G66" s="45" t="s">
        <v>63</v>
      </c>
      <c r="H66" s="46">
        <v>11750906</v>
      </c>
      <c r="I66" s="47">
        <v>18158307</v>
      </c>
      <c r="J66" s="47">
        <v>0</v>
      </c>
      <c r="K66" s="47">
        <v>0</v>
      </c>
      <c r="L66" s="48">
        <f t="shared" si="2"/>
        <v>29909213</v>
      </c>
      <c r="M66" s="50">
        <v>39</v>
      </c>
      <c r="N66" s="50">
        <v>61</v>
      </c>
      <c r="O66" s="50">
        <v>0</v>
      </c>
      <c r="P66" s="50">
        <v>0</v>
      </c>
      <c r="Q66" s="51">
        <f t="shared" si="3"/>
        <v>100</v>
      </c>
      <c r="R66" s="74"/>
      <c r="S66" s="75"/>
      <c r="T66" s="52"/>
      <c r="U66" s="52"/>
      <c r="V66" s="52"/>
      <c r="W66" s="52"/>
    </row>
    <row r="67" spans="1:23" x14ac:dyDescent="0.2">
      <c r="A67" s="42">
        <v>20</v>
      </c>
      <c r="B67" s="43">
        <v>322</v>
      </c>
      <c r="C67" s="43">
        <v>22</v>
      </c>
      <c r="D67" s="43">
        <v>4</v>
      </c>
      <c r="E67" s="43">
        <v>7</v>
      </c>
      <c r="F67" s="44">
        <v>51</v>
      </c>
      <c r="G67" s="45" t="s">
        <v>64</v>
      </c>
      <c r="H67" s="46">
        <v>3555000</v>
      </c>
      <c r="I67" s="47">
        <v>3788423</v>
      </c>
      <c r="J67" s="47">
        <v>0</v>
      </c>
      <c r="K67" s="47">
        <v>0</v>
      </c>
      <c r="L67" s="48">
        <f t="shared" si="2"/>
        <v>7343423</v>
      </c>
      <c r="M67" s="50">
        <v>48</v>
      </c>
      <c r="N67" s="50">
        <v>52</v>
      </c>
      <c r="O67" s="50">
        <v>0</v>
      </c>
      <c r="P67" s="50">
        <v>0</v>
      </c>
      <c r="Q67" s="51">
        <f t="shared" si="3"/>
        <v>100</v>
      </c>
      <c r="R67" s="74"/>
      <c r="S67" s="75"/>
      <c r="T67" s="52"/>
      <c r="U67" s="52"/>
      <c r="V67" s="52"/>
      <c r="W67" s="52"/>
    </row>
    <row r="68" spans="1:23" x14ac:dyDescent="0.2">
      <c r="A68" s="42">
        <v>20</v>
      </c>
      <c r="B68" s="43">
        <v>322</v>
      </c>
      <c r="C68" s="43">
        <v>22</v>
      </c>
      <c r="D68" s="43">
        <v>4</v>
      </c>
      <c r="E68" s="43">
        <v>8</v>
      </c>
      <c r="F68" s="44">
        <v>51</v>
      </c>
      <c r="G68" s="45" t="s">
        <v>65</v>
      </c>
      <c r="H68" s="46">
        <v>17956544</v>
      </c>
      <c r="I68" s="47">
        <v>6360000</v>
      </c>
      <c r="J68" s="47">
        <v>0</v>
      </c>
      <c r="K68" s="47">
        <v>0</v>
      </c>
      <c r="L68" s="48">
        <f t="shared" si="2"/>
        <v>24316544</v>
      </c>
      <c r="M68" s="50">
        <v>73.8</v>
      </c>
      <c r="N68" s="53">
        <v>26.2</v>
      </c>
      <c r="O68" s="53">
        <v>0</v>
      </c>
      <c r="P68" s="53">
        <v>0</v>
      </c>
      <c r="Q68" s="51">
        <f t="shared" si="3"/>
        <v>100</v>
      </c>
      <c r="R68" s="74"/>
      <c r="S68" s="75"/>
      <c r="T68" s="52"/>
      <c r="U68" s="52"/>
      <c r="V68" s="52"/>
      <c r="W68" s="52"/>
    </row>
    <row r="69" spans="1:23" x14ac:dyDescent="0.2">
      <c r="A69" s="42">
        <v>20</v>
      </c>
      <c r="B69" s="43">
        <v>322</v>
      </c>
      <c r="C69" s="43">
        <v>22</v>
      </c>
      <c r="D69" s="43">
        <v>4</v>
      </c>
      <c r="E69" s="43">
        <v>9</v>
      </c>
      <c r="F69" s="44">
        <v>51</v>
      </c>
      <c r="G69" s="45" t="s">
        <v>66</v>
      </c>
      <c r="H69" s="46">
        <v>3555000</v>
      </c>
      <c r="I69" s="47">
        <v>3788423</v>
      </c>
      <c r="J69" s="47">
        <v>0</v>
      </c>
      <c r="K69" s="47">
        <v>0</v>
      </c>
      <c r="L69" s="48">
        <f t="shared" si="2"/>
        <v>7343423</v>
      </c>
      <c r="M69" s="50">
        <v>48</v>
      </c>
      <c r="N69" s="53">
        <v>52</v>
      </c>
      <c r="O69" s="53">
        <v>0</v>
      </c>
      <c r="P69" s="53">
        <v>0</v>
      </c>
      <c r="Q69" s="51">
        <f t="shared" si="3"/>
        <v>100</v>
      </c>
      <c r="R69" s="74"/>
      <c r="S69" s="75"/>
      <c r="T69" s="52"/>
      <c r="U69" s="52"/>
      <c r="V69" s="52"/>
      <c r="W69" s="52"/>
    </row>
    <row r="70" spans="1:23" x14ac:dyDescent="0.2">
      <c r="A70" s="42">
        <v>20</v>
      </c>
      <c r="B70" s="43">
        <v>322</v>
      </c>
      <c r="C70" s="43">
        <v>22</v>
      </c>
      <c r="D70" s="43">
        <v>4</v>
      </c>
      <c r="E70" s="43">
        <v>10</v>
      </c>
      <c r="F70" s="44">
        <v>51</v>
      </c>
      <c r="G70" s="45" t="s">
        <v>54</v>
      </c>
      <c r="H70" s="46">
        <v>17956544</v>
      </c>
      <c r="I70" s="47">
        <v>6360000</v>
      </c>
      <c r="J70" s="47">
        <v>0</v>
      </c>
      <c r="K70" s="47">
        <v>0</v>
      </c>
      <c r="L70" s="48">
        <f t="shared" si="2"/>
        <v>24316544</v>
      </c>
      <c r="M70" s="50">
        <v>73.8</v>
      </c>
      <c r="N70" s="53">
        <v>26.2</v>
      </c>
      <c r="O70" s="53">
        <v>0</v>
      </c>
      <c r="P70" s="53">
        <v>0</v>
      </c>
      <c r="Q70" s="51">
        <f t="shared" si="3"/>
        <v>100</v>
      </c>
      <c r="R70" s="74"/>
      <c r="S70" s="75"/>
      <c r="T70" s="52"/>
      <c r="U70" s="52"/>
      <c r="V70" s="52"/>
      <c r="W70" s="52"/>
    </row>
    <row r="71" spans="1:23" ht="28.5" x14ac:dyDescent="0.2">
      <c r="A71" s="42">
        <v>20</v>
      </c>
      <c r="B71" s="43">
        <v>322</v>
      </c>
      <c r="C71" s="43">
        <v>22</v>
      </c>
      <c r="D71" s="43">
        <v>4</v>
      </c>
      <c r="E71" s="43">
        <v>11</v>
      </c>
      <c r="F71" s="44">
        <v>51</v>
      </c>
      <c r="G71" s="45" t="s">
        <v>55</v>
      </c>
      <c r="H71" s="46">
        <v>40807647</v>
      </c>
      <c r="I71" s="47">
        <v>17860000</v>
      </c>
      <c r="J71" s="47">
        <v>0</v>
      </c>
      <c r="K71" s="47">
        <v>0</v>
      </c>
      <c r="L71" s="48">
        <f t="shared" si="2"/>
        <v>58667647</v>
      </c>
      <c r="M71" s="50">
        <v>69.5</v>
      </c>
      <c r="N71" s="53">
        <v>30.5</v>
      </c>
      <c r="O71" s="53">
        <v>0</v>
      </c>
      <c r="P71" s="53">
        <v>0</v>
      </c>
      <c r="Q71" s="51">
        <f t="shared" si="3"/>
        <v>100</v>
      </c>
      <c r="R71" s="74"/>
      <c r="S71" s="75"/>
      <c r="T71" s="52"/>
      <c r="U71" s="52"/>
      <c r="V71" s="52"/>
      <c r="W71" s="52"/>
    </row>
    <row r="72" spans="1:23" ht="28.5" x14ac:dyDescent="0.2">
      <c r="A72" s="42">
        <v>20</v>
      </c>
      <c r="B72" s="43">
        <v>322</v>
      </c>
      <c r="C72" s="43">
        <v>22</v>
      </c>
      <c r="D72" s="43">
        <v>4</v>
      </c>
      <c r="E72" s="43">
        <v>12</v>
      </c>
      <c r="F72" s="44">
        <v>51</v>
      </c>
      <c r="G72" s="45" t="s">
        <v>56</v>
      </c>
      <c r="H72" s="46">
        <v>29750661</v>
      </c>
      <c r="I72" s="47">
        <v>20180222</v>
      </c>
      <c r="J72" s="47">
        <v>0</v>
      </c>
      <c r="K72" s="47">
        <v>0</v>
      </c>
      <c r="L72" s="48">
        <f t="shared" si="2"/>
        <v>49930883</v>
      </c>
      <c r="M72" s="50">
        <v>59.5</v>
      </c>
      <c r="N72" s="50">
        <v>40.5</v>
      </c>
      <c r="O72" s="50">
        <v>0</v>
      </c>
      <c r="P72" s="50">
        <v>0</v>
      </c>
      <c r="Q72" s="51">
        <f t="shared" si="3"/>
        <v>100</v>
      </c>
      <c r="R72" s="74"/>
      <c r="S72" s="75"/>
      <c r="T72" s="52"/>
      <c r="U72" s="52"/>
      <c r="V72" s="52"/>
      <c r="W72" s="52"/>
    </row>
    <row r="73" spans="1:23" ht="28.5" x14ac:dyDescent="0.2">
      <c r="A73" s="42">
        <v>20</v>
      </c>
      <c r="B73" s="43">
        <v>322</v>
      </c>
      <c r="C73" s="43">
        <v>22</v>
      </c>
      <c r="D73" s="43">
        <v>4</v>
      </c>
      <c r="E73" s="43">
        <v>13</v>
      </c>
      <c r="F73" s="44">
        <v>51</v>
      </c>
      <c r="G73" s="45" t="s">
        <v>57</v>
      </c>
      <c r="H73" s="46">
        <v>29750661</v>
      </c>
      <c r="I73" s="47">
        <v>16360000</v>
      </c>
      <c r="J73" s="47">
        <v>0</v>
      </c>
      <c r="K73" s="47">
        <v>0</v>
      </c>
      <c r="L73" s="48">
        <f t="shared" ref="L73:L108" si="4">+SUM(H73:K73)</f>
        <v>46110661</v>
      </c>
      <c r="M73" s="50">
        <v>64.5</v>
      </c>
      <c r="N73" s="53">
        <v>35.5</v>
      </c>
      <c r="O73" s="53">
        <v>0</v>
      </c>
      <c r="P73" s="53">
        <v>0</v>
      </c>
      <c r="Q73" s="51">
        <f t="shared" ref="Q73:Q108" si="5">+SUM(M73:P73)</f>
        <v>100</v>
      </c>
      <c r="R73" s="74"/>
      <c r="S73" s="75"/>
      <c r="T73" s="52"/>
      <c r="U73" s="52"/>
      <c r="V73" s="52"/>
      <c r="W73" s="52"/>
    </row>
    <row r="74" spans="1:23" ht="28.5" x14ac:dyDescent="0.2">
      <c r="A74" s="42">
        <v>20</v>
      </c>
      <c r="B74" s="43">
        <v>322</v>
      </c>
      <c r="C74" s="43">
        <v>22</v>
      </c>
      <c r="D74" s="43">
        <v>4</v>
      </c>
      <c r="E74" s="43">
        <v>14</v>
      </c>
      <c r="F74" s="44">
        <v>51</v>
      </c>
      <c r="G74" s="45" t="s">
        <v>58</v>
      </c>
      <c r="H74" s="46">
        <v>5335289</v>
      </c>
      <c r="I74" s="47">
        <v>3172284</v>
      </c>
      <c r="J74" s="47">
        <v>0</v>
      </c>
      <c r="K74" s="47">
        <v>0</v>
      </c>
      <c r="L74" s="48">
        <f t="shared" si="4"/>
        <v>8507573</v>
      </c>
      <c r="M74" s="50">
        <v>62</v>
      </c>
      <c r="N74" s="50">
        <v>38</v>
      </c>
      <c r="O74" s="50">
        <v>0</v>
      </c>
      <c r="P74" s="50">
        <v>0</v>
      </c>
      <c r="Q74" s="51">
        <f t="shared" si="5"/>
        <v>100</v>
      </c>
      <c r="R74" s="74"/>
      <c r="S74" s="75"/>
      <c r="T74" s="52"/>
      <c r="U74" s="52"/>
      <c r="V74" s="52"/>
      <c r="W74" s="52"/>
    </row>
    <row r="75" spans="1:23" ht="28.5" x14ac:dyDescent="0.2">
      <c r="A75" s="42">
        <v>20</v>
      </c>
      <c r="B75" s="43">
        <v>322</v>
      </c>
      <c r="C75" s="43">
        <v>22</v>
      </c>
      <c r="D75" s="43">
        <v>4</v>
      </c>
      <c r="E75" s="43">
        <v>16</v>
      </c>
      <c r="F75" s="44">
        <v>51</v>
      </c>
      <c r="G75" s="45" t="s">
        <v>59</v>
      </c>
      <c r="H75" s="46">
        <v>6799500</v>
      </c>
      <c r="I75" s="47">
        <v>7080083</v>
      </c>
      <c r="J75" s="47">
        <v>2999941</v>
      </c>
      <c r="K75" s="47">
        <v>0</v>
      </c>
      <c r="L75" s="48">
        <f t="shared" si="4"/>
        <v>16879524</v>
      </c>
      <c r="M75" s="50">
        <v>40</v>
      </c>
      <c r="N75" s="50">
        <v>42</v>
      </c>
      <c r="O75" s="50">
        <v>18</v>
      </c>
      <c r="P75" s="50">
        <v>0</v>
      </c>
      <c r="Q75" s="51">
        <f t="shared" si="5"/>
        <v>100</v>
      </c>
      <c r="R75" s="74"/>
      <c r="S75" s="75"/>
      <c r="T75" s="52"/>
      <c r="U75" s="52"/>
      <c r="V75" s="52"/>
      <c r="W75" s="52"/>
    </row>
    <row r="76" spans="1:23" ht="20.25" customHeight="1" x14ac:dyDescent="0.2">
      <c r="A76" s="42">
        <v>25</v>
      </c>
      <c r="B76" s="43">
        <v>347</v>
      </c>
      <c r="C76" s="43">
        <v>72</v>
      </c>
      <c r="D76" s="43">
        <v>0</v>
      </c>
      <c r="E76" s="43">
        <v>2</v>
      </c>
      <c r="F76" s="44">
        <v>51</v>
      </c>
      <c r="G76" s="45" t="s">
        <v>126</v>
      </c>
      <c r="H76" s="46">
        <v>10911250</v>
      </c>
      <c r="I76" s="47">
        <v>3388750</v>
      </c>
      <c r="J76" s="47">
        <v>0</v>
      </c>
      <c r="K76" s="47">
        <v>0</v>
      </c>
      <c r="L76" s="48">
        <f t="shared" si="4"/>
        <v>14300000</v>
      </c>
      <c r="M76" s="50">
        <v>76</v>
      </c>
      <c r="N76" s="50">
        <v>24</v>
      </c>
      <c r="O76" s="50">
        <v>0</v>
      </c>
      <c r="P76" s="50">
        <v>0</v>
      </c>
      <c r="Q76" s="51">
        <f t="shared" si="5"/>
        <v>100</v>
      </c>
      <c r="R76" s="74"/>
      <c r="S76" s="75"/>
      <c r="T76" s="52"/>
      <c r="U76" s="52"/>
      <c r="V76" s="52"/>
      <c r="W76" s="52"/>
    </row>
    <row r="77" spans="1:23" ht="19.5" customHeight="1" x14ac:dyDescent="0.2">
      <c r="A77" s="42">
        <v>30</v>
      </c>
      <c r="B77" s="43">
        <v>325</v>
      </c>
      <c r="C77" s="43">
        <v>72</v>
      </c>
      <c r="D77" s="43">
        <v>0</v>
      </c>
      <c r="E77" s="43">
        <v>64</v>
      </c>
      <c r="F77" s="44">
        <v>51</v>
      </c>
      <c r="G77" s="45" t="s">
        <v>67</v>
      </c>
      <c r="H77" s="46">
        <v>284000000</v>
      </c>
      <c r="I77" s="47">
        <v>224584974</v>
      </c>
      <c r="J77" s="47">
        <v>0</v>
      </c>
      <c r="K77" s="47">
        <v>0</v>
      </c>
      <c r="L77" s="48">
        <f t="shared" si="4"/>
        <v>508584974</v>
      </c>
      <c r="M77" s="50">
        <v>56</v>
      </c>
      <c r="N77" s="53">
        <v>44</v>
      </c>
      <c r="O77" s="53">
        <v>0</v>
      </c>
      <c r="P77" s="53">
        <v>0</v>
      </c>
      <c r="Q77" s="51">
        <f t="shared" si="5"/>
        <v>100</v>
      </c>
      <c r="R77" s="74"/>
      <c r="S77" s="75"/>
      <c r="T77" s="52"/>
      <c r="U77" s="52"/>
      <c r="V77" s="52"/>
      <c r="W77" s="52"/>
    </row>
    <row r="78" spans="1:23" ht="21" customHeight="1" x14ac:dyDescent="0.2">
      <c r="A78" s="42">
        <v>30</v>
      </c>
      <c r="B78" s="43">
        <v>325</v>
      </c>
      <c r="C78" s="43">
        <v>72</v>
      </c>
      <c r="D78" s="43">
        <v>0</v>
      </c>
      <c r="E78" s="43">
        <v>94</v>
      </c>
      <c r="F78" s="44">
        <v>51</v>
      </c>
      <c r="G78" s="45" t="s">
        <v>14</v>
      </c>
      <c r="H78" s="46">
        <v>565853900</v>
      </c>
      <c r="I78" s="47">
        <v>507472148</v>
      </c>
      <c r="J78" s="47">
        <v>0</v>
      </c>
      <c r="K78" s="47">
        <v>0</v>
      </c>
      <c r="L78" s="48">
        <f t="shared" si="4"/>
        <v>1073326048</v>
      </c>
      <c r="M78" s="50">
        <v>52.72</v>
      </c>
      <c r="N78" s="50">
        <v>47.28</v>
      </c>
      <c r="O78" s="50">
        <v>0</v>
      </c>
      <c r="P78" s="50">
        <v>0</v>
      </c>
      <c r="Q78" s="51">
        <f t="shared" si="5"/>
        <v>100</v>
      </c>
      <c r="R78" s="74"/>
      <c r="S78" s="75"/>
      <c r="T78" s="52"/>
      <c r="U78" s="52"/>
      <c r="V78" s="52"/>
      <c r="W78" s="52"/>
    </row>
    <row r="79" spans="1:23" ht="25.5" customHeight="1" x14ac:dyDescent="0.2">
      <c r="A79" s="42">
        <v>30</v>
      </c>
      <c r="B79" s="43">
        <v>325</v>
      </c>
      <c r="C79" s="43">
        <v>73</v>
      </c>
      <c r="D79" s="43">
        <v>1</v>
      </c>
      <c r="E79" s="43">
        <v>47</v>
      </c>
      <c r="F79" s="44">
        <v>51</v>
      </c>
      <c r="G79" s="45" t="s">
        <v>68</v>
      </c>
      <c r="H79" s="46">
        <v>500000000</v>
      </c>
      <c r="I79" s="47">
        <v>6860916770</v>
      </c>
      <c r="J79" s="47">
        <v>9147889027</v>
      </c>
      <c r="K79" s="47">
        <v>29230639338</v>
      </c>
      <c r="L79" s="48">
        <f t="shared" si="4"/>
        <v>45739445135</v>
      </c>
      <c r="M79" s="50">
        <v>0.85</v>
      </c>
      <c r="N79" s="50">
        <v>15</v>
      </c>
      <c r="O79" s="50">
        <v>20</v>
      </c>
      <c r="P79" s="50">
        <v>64.150000000000006</v>
      </c>
      <c r="Q79" s="51">
        <f t="shared" si="5"/>
        <v>100</v>
      </c>
      <c r="R79" s="74"/>
      <c r="S79" s="75"/>
      <c r="T79" s="52"/>
      <c r="U79" s="52"/>
      <c r="V79" s="52"/>
      <c r="W79" s="52"/>
    </row>
    <row r="80" spans="1:23" ht="21.75" customHeight="1" x14ac:dyDescent="0.2">
      <c r="A80" s="42">
        <v>41</v>
      </c>
      <c r="B80" s="43">
        <v>343</v>
      </c>
      <c r="C80" s="43">
        <v>1</v>
      </c>
      <c r="D80" s="43">
        <v>0</v>
      </c>
      <c r="E80" s="43">
        <v>1</v>
      </c>
      <c r="F80" s="44">
        <v>51</v>
      </c>
      <c r="G80" s="45" t="s">
        <v>76</v>
      </c>
      <c r="H80" s="46">
        <v>129920000</v>
      </c>
      <c r="I80" s="47">
        <v>194880000</v>
      </c>
      <c r="J80" s="47">
        <v>0</v>
      </c>
      <c r="K80" s="47">
        <v>0</v>
      </c>
      <c r="L80" s="48">
        <f t="shared" si="4"/>
        <v>324800000</v>
      </c>
      <c r="M80" s="50">
        <v>40</v>
      </c>
      <c r="N80" s="50">
        <v>60</v>
      </c>
      <c r="O80" s="50">
        <v>0</v>
      </c>
      <c r="P80" s="50">
        <v>0</v>
      </c>
      <c r="Q80" s="51">
        <f t="shared" si="5"/>
        <v>100</v>
      </c>
      <c r="R80" s="74"/>
      <c r="S80" s="75"/>
      <c r="T80" s="52"/>
      <c r="U80" s="52"/>
      <c r="V80" s="52"/>
      <c r="W80" s="52"/>
    </row>
    <row r="81" spans="1:23" ht="28.5" x14ac:dyDescent="0.2">
      <c r="A81" s="42">
        <v>41</v>
      </c>
      <c r="B81" s="43">
        <v>343</v>
      </c>
      <c r="C81" s="43">
        <v>44</v>
      </c>
      <c r="D81" s="43">
        <v>0</v>
      </c>
      <c r="E81" s="43">
        <v>1</v>
      </c>
      <c r="F81" s="44">
        <v>51</v>
      </c>
      <c r="G81" s="45" t="s">
        <v>15</v>
      </c>
      <c r="H81" s="46">
        <v>133105946</v>
      </c>
      <c r="I81" s="47">
        <v>33706054</v>
      </c>
      <c r="J81" s="47">
        <v>0</v>
      </c>
      <c r="K81" s="47">
        <v>0</v>
      </c>
      <c r="L81" s="48">
        <f t="shared" si="4"/>
        <v>166812000</v>
      </c>
      <c r="M81" s="50">
        <v>80</v>
      </c>
      <c r="N81" s="50">
        <v>20</v>
      </c>
      <c r="O81" s="50">
        <v>0</v>
      </c>
      <c r="P81" s="50">
        <v>0</v>
      </c>
      <c r="Q81" s="51">
        <f t="shared" si="5"/>
        <v>100</v>
      </c>
      <c r="R81" s="74"/>
      <c r="S81" s="75"/>
      <c r="T81" s="52"/>
      <c r="U81" s="52"/>
      <c r="V81" s="52"/>
      <c r="W81" s="52"/>
    </row>
    <row r="82" spans="1:23" x14ac:dyDescent="0.2">
      <c r="A82" s="42">
        <v>41</v>
      </c>
      <c r="B82" s="43">
        <v>375</v>
      </c>
      <c r="C82" s="43">
        <v>48</v>
      </c>
      <c r="D82" s="43">
        <v>0</v>
      </c>
      <c r="E82" s="43">
        <v>5</v>
      </c>
      <c r="F82" s="44">
        <v>51</v>
      </c>
      <c r="G82" s="45" t="s">
        <v>86</v>
      </c>
      <c r="H82" s="46">
        <v>41463374</v>
      </c>
      <c r="I82" s="47">
        <v>15173625</v>
      </c>
      <c r="J82" s="47">
        <v>0</v>
      </c>
      <c r="K82" s="47">
        <v>0</v>
      </c>
      <c r="L82" s="48">
        <f t="shared" si="4"/>
        <v>56636999</v>
      </c>
      <c r="M82" s="50">
        <v>74</v>
      </c>
      <c r="N82" s="53">
        <v>26</v>
      </c>
      <c r="O82" s="53">
        <v>0</v>
      </c>
      <c r="P82" s="53">
        <v>0</v>
      </c>
      <c r="Q82" s="51">
        <f t="shared" si="5"/>
        <v>100</v>
      </c>
      <c r="R82" s="74"/>
      <c r="S82" s="75"/>
      <c r="T82" s="52"/>
      <c r="U82" s="52"/>
      <c r="V82" s="52"/>
      <c r="W82" s="52"/>
    </row>
    <row r="83" spans="1:23" x14ac:dyDescent="0.2">
      <c r="A83" s="42">
        <v>41</v>
      </c>
      <c r="B83" s="43">
        <v>375</v>
      </c>
      <c r="C83" s="43">
        <v>48</v>
      </c>
      <c r="D83" s="43">
        <v>0</v>
      </c>
      <c r="E83" s="43">
        <v>8</v>
      </c>
      <c r="F83" s="44">
        <v>51</v>
      </c>
      <c r="G83" s="45" t="s">
        <v>87</v>
      </c>
      <c r="H83" s="46">
        <v>160209324</v>
      </c>
      <c r="I83" s="47">
        <v>80519677</v>
      </c>
      <c r="J83" s="47">
        <v>0</v>
      </c>
      <c r="K83" s="47">
        <v>0</v>
      </c>
      <c r="L83" s="48">
        <f t="shared" si="4"/>
        <v>240729001</v>
      </c>
      <c r="M83" s="50">
        <v>65.5</v>
      </c>
      <c r="N83" s="50">
        <v>34.5</v>
      </c>
      <c r="O83" s="50">
        <v>0</v>
      </c>
      <c r="P83" s="50">
        <v>0</v>
      </c>
      <c r="Q83" s="51">
        <f t="shared" si="5"/>
        <v>100</v>
      </c>
      <c r="R83" s="74"/>
      <c r="S83" s="75"/>
      <c r="T83" s="52"/>
      <c r="U83" s="52"/>
      <c r="V83" s="52"/>
      <c r="W83" s="52"/>
    </row>
    <row r="84" spans="1:23" x14ac:dyDescent="0.2">
      <c r="A84" s="42">
        <v>41</v>
      </c>
      <c r="B84" s="43">
        <v>375</v>
      </c>
      <c r="C84" s="43">
        <v>48</v>
      </c>
      <c r="D84" s="43">
        <v>0</v>
      </c>
      <c r="E84" s="43">
        <v>9</v>
      </c>
      <c r="F84" s="44">
        <v>51</v>
      </c>
      <c r="G84" s="45" t="s">
        <v>88</v>
      </c>
      <c r="H84" s="46">
        <v>94790476</v>
      </c>
      <c r="I84" s="47">
        <v>72381159</v>
      </c>
      <c r="J84" s="47">
        <v>0</v>
      </c>
      <c r="K84" s="47">
        <v>0</v>
      </c>
      <c r="L84" s="48">
        <f t="shared" si="4"/>
        <v>167171635</v>
      </c>
      <c r="M84" s="50">
        <v>57</v>
      </c>
      <c r="N84" s="50">
        <v>43</v>
      </c>
      <c r="O84" s="50">
        <v>0</v>
      </c>
      <c r="P84" s="50">
        <v>0</v>
      </c>
      <c r="Q84" s="51">
        <f t="shared" si="5"/>
        <v>100</v>
      </c>
      <c r="R84" s="74"/>
      <c r="S84" s="75"/>
      <c r="T84" s="52"/>
      <c r="U84" s="52"/>
      <c r="V84" s="52"/>
      <c r="W84" s="52"/>
    </row>
    <row r="85" spans="1:23" x14ac:dyDescent="0.2">
      <c r="A85" s="42">
        <v>41</v>
      </c>
      <c r="B85" s="43">
        <v>375</v>
      </c>
      <c r="C85" s="43">
        <v>48</v>
      </c>
      <c r="D85" s="43">
        <v>0</v>
      </c>
      <c r="E85" s="43">
        <v>10</v>
      </c>
      <c r="F85" s="44">
        <v>51</v>
      </c>
      <c r="G85" s="45" t="s">
        <v>85</v>
      </c>
      <c r="H85" s="46">
        <v>50585258</v>
      </c>
      <c r="I85" s="47">
        <v>6834742</v>
      </c>
      <c r="J85" s="47">
        <v>0</v>
      </c>
      <c r="K85" s="47">
        <v>0</v>
      </c>
      <c r="L85" s="48">
        <f t="shared" si="4"/>
        <v>57420000</v>
      </c>
      <c r="M85" s="50">
        <v>89</v>
      </c>
      <c r="N85" s="50">
        <v>11</v>
      </c>
      <c r="O85" s="50">
        <v>0</v>
      </c>
      <c r="P85" s="50">
        <v>0</v>
      </c>
      <c r="Q85" s="51">
        <f t="shared" si="5"/>
        <v>100</v>
      </c>
      <c r="R85" s="74"/>
      <c r="S85" s="75"/>
      <c r="T85" s="52"/>
      <c r="U85" s="52"/>
      <c r="V85" s="52"/>
      <c r="W85" s="52"/>
    </row>
    <row r="86" spans="1:23" x14ac:dyDescent="0.2">
      <c r="A86" s="42">
        <v>41</v>
      </c>
      <c r="B86" s="43">
        <v>375</v>
      </c>
      <c r="C86" s="43">
        <v>48</v>
      </c>
      <c r="D86" s="43">
        <v>0</v>
      </c>
      <c r="E86" s="43">
        <v>11</v>
      </c>
      <c r="F86" s="44">
        <v>51</v>
      </c>
      <c r="G86" s="45" t="s">
        <v>16</v>
      </c>
      <c r="H86" s="46">
        <v>16729699</v>
      </c>
      <c r="I86" s="47">
        <v>9370301</v>
      </c>
      <c r="J86" s="47">
        <v>0</v>
      </c>
      <c r="K86" s="47">
        <v>0</v>
      </c>
      <c r="L86" s="48">
        <f t="shared" si="4"/>
        <v>26100000</v>
      </c>
      <c r="M86" s="50">
        <v>65</v>
      </c>
      <c r="N86" s="50">
        <v>35</v>
      </c>
      <c r="O86" s="50">
        <v>0</v>
      </c>
      <c r="P86" s="50">
        <v>0</v>
      </c>
      <c r="Q86" s="51">
        <f t="shared" si="5"/>
        <v>100</v>
      </c>
      <c r="R86" s="74"/>
      <c r="S86" s="75"/>
      <c r="T86" s="52"/>
      <c r="U86" s="52"/>
      <c r="V86" s="52"/>
      <c r="W86" s="52"/>
    </row>
    <row r="87" spans="1:23" x14ac:dyDescent="0.2">
      <c r="A87" s="42">
        <v>41</v>
      </c>
      <c r="B87" s="43">
        <v>380</v>
      </c>
      <c r="C87" s="43">
        <v>31</v>
      </c>
      <c r="D87" s="43">
        <v>0</v>
      </c>
      <c r="E87" s="43">
        <v>16</v>
      </c>
      <c r="F87" s="44">
        <v>51</v>
      </c>
      <c r="G87" s="45" t="s">
        <v>89</v>
      </c>
      <c r="H87" s="46">
        <v>30746876</v>
      </c>
      <c r="I87" s="47">
        <v>44253124</v>
      </c>
      <c r="J87" s="47">
        <v>0</v>
      </c>
      <c r="K87" s="47">
        <v>0</v>
      </c>
      <c r="L87" s="48">
        <f t="shared" si="4"/>
        <v>75000000</v>
      </c>
      <c r="M87" s="50">
        <v>40</v>
      </c>
      <c r="N87" s="50">
        <v>60</v>
      </c>
      <c r="O87" s="50">
        <v>0</v>
      </c>
      <c r="P87" s="50">
        <v>0</v>
      </c>
      <c r="Q87" s="51">
        <f t="shared" si="5"/>
        <v>100</v>
      </c>
      <c r="R87" s="74"/>
      <c r="S87" s="75"/>
      <c r="T87" s="52"/>
      <c r="U87" s="52"/>
      <c r="V87" s="52"/>
      <c r="W87" s="52"/>
    </row>
    <row r="88" spans="1:23" x14ac:dyDescent="0.2">
      <c r="A88" s="42">
        <v>41</v>
      </c>
      <c r="B88" s="43">
        <v>380</v>
      </c>
      <c r="C88" s="43">
        <v>31</v>
      </c>
      <c r="D88" s="43">
        <v>0</v>
      </c>
      <c r="E88" s="43">
        <v>34</v>
      </c>
      <c r="F88" s="44">
        <v>51</v>
      </c>
      <c r="G88" s="45" t="s">
        <v>90</v>
      </c>
      <c r="H88" s="46">
        <v>30819247</v>
      </c>
      <c r="I88" s="47">
        <v>19635122</v>
      </c>
      <c r="J88" s="47">
        <v>0</v>
      </c>
      <c r="K88" s="47">
        <v>0</v>
      </c>
      <c r="L88" s="48">
        <f t="shared" si="4"/>
        <v>50454369</v>
      </c>
      <c r="M88" s="50">
        <v>58.57</v>
      </c>
      <c r="N88" s="50">
        <v>41.43</v>
      </c>
      <c r="O88" s="50">
        <v>0</v>
      </c>
      <c r="P88" s="50">
        <v>0</v>
      </c>
      <c r="Q88" s="51">
        <f t="shared" si="5"/>
        <v>100</v>
      </c>
      <c r="R88" s="74"/>
      <c r="S88" s="75"/>
      <c r="T88" s="52"/>
      <c r="U88" s="52"/>
      <c r="V88" s="52"/>
      <c r="W88" s="52"/>
    </row>
    <row r="89" spans="1:23" ht="28.5" x14ac:dyDescent="0.2">
      <c r="A89" s="42">
        <v>50</v>
      </c>
      <c r="B89" s="43">
        <v>105</v>
      </c>
      <c r="C89" s="43">
        <v>1</v>
      </c>
      <c r="D89" s="43">
        <v>0</v>
      </c>
      <c r="E89" s="43">
        <v>14</v>
      </c>
      <c r="F89" s="44">
        <v>51</v>
      </c>
      <c r="G89" s="45" t="s">
        <v>127</v>
      </c>
      <c r="H89" s="46">
        <v>55772494</v>
      </c>
      <c r="I89" s="47">
        <v>79300000</v>
      </c>
      <c r="J89" s="47">
        <v>49227506</v>
      </c>
      <c r="K89" s="47">
        <v>0</v>
      </c>
      <c r="L89" s="48">
        <f t="shared" si="4"/>
        <v>184300000</v>
      </c>
      <c r="M89" s="50">
        <v>30</v>
      </c>
      <c r="N89" s="50">
        <v>43</v>
      </c>
      <c r="O89" s="50">
        <v>27</v>
      </c>
      <c r="P89" s="50">
        <v>0</v>
      </c>
      <c r="Q89" s="51">
        <f t="shared" si="5"/>
        <v>100</v>
      </c>
      <c r="R89" s="74"/>
      <c r="S89" s="75"/>
      <c r="T89" s="52"/>
      <c r="U89" s="52"/>
      <c r="V89" s="52"/>
      <c r="W89" s="52"/>
    </row>
    <row r="90" spans="1:23" ht="28.5" x14ac:dyDescent="0.2">
      <c r="A90" s="42">
        <v>57</v>
      </c>
      <c r="B90" s="43">
        <v>327</v>
      </c>
      <c r="C90" s="43">
        <v>66</v>
      </c>
      <c r="D90" s="43">
        <v>1</v>
      </c>
      <c r="E90" s="43">
        <v>4</v>
      </c>
      <c r="F90" s="44">
        <v>51</v>
      </c>
      <c r="G90" s="45" t="s">
        <v>149</v>
      </c>
      <c r="H90" s="46">
        <v>464900000</v>
      </c>
      <c r="I90" s="47">
        <v>3643436754</v>
      </c>
      <c r="J90" s="47">
        <v>1497356753</v>
      </c>
      <c r="K90" s="47">
        <v>0</v>
      </c>
      <c r="L90" s="48">
        <f t="shared" si="4"/>
        <v>5605693507</v>
      </c>
      <c r="M90" s="50">
        <v>8.2899999999999991</v>
      </c>
      <c r="N90" s="50">
        <v>65</v>
      </c>
      <c r="O90" s="50">
        <v>26.71</v>
      </c>
      <c r="P90" s="50">
        <v>0</v>
      </c>
      <c r="Q90" s="51">
        <f t="shared" si="5"/>
        <v>100</v>
      </c>
      <c r="R90" s="74"/>
      <c r="S90" s="75"/>
      <c r="T90" s="52"/>
      <c r="U90" s="52"/>
      <c r="V90" s="52"/>
      <c r="W90" s="52"/>
    </row>
    <row r="91" spans="1:23" ht="30" customHeight="1" x14ac:dyDescent="0.2">
      <c r="A91" s="42">
        <v>57</v>
      </c>
      <c r="B91" s="43">
        <v>327</v>
      </c>
      <c r="C91" s="43">
        <v>66</v>
      </c>
      <c r="D91" s="43">
        <v>1</v>
      </c>
      <c r="E91" s="43">
        <v>8</v>
      </c>
      <c r="F91" s="44">
        <v>51</v>
      </c>
      <c r="G91" s="45" t="s">
        <v>262</v>
      </c>
      <c r="H91" s="46">
        <v>2000000</v>
      </c>
      <c r="I91" s="47">
        <v>1125000000</v>
      </c>
      <c r="J91" s="47">
        <v>1125000000</v>
      </c>
      <c r="K91" s="47">
        <v>2250000000</v>
      </c>
      <c r="L91" s="48">
        <f t="shared" si="4"/>
        <v>4502000000</v>
      </c>
      <c r="M91" s="50">
        <v>1</v>
      </c>
      <c r="N91" s="50">
        <v>25</v>
      </c>
      <c r="O91" s="50">
        <v>24</v>
      </c>
      <c r="P91" s="50">
        <v>50</v>
      </c>
      <c r="Q91" s="51">
        <f t="shared" si="5"/>
        <v>100</v>
      </c>
      <c r="R91" s="74"/>
      <c r="S91" s="75"/>
      <c r="T91" s="52"/>
      <c r="U91" s="52"/>
      <c r="V91" s="52"/>
      <c r="W91" s="52"/>
    </row>
    <row r="92" spans="1:23" ht="28.5" x14ac:dyDescent="0.2">
      <c r="A92" s="42">
        <v>57</v>
      </c>
      <c r="B92" s="43">
        <v>327</v>
      </c>
      <c r="C92" s="43">
        <v>66</v>
      </c>
      <c r="D92" s="43">
        <v>1</v>
      </c>
      <c r="E92" s="43">
        <v>16</v>
      </c>
      <c r="F92" s="44">
        <v>58</v>
      </c>
      <c r="G92" s="45" t="s">
        <v>150</v>
      </c>
      <c r="H92" s="46">
        <v>88100000</v>
      </c>
      <c r="I92" s="47">
        <v>417003000</v>
      </c>
      <c r="J92" s="47">
        <v>0</v>
      </c>
      <c r="K92" s="47">
        <v>0</v>
      </c>
      <c r="L92" s="48">
        <f t="shared" si="4"/>
        <v>505103000</v>
      </c>
      <c r="M92" s="50">
        <v>17.440000000000001</v>
      </c>
      <c r="N92" s="50">
        <v>82.56</v>
      </c>
      <c r="O92" s="50">
        <v>0</v>
      </c>
      <c r="P92" s="50">
        <v>0</v>
      </c>
      <c r="Q92" s="51">
        <f t="shared" si="5"/>
        <v>100</v>
      </c>
      <c r="R92" s="74"/>
      <c r="S92" s="75"/>
      <c r="T92" s="52"/>
      <c r="U92" s="52"/>
      <c r="V92" s="52"/>
      <c r="W92" s="52"/>
    </row>
    <row r="93" spans="1:23" ht="28.5" x14ac:dyDescent="0.2">
      <c r="A93" s="42">
        <v>57</v>
      </c>
      <c r="B93" s="43">
        <v>327</v>
      </c>
      <c r="C93" s="43">
        <v>66</v>
      </c>
      <c r="D93" s="43">
        <v>1</v>
      </c>
      <c r="E93" s="43">
        <v>24</v>
      </c>
      <c r="F93" s="44">
        <v>52</v>
      </c>
      <c r="G93" s="45" t="s">
        <v>17</v>
      </c>
      <c r="H93" s="46">
        <v>280730119</v>
      </c>
      <c r="I93" s="47">
        <v>290000000</v>
      </c>
      <c r="J93" s="47">
        <v>129269881</v>
      </c>
      <c r="K93" s="47">
        <v>0</v>
      </c>
      <c r="L93" s="48">
        <f t="shared" si="4"/>
        <v>700000000</v>
      </c>
      <c r="M93" s="50">
        <v>37</v>
      </c>
      <c r="N93" s="50">
        <v>44</v>
      </c>
      <c r="O93" s="50">
        <v>19</v>
      </c>
      <c r="P93" s="50">
        <v>0</v>
      </c>
      <c r="Q93" s="51">
        <f t="shared" si="5"/>
        <v>100</v>
      </c>
      <c r="R93" s="74"/>
      <c r="S93" s="75"/>
      <c r="T93" s="52"/>
      <c r="U93" s="52"/>
      <c r="V93" s="52"/>
      <c r="W93" s="52"/>
    </row>
    <row r="94" spans="1:23" ht="28.5" x14ac:dyDescent="0.2">
      <c r="A94" s="42">
        <v>57</v>
      </c>
      <c r="B94" s="43">
        <v>327</v>
      </c>
      <c r="C94" s="43">
        <v>66</v>
      </c>
      <c r="D94" s="43">
        <v>1</v>
      </c>
      <c r="E94" s="43">
        <v>24</v>
      </c>
      <c r="F94" s="44">
        <v>53</v>
      </c>
      <c r="G94" s="61" t="s">
        <v>143</v>
      </c>
      <c r="H94" s="46">
        <v>191000000</v>
      </c>
      <c r="I94" s="47">
        <v>1500000000</v>
      </c>
      <c r="J94" s="47">
        <v>1000000000</v>
      </c>
      <c r="K94" s="47">
        <v>0</v>
      </c>
      <c r="L94" s="48">
        <f t="shared" si="4"/>
        <v>2691000000</v>
      </c>
      <c r="M94" s="50">
        <v>8</v>
      </c>
      <c r="N94" s="50">
        <v>55</v>
      </c>
      <c r="O94" s="50">
        <v>37</v>
      </c>
      <c r="P94" s="50">
        <v>0</v>
      </c>
      <c r="Q94" s="51">
        <f t="shared" si="5"/>
        <v>100</v>
      </c>
      <c r="R94" s="74"/>
      <c r="S94" s="75"/>
      <c r="T94" s="52"/>
      <c r="U94" s="52"/>
      <c r="V94" s="52"/>
      <c r="W94" s="52"/>
    </row>
    <row r="95" spans="1:23" ht="28.5" x14ac:dyDescent="0.2">
      <c r="A95" s="42">
        <v>57</v>
      </c>
      <c r="B95" s="43">
        <v>327</v>
      </c>
      <c r="C95" s="43">
        <v>66</v>
      </c>
      <c r="D95" s="43">
        <v>1</v>
      </c>
      <c r="E95" s="43">
        <v>24</v>
      </c>
      <c r="F95" s="44">
        <v>55</v>
      </c>
      <c r="G95" s="45" t="s">
        <v>18</v>
      </c>
      <c r="H95" s="46">
        <v>191000000</v>
      </c>
      <c r="I95" s="47">
        <v>1300000000</v>
      </c>
      <c r="J95" s="47">
        <v>1109000000</v>
      </c>
      <c r="K95" s="47">
        <v>0</v>
      </c>
      <c r="L95" s="48">
        <f t="shared" si="4"/>
        <v>2600000000</v>
      </c>
      <c r="M95" s="50">
        <v>8</v>
      </c>
      <c r="N95" s="50">
        <v>50</v>
      </c>
      <c r="O95" s="50">
        <v>42</v>
      </c>
      <c r="P95" s="50">
        <v>0</v>
      </c>
      <c r="Q95" s="51">
        <f t="shared" si="5"/>
        <v>100</v>
      </c>
      <c r="R95" s="74"/>
      <c r="S95" s="75"/>
      <c r="T95" s="52"/>
      <c r="U95" s="52"/>
      <c r="V95" s="52"/>
      <c r="W95" s="52"/>
    </row>
    <row r="96" spans="1:23" ht="30" customHeight="1" x14ac:dyDescent="0.2">
      <c r="A96" s="42">
        <v>57</v>
      </c>
      <c r="B96" s="43">
        <v>327</v>
      </c>
      <c r="C96" s="43">
        <v>91</v>
      </c>
      <c r="D96" s="43">
        <v>1</v>
      </c>
      <c r="E96" s="43">
        <v>7</v>
      </c>
      <c r="F96" s="44">
        <v>51</v>
      </c>
      <c r="G96" s="61" t="s">
        <v>251</v>
      </c>
      <c r="H96" s="46">
        <v>100000</v>
      </c>
      <c r="I96" s="47">
        <v>2000000</v>
      </c>
      <c r="J96" s="47">
        <v>2900000</v>
      </c>
      <c r="K96" s="47">
        <v>0</v>
      </c>
      <c r="L96" s="48">
        <f t="shared" si="4"/>
        <v>5000000</v>
      </c>
      <c r="M96" s="50">
        <v>2.4</v>
      </c>
      <c r="N96" s="50">
        <v>47.6</v>
      </c>
      <c r="O96" s="50">
        <v>50</v>
      </c>
      <c r="P96" s="50">
        <v>0</v>
      </c>
      <c r="Q96" s="51">
        <f t="shared" si="5"/>
        <v>100</v>
      </c>
      <c r="R96" s="74"/>
      <c r="S96" s="75"/>
      <c r="T96" s="52"/>
      <c r="U96" s="52"/>
      <c r="V96" s="52"/>
      <c r="W96" s="52"/>
    </row>
    <row r="97" spans="1:23" ht="28.5" x14ac:dyDescent="0.2">
      <c r="A97" s="42">
        <v>57</v>
      </c>
      <c r="B97" s="43">
        <v>604</v>
      </c>
      <c r="C97" s="43">
        <v>26</v>
      </c>
      <c r="D97" s="43">
        <v>4</v>
      </c>
      <c r="E97" s="43">
        <v>96</v>
      </c>
      <c r="F97" s="44">
        <v>51</v>
      </c>
      <c r="G97" s="61" t="s">
        <v>240</v>
      </c>
      <c r="H97" s="46">
        <v>4614602</v>
      </c>
      <c r="I97" s="47">
        <v>344260800</v>
      </c>
      <c r="J97" s="47">
        <v>71516598</v>
      </c>
      <c r="K97" s="47">
        <v>0</v>
      </c>
      <c r="L97" s="48">
        <f t="shared" si="4"/>
        <v>420392000</v>
      </c>
      <c r="M97" s="50">
        <v>1</v>
      </c>
      <c r="N97" s="50">
        <v>80</v>
      </c>
      <c r="O97" s="50">
        <v>19</v>
      </c>
      <c r="P97" s="50">
        <v>0</v>
      </c>
      <c r="Q97" s="51">
        <f t="shared" si="5"/>
        <v>100</v>
      </c>
      <c r="R97" s="74"/>
      <c r="S97" s="75"/>
      <c r="T97" s="52"/>
      <c r="U97" s="52"/>
      <c r="V97" s="52"/>
      <c r="W97" s="52"/>
    </row>
    <row r="98" spans="1:23" ht="20.25" customHeight="1" x14ac:dyDescent="0.2">
      <c r="A98" s="42">
        <v>57</v>
      </c>
      <c r="B98" s="43">
        <v>604</v>
      </c>
      <c r="C98" s="43">
        <v>26</v>
      </c>
      <c r="D98" s="43">
        <v>4</v>
      </c>
      <c r="E98" s="43">
        <v>97</v>
      </c>
      <c r="F98" s="44">
        <v>51</v>
      </c>
      <c r="G98" s="61" t="s">
        <v>241</v>
      </c>
      <c r="H98" s="46">
        <v>4614602</v>
      </c>
      <c r="I98" s="47">
        <v>500208000</v>
      </c>
      <c r="J98" s="47">
        <v>105097398</v>
      </c>
      <c r="K98" s="47">
        <v>0</v>
      </c>
      <c r="L98" s="48">
        <f t="shared" si="4"/>
        <v>609920000</v>
      </c>
      <c r="M98" s="50">
        <v>0.75</v>
      </c>
      <c r="N98" s="50">
        <v>81.25</v>
      </c>
      <c r="O98" s="50">
        <v>18</v>
      </c>
      <c r="P98" s="50">
        <v>0</v>
      </c>
      <c r="Q98" s="51">
        <f t="shared" si="5"/>
        <v>100</v>
      </c>
      <c r="R98" s="74"/>
      <c r="S98" s="75"/>
      <c r="T98" s="52"/>
      <c r="U98" s="52"/>
      <c r="V98" s="52"/>
      <c r="W98" s="52"/>
    </row>
    <row r="99" spans="1:23" ht="28.5" x14ac:dyDescent="0.2">
      <c r="A99" s="42">
        <v>57</v>
      </c>
      <c r="B99" s="43">
        <v>604</v>
      </c>
      <c r="C99" s="43">
        <v>26</v>
      </c>
      <c r="D99" s="43">
        <v>5</v>
      </c>
      <c r="E99" s="43">
        <v>46</v>
      </c>
      <c r="F99" s="44">
        <v>51</v>
      </c>
      <c r="G99" s="61" t="s">
        <v>242</v>
      </c>
      <c r="H99" s="46">
        <v>1352690</v>
      </c>
      <c r="I99" s="47">
        <v>59214000</v>
      </c>
      <c r="J99" s="47">
        <v>395419310</v>
      </c>
      <c r="K99" s="47">
        <v>0</v>
      </c>
      <c r="L99" s="48">
        <f t="shared" si="4"/>
        <v>455986000</v>
      </c>
      <c r="M99" s="50">
        <v>0.3</v>
      </c>
      <c r="N99" s="50">
        <v>15.7</v>
      </c>
      <c r="O99" s="50">
        <v>84</v>
      </c>
      <c r="P99" s="50">
        <v>0</v>
      </c>
      <c r="Q99" s="51">
        <f t="shared" si="5"/>
        <v>100</v>
      </c>
      <c r="R99" s="74"/>
      <c r="S99" s="75"/>
      <c r="T99" s="52"/>
      <c r="U99" s="52"/>
      <c r="V99" s="52"/>
      <c r="W99" s="52"/>
    </row>
    <row r="100" spans="1:23" ht="28.5" x14ac:dyDescent="0.2">
      <c r="A100" s="42">
        <v>57</v>
      </c>
      <c r="B100" s="43">
        <v>604</v>
      </c>
      <c r="C100" s="43">
        <v>26</v>
      </c>
      <c r="D100" s="43">
        <v>5</v>
      </c>
      <c r="E100" s="43">
        <v>80</v>
      </c>
      <c r="F100" s="44">
        <v>51</v>
      </c>
      <c r="G100" s="61" t="s">
        <v>243</v>
      </c>
      <c r="H100" s="46">
        <v>18348248</v>
      </c>
      <c r="I100" s="47">
        <v>61832000</v>
      </c>
      <c r="J100" s="47">
        <v>412936000</v>
      </c>
      <c r="K100" s="47">
        <v>0</v>
      </c>
      <c r="L100" s="48">
        <f t="shared" si="4"/>
        <v>493116248</v>
      </c>
      <c r="M100" s="50">
        <v>4</v>
      </c>
      <c r="N100" s="50">
        <v>13</v>
      </c>
      <c r="O100" s="50">
        <v>83</v>
      </c>
      <c r="P100" s="50">
        <v>0</v>
      </c>
      <c r="Q100" s="51">
        <f t="shared" si="5"/>
        <v>100</v>
      </c>
      <c r="R100" s="74"/>
      <c r="S100" s="75"/>
      <c r="T100" s="52"/>
      <c r="U100" s="52"/>
      <c r="V100" s="52"/>
      <c r="W100" s="52"/>
    </row>
    <row r="101" spans="1:23" ht="28.5" x14ac:dyDescent="0.2">
      <c r="A101" s="42">
        <v>57</v>
      </c>
      <c r="B101" s="43">
        <v>604</v>
      </c>
      <c r="C101" s="43">
        <v>26</v>
      </c>
      <c r="D101" s="43">
        <v>5</v>
      </c>
      <c r="E101" s="43">
        <v>84</v>
      </c>
      <c r="F101" s="44">
        <v>51</v>
      </c>
      <c r="G101" s="45" t="s">
        <v>91</v>
      </c>
      <c r="H101" s="46">
        <v>1352690</v>
      </c>
      <c r="I101" s="47">
        <v>37753880</v>
      </c>
      <c r="J101" s="47">
        <v>254223550</v>
      </c>
      <c r="K101" s="47">
        <v>0</v>
      </c>
      <c r="L101" s="48">
        <f t="shared" si="4"/>
        <v>293330120</v>
      </c>
      <c r="M101" s="50">
        <v>0.6</v>
      </c>
      <c r="N101" s="50">
        <v>12.4</v>
      </c>
      <c r="O101" s="50">
        <v>87</v>
      </c>
      <c r="P101" s="50">
        <v>0</v>
      </c>
      <c r="Q101" s="51">
        <f t="shared" si="5"/>
        <v>100</v>
      </c>
      <c r="R101" s="74"/>
      <c r="S101" s="75"/>
      <c r="T101" s="52"/>
      <c r="U101" s="52"/>
      <c r="V101" s="52"/>
      <c r="W101" s="52"/>
    </row>
    <row r="102" spans="1:23" ht="28.5" x14ac:dyDescent="0.2">
      <c r="A102" s="42">
        <v>57</v>
      </c>
      <c r="B102" s="43">
        <v>604</v>
      </c>
      <c r="C102" s="43">
        <v>26</v>
      </c>
      <c r="D102" s="43">
        <v>5</v>
      </c>
      <c r="E102" s="43">
        <v>86</v>
      </c>
      <c r="F102" s="44">
        <v>51</v>
      </c>
      <c r="G102" s="45" t="s">
        <v>92</v>
      </c>
      <c r="H102" s="46">
        <v>5000000</v>
      </c>
      <c r="I102" s="47">
        <v>25928000</v>
      </c>
      <c r="J102" s="47">
        <v>177044000</v>
      </c>
      <c r="K102" s="47">
        <v>0</v>
      </c>
      <c r="L102" s="48">
        <f t="shared" si="4"/>
        <v>207972000</v>
      </c>
      <c r="M102" s="50">
        <v>2.5</v>
      </c>
      <c r="N102" s="50">
        <v>12.5</v>
      </c>
      <c r="O102" s="50">
        <v>85</v>
      </c>
      <c r="P102" s="50">
        <v>0</v>
      </c>
      <c r="Q102" s="51">
        <f t="shared" si="5"/>
        <v>100</v>
      </c>
      <c r="R102" s="74"/>
      <c r="S102" s="75"/>
      <c r="T102" s="52"/>
      <c r="U102" s="52"/>
      <c r="V102" s="52"/>
      <c r="W102" s="52"/>
    </row>
    <row r="103" spans="1:23" ht="28.5" x14ac:dyDescent="0.2">
      <c r="A103" s="42">
        <v>57</v>
      </c>
      <c r="B103" s="43">
        <v>604</v>
      </c>
      <c r="C103" s="43">
        <v>26</v>
      </c>
      <c r="D103" s="43">
        <v>5</v>
      </c>
      <c r="E103" s="43">
        <v>87</v>
      </c>
      <c r="F103" s="44">
        <v>51</v>
      </c>
      <c r="G103" s="45" t="s">
        <v>93</v>
      </c>
      <c r="H103" s="46">
        <v>10000000</v>
      </c>
      <c r="I103" s="47">
        <v>45000000</v>
      </c>
      <c r="J103" s="47">
        <v>302096000</v>
      </c>
      <c r="K103" s="47">
        <v>0</v>
      </c>
      <c r="L103" s="48">
        <f t="shared" si="4"/>
        <v>357096000</v>
      </c>
      <c r="M103" s="50">
        <v>2.5</v>
      </c>
      <c r="N103" s="50">
        <v>12.5</v>
      </c>
      <c r="O103" s="50">
        <v>85</v>
      </c>
      <c r="P103" s="50">
        <v>0</v>
      </c>
      <c r="Q103" s="51">
        <f t="shared" si="5"/>
        <v>100</v>
      </c>
      <c r="R103" s="74"/>
      <c r="S103" s="75"/>
      <c r="T103" s="52"/>
      <c r="U103" s="52"/>
      <c r="V103" s="52"/>
      <c r="W103" s="52"/>
    </row>
    <row r="104" spans="1:23" ht="28.5" x14ac:dyDescent="0.2">
      <c r="A104" s="42">
        <v>57</v>
      </c>
      <c r="B104" s="43">
        <v>604</v>
      </c>
      <c r="C104" s="43">
        <v>26</v>
      </c>
      <c r="D104" s="43">
        <v>5</v>
      </c>
      <c r="E104" s="43">
        <v>92</v>
      </c>
      <c r="F104" s="44">
        <v>51</v>
      </c>
      <c r="G104" s="45" t="s">
        <v>94</v>
      </c>
      <c r="H104" s="46">
        <v>1352690</v>
      </c>
      <c r="I104" s="47">
        <v>43132000</v>
      </c>
      <c r="J104" s="47">
        <v>289483310</v>
      </c>
      <c r="K104" s="47">
        <v>0</v>
      </c>
      <c r="L104" s="48">
        <f t="shared" si="4"/>
        <v>333968000</v>
      </c>
      <c r="M104" s="50">
        <v>2</v>
      </c>
      <c r="N104" s="50">
        <v>12</v>
      </c>
      <c r="O104" s="50">
        <v>86</v>
      </c>
      <c r="P104" s="50">
        <v>0</v>
      </c>
      <c r="Q104" s="51">
        <f t="shared" si="5"/>
        <v>100</v>
      </c>
      <c r="R104" s="74"/>
      <c r="S104" s="75"/>
      <c r="T104" s="52"/>
      <c r="U104" s="52"/>
      <c r="V104" s="52"/>
      <c r="W104" s="52"/>
    </row>
    <row r="105" spans="1:23" ht="28.5" x14ac:dyDescent="0.2">
      <c r="A105" s="42">
        <v>57</v>
      </c>
      <c r="B105" s="43">
        <v>604</v>
      </c>
      <c r="C105" s="43">
        <v>26</v>
      </c>
      <c r="D105" s="43">
        <v>5</v>
      </c>
      <c r="E105" s="43">
        <v>93</v>
      </c>
      <c r="F105" s="44">
        <v>51</v>
      </c>
      <c r="G105" s="45" t="s">
        <v>95</v>
      </c>
      <c r="H105" s="46">
        <v>1352690</v>
      </c>
      <c r="I105" s="47">
        <v>62206000</v>
      </c>
      <c r="J105" s="47">
        <v>414535310</v>
      </c>
      <c r="K105" s="47">
        <v>0</v>
      </c>
      <c r="L105" s="48">
        <f t="shared" si="4"/>
        <v>478094000</v>
      </c>
      <c r="M105" s="50">
        <v>1</v>
      </c>
      <c r="N105" s="50">
        <v>13</v>
      </c>
      <c r="O105" s="50">
        <v>86</v>
      </c>
      <c r="P105" s="50">
        <v>0</v>
      </c>
      <c r="Q105" s="51">
        <f t="shared" si="5"/>
        <v>100</v>
      </c>
      <c r="R105" s="74"/>
      <c r="S105" s="75"/>
      <c r="T105" s="52"/>
      <c r="U105" s="52"/>
      <c r="V105" s="52"/>
      <c r="W105" s="52"/>
    </row>
    <row r="106" spans="1:23" ht="28.5" x14ac:dyDescent="0.2">
      <c r="A106" s="42">
        <v>57</v>
      </c>
      <c r="B106" s="43">
        <v>604</v>
      </c>
      <c r="C106" s="43">
        <v>26</v>
      </c>
      <c r="D106" s="43">
        <v>5</v>
      </c>
      <c r="E106" s="43">
        <v>94</v>
      </c>
      <c r="F106" s="44">
        <v>51</v>
      </c>
      <c r="G106" s="45" t="s">
        <v>96</v>
      </c>
      <c r="H106" s="46">
        <v>1352690</v>
      </c>
      <c r="I106" s="47">
        <v>94370000</v>
      </c>
      <c r="J106" s="47">
        <v>625407310</v>
      </c>
      <c r="K106" s="47">
        <v>0</v>
      </c>
      <c r="L106" s="48">
        <f t="shared" si="4"/>
        <v>721130000</v>
      </c>
      <c r="M106" s="50">
        <v>1</v>
      </c>
      <c r="N106" s="50">
        <v>13</v>
      </c>
      <c r="O106" s="50">
        <v>86</v>
      </c>
      <c r="P106" s="50">
        <v>0</v>
      </c>
      <c r="Q106" s="51">
        <f t="shared" si="5"/>
        <v>100</v>
      </c>
      <c r="R106" s="74"/>
      <c r="S106" s="75"/>
      <c r="T106" s="52"/>
      <c r="U106" s="52"/>
      <c r="V106" s="52"/>
      <c r="W106" s="52"/>
    </row>
    <row r="107" spans="1:23" ht="28.5" x14ac:dyDescent="0.2">
      <c r="A107" s="42">
        <v>57</v>
      </c>
      <c r="B107" s="43">
        <v>604</v>
      </c>
      <c r="C107" s="43">
        <v>26</v>
      </c>
      <c r="D107" s="43">
        <v>5</v>
      </c>
      <c r="E107" s="43">
        <v>95</v>
      </c>
      <c r="F107" s="44">
        <v>51</v>
      </c>
      <c r="G107" s="45" t="s">
        <v>97</v>
      </c>
      <c r="H107" s="46">
        <v>1352690</v>
      </c>
      <c r="I107" s="47">
        <v>39392000</v>
      </c>
      <c r="J107" s="47">
        <v>264963310</v>
      </c>
      <c r="K107" s="47">
        <v>0</v>
      </c>
      <c r="L107" s="48">
        <f t="shared" si="4"/>
        <v>305708000</v>
      </c>
      <c r="M107" s="50">
        <v>1.5</v>
      </c>
      <c r="N107" s="50">
        <v>12</v>
      </c>
      <c r="O107" s="50">
        <v>86.5</v>
      </c>
      <c r="P107" s="50">
        <v>0</v>
      </c>
      <c r="Q107" s="51">
        <f t="shared" si="5"/>
        <v>100</v>
      </c>
      <c r="R107" s="74"/>
      <c r="S107" s="75"/>
      <c r="T107" s="52"/>
      <c r="U107" s="52"/>
      <c r="V107" s="52"/>
      <c r="W107" s="52"/>
    </row>
    <row r="108" spans="1:23" ht="28.5" x14ac:dyDescent="0.2">
      <c r="A108" s="42">
        <v>57</v>
      </c>
      <c r="B108" s="43">
        <v>604</v>
      </c>
      <c r="C108" s="43">
        <v>26</v>
      </c>
      <c r="D108" s="43">
        <v>5</v>
      </c>
      <c r="E108" s="43">
        <v>96</v>
      </c>
      <c r="F108" s="44">
        <v>51</v>
      </c>
      <c r="G108" s="45" t="s">
        <v>98</v>
      </c>
      <c r="H108" s="46">
        <v>2000000</v>
      </c>
      <c r="I108" s="47">
        <v>84646000</v>
      </c>
      <c r="J108" s="47">
        <v>562008000</v>
      </c>
      <c r="K108" s="47">
        <v>0</v>
      </c>
      <c r="L108" s="48">
        <f t="shared" si="4"/>
        <v>648654000</v>
      </c>
      <c r="M108" s="50">
        <v>1</v>
      </c>
      <c r="N108" s="53">
        <v>13</v>
      </c>
      <c r="O108" s="53">
        <v>86</v>
      </c>
      <c r="P108" s="53">
        <v>0</v>
      </c>
      <c r="Q108" s="51">
        <f t="shared" si="5"/>
        <v>100</v>
      </c>
      <c r="R108" s="74"/>
      <c r="S108" s="75"/>
      <c r="T108" s="52"/>
      <c r="U108" s="52"/>
      <c r="V108" s="52"/>
      <c r="W108" s="52"/>
    </row>
    <row r="109" spans="1:23" ht="28.5" x14ac:dyDescent="0.2">
      <c r="A109" s="42">
        <v>57</v>
      </c>
      <c r="B109" s="43">
        <v>604</v>
      </c>
      <c r="C109" s="43">
        <v>26</v>
      </c>
      <c r="D109" s="43">
        <v>5</v>
      </c>
      <c r="E109" s="43">
        <v>97</v>
      </c>
      <c r="F109" s="44">
        <v>51</v>
      </c>
      <c r="G109" s="45" t="s">
        <v>99</v>
      </c>
      <c r="H109" s="46">
        <v>1352690</v>
      </c>
      <c r="I109" s="47">
        <v>52856000</v>
      </c>
      <c r="J109" s="47">
        <v>353235310</v>
      </c>
      <c r="K109" s="47">
        <v>0</v>
      </c>
      <c r="L109" s="48">
        <f t="shared" ref="L109:L140" si="6">+SUM(H109:K109)</f>
        <v>407444000</v>
      </c>
      <c r="M109" s="50">
        <v>1</v>
      </c>
      <c r="N109" s="53">
        <v>12.5</v>
      </c>
      <c r="O109" s="53">
        <v>86.5</v>
      </c>
      <c r="P109" s="53">
        <v>0</v>
      </c>
      <c r="Q109" s="51">
        <f t="shared" ref="Q109:Q140" si="7">+SUM(M109:P109)</f>
        <v>100</v>
      </c>
      <c r="R109" s="74"/>
      <c r="S109" s="75"/>
      <c r="T109" s="52"/>
      <c r="U109" s="52"/>
      <c r="V109" s="52"/>
      <c r="W109" s="52"/>
    </row>
    <row r="110" spans="1:23" ht="28.5" x14ac:dyDescent="0.2">
      <c r="A110" s="42">
        <v>57</v>
      </c>
      <c r="B110" s="43">
        <v>604</v>
      </c>
      <c r="C110" s="43">
        <v>26</v>
      </c>
      <c r="D110" s="43">
        <v>5</v>
      </c>
      <c r="E110" s="43">
        <v>98</v>
      </c>
      <c r="F110" s="44">
        <v>51</v>
      </c>
      <c r="G110" s="45" t="s">
        <v>100</v>
      </c>
      <c r="H110" s="46">
        <v>1352690</v>
      </c>
      <c r="I110" s="47">
        <v>100354000</v>
      </c>
      <c r="J110" s="47">
        <v>664639310</v>
      </c>
      <c r="K110" s="47">
        <v>0</v>
      </c>
      <c r="L110" s="48">
        <f t="shared" si="6"/>
        <v>766346000</v>
      </c>
      <c r="M110" s="50">
        <v>0.75</v>
      </c>
      <c r="N110" s="53">
        <v>13.2</v>
      </c>
      <c r="O110" s="53">
        <v>86.05</v>
      </c>
      <c r="P110" s="53">
        <v>0</v>
      </c>
      <c r="Q110" s="51">
        <f t="shared" si="7"/>
        <v>100</v>
      </c>
      <c r="R110" s="74"/>
      <c r="S110" s="75"/>
      <c r="T110" s="52"/>
      <c r="U110" s="52"/>
      <c r="V110" s="52"/>
      <c r="W110" s="52"/>
    </row>
    <row r="111" spans="1:23" ht="18.75" customHeight="1" x14ac:dyDescent="0.2">
      <c r="A111" s="42">
        <v>57</v>
      </c>
      <c r="B111" s="43">
        <v>604</v>
      </c>
      <c r="C111" s="43">
        <v>26</v>
      </c>
      <c r="D111" s="43">
        <v>6</v>
      </c>
      <c r="E111" s="43">
        <v>1</v>
      </c>
      <c r="F111" s="44">
        <v>51</v>
      </c>
      <c r="G111" s="45" t="s">
        <v>252</v>
      </c>
      <c r="H111" s="46">
        <v>4614602</v>
      </c>
      <c r="I111" s="47">
        <v>353862478</v>
      </c>
      <c r="J111" s="47">
        <v>0</v>
      </c>
      <c r="K111" s="47">
        <v>0</v>
      </c>
      <c r="L111" s="48">
        <f t="shared" si="6"/>
        <v>358477080</v>
      </c>
      <c r="M111" s="50">
        <v>1</v>
      </c>
      <c r="N111" s="50">
        <v>99</v>
      </c>
      <c r="O111" s="50">
        <v>0</v>
      </c>
      <c r="P111" s="50">
        <v>0</v>
      </c>
      <c r="Q111" s="51">
        <f t="shared" si="7"/>
        <v>100</v>
      </c>
      <c r="R111" s="74"/>
      <c r="S111" s="75"/>
      <c r="T111" s="52"/>
      <c r="U111" s="52"/>
      <c r="V111" s="52"/>
      <c r="W111" s="52"/>
    </row>
    <row r="112" spans="1:23" ht="21.75" customHeight="1" x14ac:dyDescent="0.2">
      <c r="A112" s="42">
        <v>57</v>
      </c>
      <c r="B112" s="43">
        <v>604</v>
      </c>
      <c r="C112" s="43">
        <v>26</v>
      </c>
      <c r="D112" s="43">
        <v>6</v>
      </c>
      <c r="E112" s="43">
        <v>3</v>
      </c>
      <c r="F112" s="44">
        <v>51</v>
      </c>
      <c r="G112" s="45" t="s">
        <v>253</v>
      </c>
      <c r="H112" s="46">
        <v>4614602</v>
      </c>
      <c r="I112" s="47">
        <v>268371400</v>
      </c>
      <c r="J112" s="47">
        <v>54174998</v>
      </c>
      <c r="K112" s="47">
        <v>0</v>
      </c>
      <c r="L112" s="48">
        <f t="shared" si="6"/>
        <v>327161000</v>
      </c>
      <c r="M112" s="50">
        <v>1.5</v>
      </c>
      <c r="N112" s="53">
        <v>82</v>
      </c>
      <c r="O112" s="53">
        <v>16.5</v>
      </c>
      <c r="P112" s="53">
        <v>0</v>
      </c>
      <c r="Q112" s="51">
        <f t="shared" si="7"/>
        <v>100</v>
      </c>
      <c r="R112" s="74"/>
      <c r="S112" s="75"/>
      <c r="T112" s="52"/>
      <c r="U112" s="52"/>
      <c r="V112" s="52"/>
      <c r="W112" s="52"/>
    </row>
    <row r="113" spans="1:23" s="25" customFormat="1" ht="28.5" x14ac:dyDescent="0.2">
      <c r="A113" s="62">
        <v>57</v>
      </c>
      <c r="B113" s="63">
        <v>604</v>
      </c>
      <c r="C113" s="63">
        <v>40</v>
      </c>
      <c r="D113" s="63">
        <v>11</v>
      </c>
      <c r="E113" s="63">
        <v>4</v>
      </c>
      <c r="F113" s="64">
        <v>51</v>
      </c>
      <c r="G113" s="60" t="s">
        <v>128</v>
      </c>
      <c r="H113" s="46">
        <v>46460000</v>
      </c>
      <c r="I113" s="47">
        <v>33075000</v>
      </c>
      <c r="J113" s="47">
        <v>49612500</v>
      </c>
      <c r="K113" s="47">
        <v>0</v>
      </c>
      <c r="L113" s="65">
        <f t="shared" si="6"/>
        <v>129147500</v>
      </c>
      <c r="M113" s="66">
        <v>35.4</v>
      </c>
      <c r="N113" s="67">
        <v>34.200000000000003</v>
      </c>
      <c r="O113" s="67">
        <v>30.4</v>
      </c>
      <c r="P113" s="67">
        <v>0</v>
      </c>
      <c r="Q113" s="68">
        <f t="shared" si="7"/>
        <v>100</v>
      </c>
      <c r="R113" s="74"/>
      <c r="S113" s="75"/>
      <c r="T113" s="69"/>
      <c r="U113" s="69"/>
      <c r="V113" s="69"/>
      <c r="W113" s="69"/>
    </row>
    <row r="114" spans="1:23" s="25" customFormat="1" ht="28.5" x14ac:dyDescent="0.2">
      <c r="A114" s="62">
        <v>57</v>
      </c>
      <c r="B114" s="63">
        <v>604</v>
      </c>
      <c r="C114" s="63">
        <v>40</v>
      </c>
      <c r="D114" s="63">
        <v>11</v>
      </c>
      <c r="E114" s="63">
        <v>8</v>
      </c>
      <c r="F114" s="64">
        <v>51</v>
      </c>
      <c r="G114" s="60" t="s">
        <v>129</v>
      </c>
      <c r="H114" s="46">
        <v>46460000</v>
      </c>
      <c r="I114" s="47">
        <v>33075000</v>
      </c>
      <c r="J114" s="47">
        <v>49612500</v>
      </c>
      <c r="K114" s="47">
        <v>0</v>
      </c>
      <c r="L114" s="65">
        <f t="shared" si="6"/>
        <v>129147500</v>
      </c>
      <c r="M114" s="66">
        <v>35.4</v>
      </c>
      <c r="N114" s="67">
        <v>34.200000000000003</v>
      </c>
      <c r="O114" s="67">
        <v>30.4</v>
      </c>
      <c r="P114" s="67">
        <v>0</v>
      </c>
      <c r="Q114" s="68">
        <f t="shared" si="7"/>
        <v>100</v>
      </c>
      <c r="R114" s="74"/>
      <c r="S114" s="75"/>
      <c r="T114" s="69"/>
      <c r="U114" s="69"/>
      <c r="V114" s="69"/>
      <c r="W114" s="69"/>
    </row>
    <row r="115" spans="1:23" s="25" customFormat="1" ht="42.75" x14ac:dyDescent="0.2">
      <c r="A115" s="62">
        <v>57</v>
      </c>
      <c r="B115" s="63">
        <v>604</v>
      </c>
      <c r="C115" s="63">
        <v>40</v>
      </c>
      <c r="D115" s="63">
        <v>11</v>
      </c>
      <c r="E115" s="63">
        <v>9</v>
      </c>
      <c r="F115" s="64">
        <v>51</v>
      </c>
      <c r="G115" s="60" t="s">
        <v>101</v>
      </c>
      <c r="H115" s="46">
        <v>50870000</v>
      </c>
      <c r="I115" s="47">
        <v>38587500</v>
      </c>
      <c r="J115" s="47">
        <v>57881250</v>
      </c>
      <c r="K115" s="47">
        <v>0</v>
      </c>
      <c r="L115" s="65">
        <f t="shared" si="6"/>
        <v>147338750</v>
      </c>
      <c r="M115" s="66">
        <v>34</v>
      </c>
      <c r="N115" s="67">
        <v>27</v>
      </c>
      <c r="O115" s="67">
        <v>39</v>
      </c>
      <c r="P115" s="67">
        <v>0</v>
      </c>
      <c r="Q115" s="68">
        <f t="shared" si="7"/>
        <v>100</v>
      </c>
      <c r="R115" s="74"/>
      <c r="S115" s="75"/>
      <c r="T115" s="69"/>
      <c r="U115" s="69"/>
      <c r="V115" s="69"/>
      <c r="W115" s="69"/>
    </row>
    <row r="116" spans="1:23" s="25" customFormat="1" ht="28.5" x14ac:dyDescent="0.2">
      <c r="A116" s="62">
        <v>57</v>
      </c>
      <c r="B116" s="63">
        <v>604</v>
      </c>
      <c r="C116" s="63">
        <v>40</v>
      </c>
      <c r="D116" s="63">
        <v>11</v>
      </c>
      <c r="E116" s="63">
        <v>13</v>
      </c>
      <c r="F116" s="64">
        <v>51</v>
      </c>
      <c r="G116" s="60" t="s">
        <v>254</v>
      </c>
      <c r="H116" s="46">
        <v>90000000</v>
      </c>
      <c r="I116" s="47">
        <v>165375000</v>
      </c>
      <c r="J116" s="47">
        <v>248062500</v>
      </c>
      <c r="K116" s="47">
        <v>0</v>
      </c>
      <c r="L116" s="65">
        <f t="shared" si="6"/>
        <v>503437500</v>
      </c>
      <c r="M116" s="66">
        <v>17.5</v>
      </c>
      <c r="N116" s="67">
        <v>32.799999999999997</v>
      </c>
      <c r="O116" s="67">
        <v>49.7</v>
      </c>
      <c r="P116" s="67">
        <v>0</v>
      </c>
      <c r="Q116" s="68">
        <f t="shared" si="7"/>
        <v>100</v>
      </c>
      <c r="R116" s="74"/>
      <c r="S116" s="75"/>
      <c r="T116" s="69"/>
      <c r="U116" s="69"/>
      <c r="V116" s="69"/>
      <c r="W116" s="69"/>
    </row>
    <row r="117" spans="1:23" s="25" customFormat="1" ht="28.5" x14ac:dyDescent="0.2">
      <c r="A117" s="62">
        <v>57</v>
      </c>
      <c r="B117" s="63">
        <v>604</v>
      </c>
      <c r="C117" s="63">
        <v>40</v>
      </c>
      <c r="D117" s="63">
        <v>11</v>
      </c>
      <c r="E117" s="63">
        <v>14</v>
      </c>
      <c r="F117" s="64">
        <v>51</v>
      </c>
      <c r="G117" s="60" t="s">
        <v>255</v>
      </c>
      <c r="H117" s="46">
        <v>20000000</v>
      </c>
      <c r="I117" s="47">
        <v>10000000</v>
      </c>
      <c r="J117" s="47">
        <v>10000000</v>
      </c>
      <c r="K117" s="47">
        <v>0</v>
      </c>
      <c r="L117" s="65">
        <f t="shared" si="6"/>
        <v>40000000</v>
      </c>
      <c r="M117" s="66">
        <v>50</v>
      </c>
      <c r="N117" s="67">
        <v>25</v>
      </c>
      <c r="O117" s="67">
        <v>25</v>
      </c>
      <c r="P117" s="67">
        <v>0</v>
      </c>
      <c r="Q117" s="68">
        <f t="shared" si="7"/>
        <v>100</v>
      </c>
      <c r="R117" s="74"/>
      <c r="S117" s="75"/>
      <c r="T117" s="69"/>
      <c r="U117" s="69"/>
      <c r="V117" s="69"/>
      <c r="W117" s="69"/>
    </row>
    <row r="118" spans="1:23" s="25" customFormat="1" ht="28.5" x14ac:dyDescent="0.2">
      <c r="A118" s="62">
        <v>57</v>
      </c>
      <c r="B118" s="63">
        <v>604</v>
      </c>
      <c r="C118" s="63">
        <v>40</v>
      </c>
      <c r="D118" s="63">
        <v>11</v>
      </c>
      <c r="E118" s="63">
        <v>15</v>
      </c>
      <c r="F118" s="64">
        <v>51</v>
      </c>
      <c r="G118" s="60" t="s">
        <v>140</v>
      </c>
      <c r="H118" s="46">
        <v>20000000</v>
      </c>
      <c r="I118" s="47">
        <v>10000000</v>
      </c>
      <c r="J118" s="47">
        <v>10000000</v>
      </c>
      <c r="K118" s="47">
        <v>0</v>
      </c>
      <c r="L118" s="65">
        <f t="shared" si="6"/>
        <v>40000000</v>
      </c>
      <c r="M118" s="66">
        <v>50</v>
      </c>
      <c r="N118" s="67">
        <v>25</v>
      </c>
      <c r="O118" s="67">
        <v>25</v>
      </c>
      <c r="P118" s="67">
        <v>0</v>
      </c>
      <c r="Q118" s="68">
        <f t="shared" si="7"/>
        <v>100</v>
      </c>
      <c r="R118" s="74"/>
      <c r="S118" s="75"/>
      <c r="T118" s="69"/>
      <c r="U118" s="69"/>
      <c r="V118" s="69"/>
      <c r="W118" s="69"/>
    </row>
    <row r="119" spans="1:23" s="25" customFormat="1" ht="28.5" x14ac:dyDescent="0.2">
      <c r="A119" s="62">
        <v>57</v>
      </c>
      <c r="B119" s="63">
        <v>604</v>
      </c>
      <c r="C119" s="63">
        <v>40</v>
      </c>
      <c r="D119" s="63">
        <v>11</v>
      </c>
      <c r="E119" s="63">
        <v>16</v>
      </c>
      <c r="F119" s="64">
        <v>51</v>
      </c>
      <c r="G119" s="60" t="s">
        <v>141</v>
      </c>
      <c r="H119" s="46">
        <v>20000000</v>
      </c>
      <c r="I119" s="47">
        <v>10000000</v>
      </c>
      <c r="J119" s="47">
        <v>10000000</v>
      </c>
      <c r="K119" s="47">
        <v>0</v>
      </c>
      <c r="L119" s="65">
        <f t="shared" si="6"/>
        <v>40000000</v>
      </c>
      <c r="M119" s="66">
        <v>50</v>
      </c>
      <c r="N119" s="67">
        <v>25</v>
      </c>
      <c r="O119" s="67">
        <v>25</v>
      </c>
      <c r="P119" s="67">
        <v>0</v>
      </c>
      <c r="Q119" s="68">
        <f t="shared" si="7"/>
        <v>100</v>
      </c>
      <c r="R119" s="74"/>
      <c r="S119" s="75"/>
      <c r="T119" s="69"/>
      <c r="U119" s="69"/>
      <c r="V119" s="69"/>
      <c r="W119" s="69"/>
    </row>
    <row r="120" spans="1:23" x14ac:dyDescent="0.2">
      <c r="A120" s="42">
        <v>57</v>
      </c>
      <c r="B120" s="43">
        <v>604</v>
      </c>
      <c r="C120" s="43">
        <v>42</v>
      </c>
      <c r="D120" s="43">
        <v>10</v>
      </c>
      <c r="E120" s="43">
        <v>15</v>
      </c>
      <c r="F120" s="44">
        <v>51</v>
      </c>
      <c r="G120" s="45" t="s">
        <v>102</v>
      </c>
      <c r="H120" s="46">
        <v>200000000</v>
      </c>
      <c r="I120" s="47">
        <v>600130811</v>
      </c>
      <c r="J120" s="47">
        <v>0</v>
      </c>
      <c r="K120" s="47">
        <v>0</v>
      </c>
      <c r="L120" s="48">
        <f t="shared" si="6"/>
        <v>800130811</v>
      </c>
      <c r="M120" s="50">
        <v>24</v>
      </c>
      <c r="N120" s="53">
        <v>76</v>
      </c>
      <c r="O120" s="53">
        <v>0</v>
      </c>
      <c r="P120" s="53">
        <v>0</v>
      </c>
      <c r="Q120" s="51">
        <f t="shared" si="7"/>
        <v>100</v>
      </c>
      <c r="R120" s="74"/>
      <c r="S120" s="75"/>
      <c r="T120" s="52"/>
      <c r="U120" s="52"/>
      <c r="V120" s="52"/>
      <c r="W120" s="52"/>
    </row>
    <row r="121" spans="1:23" ht="28.5" x14ac:dyDescent="0.2">
      <c r="A121" s="42">
        <v>57</v>
      </c>
      <c r="B121" s="43">
        <v>604</v>
      </c>
      <c r="C121" s="43">
        <v>42</v>
      </c>
      <c r="D121" s="43">
        <v>10</v>
      </c>
      <c r="E121" s="43">
        <v>31</v>
      </c>
      <c r="F121" s="44">
        <v>54</v>
      </c>
      <c r="G121" s="45" t="s">
        <v>130</v>
      </c>
      <c r="H121" s="46">
        <v>100000000</v>
      </c>
      <c r="I121" s="47">
        <v>450000000</v>
      </c>
      <c r="J121" s="47">
        <v>450000000</v>
      </c>
      <c r="K121" s="47">
        <v>0</v>
      </c>
      <c r="L121" s="48">
        <f t="shared" si="6"/>
        <v>1000000000</v>
      </c>
      <c r="M121" s="50">
        <v>10</v>
      </c>
      <c r="N121" s="53">
        <v>45</v>
      </c>
      <c r="O121" s="53">
        <v>45</v>
      </c>
      <c r="P121" s="53">
        <v>0</v>
      </c>
      <c r="Q121" s="51">
        <f t="shared" si="7"/>
        <v>100</v>
      </c>
      <c r="R121" s="74"/>
      <c r="S121" s="75"/>
      <c r="T121" s="52"/>
      <c r="U121" s="52"/>
      <c r="V121" s="52"/>
      <c r="W121" s="52"/>
    </row>
    <row r="122" spans="1:23" ht="28.5" x14ac:dyDescent="0.2">
      <c r="A122" s="42">
        <v>57</v>
      </c>
      <c r="B122" s="43">
        <v>604</v>
      </c>
      <c r="C122" s="43">
        <v>42</v>
      </c>
      <c r="D122" s="43">
        <v>10</v>
      </c>
      <c r="E122" s="43">
        <v>31</v>
      </c>
      <c r="F122" s="44">
        <v>55</v>
      </c>
      <c r="G122" s="45" t="s">
        <v>131</v>
      </c>
      <c r="H122" s="46">
        <v>100000000</v>
      </c>
      <c r="I122" s="47">
        <v>50000000</v>
      </c>
      <c r="J122" s="47">
        <v>10000000</v>
      </c>
      <c r="K122" s="47">
        <v>0</v>
      </c>
      <c r="L122" s="48">
        <f t="shared" si="6"/>
        <v>160000000</v>
      </c>
      <c r="M122" s="50">
        <v>62</v>
      </c>
      <c r="N122" s="53">
        <v>31</v>
      </c>
      <c r="O122" s="53">
        <v>7</v>
      </c>
      <c r="P122" s="53">
        <v>0</v>
      </c>
      <c r="Q122" s="51">
        <f t="shared" si="7"/>
        <v>100</v>
      </c>
      <c r="R122" s="74"/>
      <c r="S122" s="75"/>
      <c r="T122" s="52"/>
      <c r="U122" s="52"/>
      <c r="V122" s="52"/>
      <c r="W122" s="52"/>
    </row>
    <row r="123" spans="1:23" ht="28.5" x14ac:dyDescent="0.2">
      <c r="A123" s="42">
        <v>57</v>
      </c>
      <c r="B123" s="43">
        <v>604</v>
      </c>
      <c r="C123" s="43">
        <v>42</v>
      </c>
      <c r="D123" s="43">
        <v>10</v>
      </c>
      <c r="E123" s="43">
        <v>41</v>
      </c>
      <c r="F123" s="44">
        <v>51</v>
      </c>
      <c r="G123" s="45" t="s">
        <v>132</v>
      </c>
      <c r="H123" s="46">
        <v>100000000</v>
      </c>
      <c r="I123" s="47">
        <v>26250000</v>
      </c>
      <c r="J123" s="47">
        <v>187500000</v>
      </c>
      <c r="K123" s="47">
        <v>0</v>
      </c>
      <c r="L123" s="48">
        <f t="shared" si="6"/>
        <v>313750000</v>
      </c>
      <c r="M123" s="50">
        <v>31</v>
      </c>
      <c r="N123" s="53">
        <v>9</v>
      </c>
      <c r="O123" s="53">
        <v>60</v>
      </c>
      <c r="P123" s="53">
        <v>0</v>
      </c>
      <c r="Q123" s="51">
        <f t="shared" si="7"/>
        <v>100</v>
      </c>
      <c r="R123" s="74"/>
      <c r="S123" s="75"/>
      <c r="T123" s="52"/>
      <c r="U123" s="52"/>
      <c r="V123" s="52"/>
      <c r="W123" s="52"/>
    </row>
    <row r="124" spans="1:23" x14ac:dyDescent="0.2">
      <c r="A124" s="42">
        <v>57</v>
      </c>
      <c r="B124" s="43">
        <v>604</v>
      </c>
      <c r="C124" s="43">
        <v>43</v>
      </c>
      <c r="D124" s="43">
        <v>10</v>
      </c>
      <c r="E124" s="43">
        <v>5</v>
      </c>
      <c r="F124" s="44">
        <v>51</v>
      </c>
      <c r="G124" s="45" t="s">
        <v>19</v>
      </c>
      <c r="H124" s="46">
        <v>135269</v>
      </c>
      <c r="I124" s="47">
        <v>31500000</v>
      </c>
      <c r="J124" s="47">
        <v>0</v>
      </c>
      <c r="K124" s="47">
        <v>0</v>
      </c>
      <c r="L124" s="48">
        <f t="shared" si="6"/>
        <v>31635269</v>
      </c>
      <c r="M124" s="50">
        <v>1</v>
      </c>
      <c r="N124" s="53">
        <v>99</v>
      </c>
      <c r="O124" s="53">
        <v>0</v>
      </c>
      <c r="P124" s="53">
        <v>0</v>
      </c>
      <c r="Q124" s="51">
        <f t="shared" si="7"/>
        <v>100</v>
      </c>
      <c r="R124" s="74"/>
      <c r="S124" s="75"/>
      <c r="T124" s="52"/>
      <c r="U124" s="52"/>
      <c r="V124" s="52"/>
      <c r="W124" s="52"/>
    </row>
    <row r="125" spans="1:23" x14ac:dyDescent="0.2">
      <c r="A125" s="42">
        <v>57</v>
      </c>
      <c r="B125" s="43">
        <v>604</v>
      </c>
      <c r="C125" s="43">
        <v>43</v>
      </c>
      <c r="D125" s="43">
        <v>10</v>
      </c>
      <c r="E125" s="43">
        <v>9</v>
      </c>
      <c r="F125" s="44">
        <v>51</v>
      </c>
      <c r="G125" s="45" t="s">
        <v>20</v>
      </c>
      <c r="H125" s="46">
        <v>5600137</v>
      </c>
      <c r="I125" s="47">
        <v>82800000</v>
      </c>
      <c r="J125" s="47">
        <v>49599863</v>
      </c>
      <c r="K125" s="47">
        <v>0</v>
      </c>
      <c r="L125" s="48">
        <f t="shared" si="6"/>
        <v>138000000</v>
      </c>
      <c r="M125" s="50">
        <v>4.58</v>
      </c>
      <c r="N125" s="53">
        <v>60.42</v>
      </c>
      <c r="O125" s="53">
        <v>35</v>
      </c>
      <c r="P125" s="53">
        <v>0</v>
      </c>
      <c r="Q125" s="51">
        <f t="shared" si="7"/>
        <v>100</v>
      </c>
      <c r="R125" s="74"/>
      <c r="S125" s="75"/>
      <c r="T125" s="52"/>
      <c r="U125" s="52"/>
      <c r="V125" s="52"/>
      <c r="W125" s="52"/>
    </row>
    <row r="126" spans="1:23" ht="21.75" customHeight="1" x14ac:dyDescent="0.2">
      <c r="A126" s="42">
        <v>57</v>
      </c>
      <c r="B126" s="43">
        <v>604</v>
      </c>
      <c r="C126" s="43">
        <v>43</v>
      </c>
      <c r="D126" s="43">
        <v>10</v>
      </c>
      <c r="E126" s="43">
        <v>13</v>
      </c>
      <c r="F126" s="44">
        <v>51</v>
      </c>
      <c r="G126" s="45" t="s">
        <v>256</v>
      </c>
      <c r="H126" s="46">
        <v>7392180</v>
      </c>
      <c r="I126" s="47">
        <v>109296000</v>
      </c>
      <c r="J126" s="47">
        <v>65471820</v>
      </c>
      <c r="K126" s="47">
        <v>0</v>
      </c>
      <c r="L126" s="48">
        <f t="shared" si="6"/>
        <v>182160000</v>
      </c>
      <c r="M126" s="50">
        <v>5</v>
      </c>
      <c r="N126" s="53">
        <v>60</v>
      </c>
      <c r="O126" s="53">
        <v>35</v>
      </c>
      <c r="P126" s="53">
        <v>0</v>
      </c>
      <c r="Q126" s="51">
        <f t="shared" si="7"/>
        <v>100</v>
      </c>
      <c r="R126" s="74"/>
      <c r="S126" s="75"/>
      <c r="T126" s="52"/>
      <c r="U126" s="52"/>
      <c r="V126" s="52"/>
      <c r="W126" s="52"/>
    </row>
    <row r="127" spans="1:23" ht="19.5" customHeight="1" x14ac:dyDescent="0.2">
      <c r="A127" s="42">
        <v>57</v>
      </c>
      <c r="B127" s="43">
        <v>604</v>
      </c>
      <c r="C127" s="43">
        <v>43</v>
      </c>
      <c r="D127" s="43">
        <v>10</v>
      </c>
      <c r="E127" s="43">
        <v>18</v>
      </c>
      <c r="F127" s="44">
        <v>51</v>
      </c>
      <c r="G127" s="45" t="s">
        <v>21</v>
      </c>
      <c r="H127" s="46">
        <v>1000000</v>
      </c>
      <c r="I127" s="47">
        <v>142084800</v>
      </c>
      <c r="J127" s="47">
        <v>128422800</v>
      </c>
      <c r="K127" s="47">
        <v>0</v>
      </c>
      <c r="L127" s="48">
        <f t="shared" si="6"/>
        <v>271507600</v>
      </c>
      <c r="M127" s="50">
        <v>1</v>
      </c>
      <c r="N127" s="53">
        <v>52</v>
      </c>
      <c r="O127" s="53">
        <v>47</v>
      </c>
      <c r="P127" s="53">
        <v>0</v>
      </c>
      <c r="Q127" s="51">
        <f t="shared" si="7"/>
        <v>100</v>
      </c>
      <c r="R127" s="74"/>
      <c r="S127" s="75"/>
      <c r="T127" s="52"/>
      <c r="U127" s="52"/>
      <c r="V127" s="52"/>
      <c r="W127" s="52"/>
    </row>
    <row r="128" spans="1:23" ht="28.5" x14ac:dyDescent="0.2">
      <c r="A128" s="42">
        <v>57</v>
      </c>
      <c r="B128" s="43">
        <v>604</v>
      </c>
      <c r="C128" s="43">
        <v>43</v>
      </c>
      <c r="D128" s="43">
        <v>10</v>
      </c>
      <c r="E128" s="43">
        <v>21</v>
      </c>
      <c r="F128" s="44">
        <v>51</v>
      </c>
      <c r="G128" s="45" t="s">
        <v>257</v>
      </c>
      <c r="H128" s="46">
        <v>75000000</v>
      </c>
      <c r="I128" s="47">
        <v>281854944</v>
      </c>
      <c r="J128" s="47">
        <v>0</v>
      </c>
      <c r="K128" s="47">
        <v>0</v>
      </c>
      <c r="L128" s="48">
        <f t="shared" si="6"/>
        <v>356854944</v>
      </c>
      <c r="M128" s="50">
        <v>21.65</v>
      </c>
      <c r="N128" s="53">
        <v>78.349999999999994</v>
      </c>
      <c r="O128" s="53">
        <v>0</v>
      </c>
      <c r="P128" s="53">
        <v>0</v>
      </c>
      <c r="Q128" s="51">
        <f t="shared" si="7"/>
        <v>100</v>
      </c>
      <c r="R128" s="74"/>
      <c r="S128" s="75"/>
      <c r="T128" s="52"/>
      <c r="U128" s="52"/>
      <c r="V128" s="52"/>
      <c r="W128" s="52"/>
    </row>
    <row r="129" spans="1:23" ht="28.5" x14ac:dyDescent="0.2">
      <c r="A129" s="42">
        <v>57</v>
      </c>
      <c r="B129" s="43">
        <v>604</v>
      </c>
      <c r="C129" s="43">
        <v>44</v>
      </c>
      <c r="D129" s="43">
        <v>10</v>
      </c>
      <c r="E129" s="43">
        <v>11</v>
      </c>
      <c r="F129" s="44">
        <v>54</v>
      </c>
      <c r="G129" s="45" t="s">
        <v>258</v>
      </c>
      <c r="H129" s="46">
        <v>93750000</v>
      </c>
      <c r="I129" s="47">
        <v>404624606</v>
      </c>
      <c r="J129" s="47">
        <v>0</v>
      </c>
      <c r="K129" s="47">
        <v>0</v>
      </c>
      <c r="L129" s="48">
        <f t="shared" si="6"/>
        <v>498374606</v>
      </c>
      <c r="M129" s="50">
        <v>19</v>
      </c>
      <c r="N129" s="53">
        <v>81</v>
      </c>
      <c r="O129" s="53">
        <v>0</v>
      </c>
      <c r="P129" s="53">
        <v>0</v>
      </c>
      <c r="Q129" s="51">
        <f t="shared" si="7"/>
        <v>100</v>
      </c>
      <c r="R129" s="74"/>
      <c r="S129" s="75"/>
      <c r="T129" s="52"/>
      <c r="U129" s="52"/>
      <c r="V129" s="52"/>
      <c r="W129" s="52"/>
    </row>
    <row r="130" spans="1:23" ht="28.5" x14ac:dyDescent="0.2">
      <c r="A130" s="42">
        <v>57</v>
      </c>
      <c r="B130" s="43">
        <v>604</v>
      </c>
      <c r="C130" s="43">
        <v>44</v>
      </c>
      <c r="D130" s="43">
        <v>10</v>
      </c>
      <c r="E130" s="43">
        <v>11</v>
      </c>
      <c r="F130" s="44">
        <v>55</v>
      </c>
      <c r="G130" s="45" t="s">
        <v>103</v>
      </c>
      <c r="H130" s="46">
        <v>100050000</v>
      </c>
      <c r="I130" s="47">
        <v>191798106</v>
      </c>
      <c r="J130" s="47">
        <v>0</v>
      </c>
      <c r="K130" s="47">
        <v>0</v>
      </c>
      <c r="L130" s="48">
        <f t="shared" si="6"/>
        <v>291848106</v>
      </c>
      <c r="M130" s="50">
        <v>34</v>
      </c>
      <c r="N130" s="53">
        <v>66</v>
      </c>
      <c r="O130" s="53">
        <v>0</v>
      </c>
      <c r="P130" s="53">
        <v>0</v>
      </c>
      <c r="Q130" s="51">
        <f t="shared" si="7"/>
        <v>100</v>
      </c>
      <c r="R130" s="74"/>
      <c r="S130" s="75"/>
      <c r="T130" s="52"/>
      <c r="U130" s="52"/>
      <c r="V130" s="52"/>
      <c r="W130" s="52"/>
    </row>
    <row r="131" spans="1:23" ht="28.5" x14ac:dyDescent="0.2">
      <c r="A131" s="42">
        <v>57</v>
      </c>
      <c r="B131" s="43">
        <v>604</v>
      </c>
      <c r="C131" s="43">
        <v>44</v>
      </c>
      <c r="D131" s="43">
        <v>10</v>
      </c>
      <c r="E131" s="43">
        <v>11</v>
      </c>
      <c r="F131" s="44">
        <v>57</v>
      </c>
      <c r="G131" s="45" t="s">
        <v>104</v>
      </c>
      <c r="H131" s="46">
        <v>5000000</v>
      </c>
      <c r="I131" s="47">
        <v>375000000</v>
      </c>
      <c r="J131" s="47">
        <v>365000000</v>
      </c>
      <c r="K131" s="47">
        <v>0</v>
      </c>
      <c r="L131" s="48">
        <f t="shared" si="6"/>
        <v>745000000</v>
      </c>
      <c r="M131" s="50">
        <v>0.5</v>
      </c>
      <c r="N131" s="53">
        <v>51</v>
      </c>
      <c r="O131" s="53">
        <v>48.5</v>
      </c>
      <c r="P131" s="53">
        <v>0</v>
      </c>
      <c r="Q131" s="51">
        <f t="shared" si="7"/>
        <v>100</v>
      </c>
      <c r="R131" s="74"/>
      <c r="S131" s="75"/>
      <c r="T131" s="52"/>
      <c r="U131" s="52"/>
      <c r="V131" s="52"/>
      <c r="W131" s="52"/>
    </row>
    <row r="132" spans="1:23" ht="23.25" customHeight="1" x14ac:dyDescent="0.2">
      <c r="A132" s="42">
        <v>57</v>
      </c>
      <c r="B132" s="43">
        <v>604</v>
      </c>
      <c r="C132" s="43">
        <v>44</v>
      </c>
      <c r="D132" s="43">
        <v>10</v>
      </c>
      <c r="E132" s="43">
        <v>11</v>
      </c>
      <c r="F132" s="44">
        <v>58</v>
      </c>
      <c r="G132" s="45" t="s">
        <v>105</v>
      </c>
      <c r="H132" s="46">
        <v>50000</v>
      </c>
      <c r="I132" s="47">
        <v>447000000</v>
      </c>
      <c r="J132" s="47">
        <v>446900000</v>
      </c>
      <c r="K132" s="47">
        <v>0</v>
      </c>
      <c r="L132" s="48">
        <f t="shared" si="6"/>
        <v>893950000</v>
      </c>
      <c r="M132" s="50">
        <v>0.5</v>
      </c>
      <c r="N132" s="53">
        <v>51</v>
      </c>
      <c r="O132" s="53">
        <v>48.5</v>
      </c>
      <c r="P132" s="53">
        <v>0</v>
      </c>
      <c r="Q132" s="51">
        <f t="shared" si="7"/>
        <v>100</v>
      </c>
      <c r="R132" s="74"/>
      <c r="S132" s="75"/>
      <c r="T132" s="52"/>
      <c r="U132" s="52"/>
      <c r="V132" s="52"/>
      <c r="W132" s="52"/>
    </row>
    <row r="133" spans="1:23" ht="27" customHeight="1" x14ac:dyDescent="0.2">
      <c r="A133" s="42">
        <v>57</v>
      </c>
      <c r="B133" s="43">
        <v>604</v>
      </c>
      <c r="C133" s="43">
        <v>44</v>
      </c>
      <c r="D133" s="43">
        <v>10</v>
      </c>
      <c r="E133" s="43">
        <v>11</v>
      </c>
      <c r="F133" s="44">
        <v>59</v>
      </c>
      <c r="G133" s="45" t="s">
        <v>106</v>
      </c>
      <c r="H133" s="46">
        <v>100000</v>
      </c>
      <c r="I133" s="47">
        <v>370000000</v>
      </c>
      <c r="J133" s="47">
        <v>369900000</v>
      </c>
      <c r="K133" s="47">
        <v>0</v>
      </c>
      <c r="L133" s="48">
        <f t="shared" si="6"/>
        <v>740000000</v>
      </c>
      <c r="M133" s="50">
        <v>0.5</v>
      </c>
      <c r="N133" s="53">
        <v>51</v>
      </c>
      <c r="O133" s="53">
        <v>48.5</v>
      </c>
      <c r="P133" s="53">
        <v>0</v>
      </c>
      <c r="Q133" s="51">
        <f t="shared" si="7"/>
        <v>100</v>
      </c>
      <c r="R133" s="74"/>
      <c r="S133" s="75"/>
      <c r="T133" s="52"/>
      <c r="U133" s="52"/>
      <c r="V133" s="52"/>
      <c r="W133" s="52"/>
    </row>
    <row r="134" spans="1:23" ht="28.5" x14ac:dyDescent="0.2">
      <c r="A134" s="42">
        <v>57</v>
      </c>
      <c r="B134" s="43">
        <v>604</v>
      </c>
      <c r="C134" s="43">
        <v>44</v>
      </c>
      <c r="D134" s="43">
        <v>10</v>
      </c>
      <c r="E134" s="43">
        <v>11</v>
      </c>
      <c r="F134" s="44">
        <v>60</v>
      </c>
      <c r="G134" s="45" t="s">
        <v>107</v>
      </c>
      <c r="H134" s="46">
        <v>250000000</v>
      </c>
      <c r="I134" s="47">
        <v>1875000000</v>
      </c>
      <c r="J134" s="47">
        <v>0</v>
      </c>
      <c r="K134" s="47">
        <v>0</v>
      </c>
      <c r="L134" s="48">
        <f t="shared" si="6"/>
        <v>2125000000</v>
      </c>
      <c r="M134" s="50">
        <v>11</v>
      </c>
      <c r="N134" s="53">
        <v>89</v>
      </c>
      <c r="O134" s="53">
        <v>0</v>
      </c>
      <c r="P134" s="53">
        <v>0</v>
      </c>
      <c r="Q134" s="51">
        <f t="shared" si="7"/>
        <v>100</v>
      </c>
      <c r="R134" s="74"/>
      <c r="S134" s="75"/>
      <c r="T134" s="52"/>
      <c r="U134" s="52"/>
      <c r="V134" s="52"/>
      <c r="W134" s="52"/>
    </row>
    <row r="135" spans="1:23" ht="28.5" x14ac:dyDescent="0.2">
      <c r="A135" s="42">
        <v>57</v>
      </c>
      <c r="B135" s="43">
        <v>604</v>
      </c>
      <c r="C135" s="43">
        <v>44</v>
      </c>
      <c r="D135" s="43">
        <v>10</v>
      </c>
      <c r="E135" s="43">
        <v>11</v>
      </c>
      <c r="F135" s="44">
        <v>61</v>
      </c>
      <c r="G135" s="45" t="s">
        <v>108</v>
      </c>
      <c r="H135" s="46">
        <v>2816892</v>
      </c>
      <c r="I135" s="47">
        <v>10000000</v>
      </c>
      <c r="J135" s="47">
        <v>10000000</v>
      </c>
      <c r="K135" s="47">
        <v>2497183108</v>
      </c>
      <c r="L135" s="48">
        <f t="shared" si="6"/>
        <v>2520000000</v>
      </c>
      <c r="M135" s="50">
        <v>0.1</v>
      </c>
      <c r="N135" s="53">
        <v>0.65</v>
      </c>
      <c r="O135" s="53">
        <v>0.65</v>
      </c>
      <c r="P135" s="53">
        <v>98.6</v>
      </c>
      <c r="Q135" s="51">
        <f t="shared" si="7"/>
        <v>100</v>
      </c>
      <c r="R135" s="74"/>
      <c r="S135" s="75"/>
      <c r="T135" s="52"/>
      <c r="U135" s="52"/>
      <c r="V135" s="52"/>
      <c r="W135" s="52"/>
    </row>
    <row r="136" spans="1:23" x14ac:dyDescent="0.2">
      <c r="A136" s="42">
        <v>57</v>
      </c>
      <c r="B136" s="43">
        <v>604</v>
      </c>
      <c r="C136" s="43">
        <v>45</v>
      </c>
      <c r="D136" s="43">
        <v>10</v>
      </c>
      <c r="E136" s="43">
        <v>23</v>
      </c>
      <c r="F136" s="44">
        <v>51</v>
      </c>
      <c r="G136" s="45" t="s">
        <v>109</v>
      </c>
      <c r="H136" s="46">
        <v>1090000</v>
      </c>
      <c r="I136" s="47">
        <v>1096500000</v>
      </c>
      <c r="J136" s="47">
        <v>1693710000</v>
      </c>
      <c r="K136" s="47">
        <v>0</v>
      </c>
      <c r="L136" s="48">
        <f t="shared" si="6"/>
        <v>2791300000</v>
      </c>
      <c r="M136" s="50">
        <v>1</v>
      </c>
      <c r="N136" s="53">
        <v>39</v>
      </c>
      <c r="O136" s="53">
        <v>60</v>
      </c>
      <c r="P136" s="53">
        <v>0</v>
      </c>
      <c r="Q136" s="51">
        <f t="shared" si="7"/>
        <v>100</v>
      </c>
      <c r="R136" s="74"/>
      <c r="S136" s="75"/>
      <c r="T136" s="52"/>
      <c r="U136" s="52"/>
      <c r="V136" s="52"/>
      <c r="W136" s="52"/>
    </row>
    <row r="137" spans="1:23" ht="28.5" x14ac:dyDescent="0.2">
      <c r="A137" s="42">
        <v>57</v>
      </c>
      <c r="B137" s="43">
        <v>604</v>
      </c>
      <c r="C137" s="43">
        <v>45</v>
      </c>
      <c r="D137" s="43">
        <v>10</v>
      </c>
      <c r="E137" s="43">
        <v>43</v>
      </c>
      <c r="F137" s="44">
        <v>51</v>
      </c>
      <c r="G137" s="45" t="s">
        <v>110</v>
      </c>
      <c r="H137" s="46">
        <v>2029035</v>
      </c>
      <c r="I137" s="47">
        <v>48500000</v>
      </c>
      <c r="J137" s="47">
        <v>0</v>
      </c>
      <c r="K137" s="47">
        <v>0</v>
      </c>
      <c r="L137" s="48">
        <f t="shared" si="6"/>
        <v>50529035</v>
      </c>
      <c r="M137" s="50">
        <v>5</v>
      </c>
      <c r="N137" s="53">
        <v>95</v>
      </c>
      <c r="O137" s="53">
        <v>0</v>
      </c>
      <c r="P137" s="53">
        <v>0</v>
      </c>
      <c r="Q137" s="51">
        <f t="shared" si="7"/>
        <v>100</v>
      </c>
      <c r="R137" s="74"/>
      <c r="S137" s="75"/>
      <c r="T137" s="52"/>
      <c r="U137" s="52"/>
      <c r="V137" s="52"/>
      <c r="W137" s="52"/>
    </row>
    <row r="138" spans="1:23" ht="28.5" x14ac:dyDescent="0.2">
      <c r="A138" s="42">
        <v>57</v>
      </c>
      <c r="B138" s="43">
        <v>604</v>
      </c>
      <c r="C138" s="43">
        <v>45</v>
      </c>
      <c r="D138" s="43">
        <v>10</v>
      </c>
      <c r="E138" s="43">
        <v>47</v>
      </c>
      <c r="F138" s="44">
        <v>51</v>
      </c>
      <c r="G138" s="45" t="s">
        <v>111</v>
      </c>
      <c r="H138" s="46">
        <v>1014518</v>
      </c>
      <c r="I138" s="47">
        <v>24250000</v>
      </c>
      <c r="J138" s="47">
        <v>0</v>
      </c>
      <c r="K138" s="47">
        <v>0</v>
      </c>
      <c r="L138" s="48">
        <f t="shared" si="6"/>
        <v>25264518</v>
      </c>
      <c r="M138" s="50">
        <v>5</v>
      </c>
      <c r="N138" s="53">
        <v>95</v>
      </c>
      <c r="O138" s="53">
        <v>0</v>
      </c>
      <c r="P138" s="53">
        <v>0</v>
      </c>
      <c r="Q138" s="51">
        <f t="shared" si="7"/>
        <v>100</v>
      </c>
      <c r="R138" s="74"/>
      <c r="S138" s="75"/>
      <c r="T138" s="52"/>
      <c r="U138" s="52"/>
      <c r="V138" s="52"/>
      <c r="W138" s="52"/>
    </row>
    <row r="139" spans="1:23" ht="28.5" x14ac:dyDescent="0.2">
      <c r="A139" s="42">
        <v>57</v>
      </c>
      <c r="B139" s="43">
        <v>604</v>
      </c>
      <c r="C139" s="43">
        <v>47</v>
      </c>
      <c r="D139" s="43">
        <v>20</v>
      </c>
      <c r="E139" s="43">
        <v>2</v>
      </c>
      <c r="F139" s="44">
        <v>51</v>
      </c>
      <c r="G139" s="45" t="s">
        <v>144</v>
      </c>
      <c r="H139" s="46">
        <v>11707535</v>
      </c>
      <c r="I139" s="47">
        <v>8034480</v>
      </c>
      <c r="J139" s="47">
        <v>3673055</v>
      </c>
      <c r="K139" s="47">
        <v>0</v>
      </c>
      <c r="L139" s="48">
        <f t="shared" si="6"/>
        <v>23415070</v>
      </c>
      <c r="M139" s="50">
        <v>50</v>
      </c>
      <c r="N139" s="53">
        <v>34</v>
      </c>
      <c r="O139" s="53">
        <v>16</v>
      </c>
      <c r="P139" s="53">
        <v>0</v>
      </c>
      <c r="Q139" s="51">
        <f t="shared" si="7"/>
        <v>100</v>
      </c>
      <c r="R139" s="74"/>
      <c r="S139" s="75"/>
      <c r="T139" s="52"/>
      <c r="U139" s="52"/>
      <c r="V139" s="52"/>
      <c r="W139" s="52"/>
    </row>
    <row r="140" spans="1:23" ht="23.25" customHeight="1" x14ac:dyDescent="0.2">
      <c r="A140" s="42">
        <v>57</v>
      </c>
      <c r="B140" s="43">
        <v>604</v>
      </c>
      <c r="C140" s="43">
        <v>49</v>
      </c>
      <c r="D140" s="43">
        <v>2</v>
      </c>
      <c r="E140" s="43">
        <v>40</v>
      </c>
      <c r="F140" s="44">
        <v>51</v>
      </c>
      <c r="G140" s="45" t="s">
        <v>145</v>
      </c>
      <c r="H140" s="46">
        <v>1000000</v>
      </c>
      <c r="I140" s="47">
        <v>76000000</v>
      </c>
      <c r="J140" s="47">
        <v>118000000</v>
      </c>
      <c r="K140" s="47">
        <v>0</v>
      </c>
      <c r="L140" s="48">
        <f t="shared" si="6"/>
        <v>195000000</v>
      </c>
      <c r="M140" s="50">
        <v>1</v>
      </c>
      <c r="N140" s="53">
        <v>38.5</v>
      </c>
      <c r="O140" s="53">
        <v>60.5</v>
      </c>
      <c r="P140" s="53">
        <v>0</v>
      </c>
      <c r="Q140" s="51">
        <f t="shared" si="7"/>
        <v>100</v>
      </c>
      <c r="R140" s="74"/>
      <c r="S140" s="75"/>
      <c r="T140" s="52"/>
      <c r="U140" s="52"/>
      <c r="V140" s="52"/>
      <c r="W140" s="52"/>
    </row>
    <row r="141" spans="1:23" ht="28.5" x14ac:dyDescent="0.2">
      <c r="A141" s="42">
        <v>57</v>
      </c>
      <c r="B141" s="43">
        <v>604</v>
      </c>
      <c r="C141" s="43">
        <v>49</v>
      </c>
      <c r="D141" s="43">
        <v>2</v>
      </c>
      <c r="E141" s="43">
        <v>44</v>
      </c>
      <c r="F141" s="44">
        <v>51</v>
      </c>
      <c r="G141" s="45" t="s">
        <v>146</v>
      </c>
      <c r="H141" s="46">
        <v>2434842</v>
      </c>
      <c r="I141" s="47">
        <v>58200000</v>
      </c>
      <c r="J141" s="47">
        <v>0</v>
      </c>
      <c r="K141" s="47">
        <v>0</v>
      </c>
      <c r="L141" s="48">
        <f t="shared" ref="L141:L148" si="8">+SUM(H141:K141)</f>
        <v>60634842</v>
      </c>
      <c r="M141" s="50">
        <v>5</v>
      </c>
      <c r="N141" s="53">
        <v>95</v>
      </c>
      <c r="O141" s="53">
        <v>0</v>
      </c>
      <c r="P141" s="53">
        <v>0</v>
      </c>
      <c r="Q141" s="51">
        <f t="shared" ref="Q141:Q148" si="9">+SUM(M141:P141)</f>
        <v>100</v>
      </c>
      <c r="R141" s="74"/>
      <c r="S141" s="75"/>
      <c r="T141" s="52"/>
      <c r="U141" s="52"/>
      <c r="V141" s="52"/>
      <c r="W141" s="52"/>
    </row>
    <row r="142" spans="1:23" ht="21" customHeight="1" x14ac:dyDescent="0.2">
      <c r="A142" s="42">
        <v>57</v>
      </c>
      <c r="B142" s="43">
        <v>604</v>
      </c>
      <c r="C142" s="43">
        <v>50</v>
      </c>
      <c r="D142" s="43">
        <v>1</v>
      </c>
      <c r="E142" s="43">
        <v>25</v>
      </c>
      <c r="F142" s="44">
        <v>51</v>
      </c>
      <c r="G142" s="45" t="s">
        <v>22</v>
      </c>
      <c r="H142" s="46">
        <v>4614602</v>
      </c>
      <c r="I142" s="47">
        <v>347760000</v>
      </c>
      <c r="J142" s="47">
        <v>210837398</v>
      </c>
      <c r="K142" s="47">
        <v>0</v>
      </c>
      <c r="L142" s="48">
        <f t="shared" si="8"/>
        <v>563212000</v>
      </c>
      <c r="M142" s="50">
        <v>1</v>
      </c>
      <c r="N142" s="53">
        <v>61</v>
      </c>
      <c r="O142" s="53">
        <v>38</v>
      </c>
      <c r="P142" s="53">
        <v>0</v>
      </c>
      <c r="Q142" s="51">
        <f t="shared" si="9"/>
        <v>100</v>
      </c>
      <c r="R142" s="74"/>
      <c r="S142" s="75"/>
      <c r="T142" s="52"/>
      <c r="U142" s="52"/>
      <c r="V142" s="52"/>
      <c r="W142" s="52"/>
    </row>
    <row r="143" spans="1:23" ht="21" customHeight="1" x14ac:dyDescent="0.2">
      <c r="A143" s="42">
        <v>57</v>
      </c>
      <c r="B143" s="43">
        <v>604</v>
      </c>
      <c r="C143" s="43">
        <v>50</v>
      </c>
      <c r="D143" s="43">
        <v>1</v>
      </c>
      <c r="E143" s="43">
        <v>47</v>
      </c>
      <c r="F143" s="44">
        <v>51</v>
      </c>
      <c r="G143" s="45" t="s">
        <v>23</v>
      </c>
      <c r="H143" s="46">
        <v>200000000</v>
      </c>
      <c r="I143" s="47">
        <v>771480000</v>
      </c>
      <c r="J143" s="47">
        <v>538094480</v>
      </c>
      <c r="K143" s="47">
        <v>0</v>
      </c>
      <c r="L143" s="48">
        <f t="shared" si="8"/>
        <v>1509574480</v>
      </c>
      <c r="M143" s="50">
        <v>14</v>
      </c>
      <c r="N143" s="53">
        <v>51</v>
      </c>
      <c r="O143" s="53">
        <v>35</v>
      </c>
      <c r="P143" s="53">
        <v>0</v>
      </c>
      <c r="Q143" s="51">
        <f t="shared" si="9"/>
        <v>100</v>
      </c>
      <c r="R143" s="74"/>
      <c r="S143" s="75"/>
      <c r="T143" s="52"/>
      <c r="U143" s="52"/>
      <c r="V143" s="52"/>
      <c r="W143" s="52"/>
    </row>
    <row r="144" spans="1:23" ht="19.5" customHeight="1" x14ac:dyDescent="0.2">
      <c r="A144" s="42">
        <v>57</v>
      </c>
      <c r="B144" s="43">
        <v>604</v>
      </c>
      <c r="C144" s="43">
        <v>50</v>
      </c>
      <c r="D144" s="43">
        <v>1</v>
      </c>
      <c r="E144" s="43">
        <v>50</v>
      </c>
      <c r="F144" s="44">
        <v>51</v>
      </c>
      <c r="G144" s="45" t="s">
        <v>147</v>
      </c>
      <c r="H144" s="46">
        <v>100000</v>
      </c>
      <c r="I144" s="47">
        <v>75000000</v>
      </c>
      <c r="J144" s="47">
        <v>0</v>
      </c>
      <c r="K144" s="47">
        <v>0</v>
      </c>
      <c r="L144" s="48">
        <f t="shared" si="8"/>
        <v>75100000</v>
      </c>
      <c r="M144" s="50">
        <v>0.2</v>
      </c>
      <c r="N144" s="53">
        <v>99.8</v>
      </c>
      <c r="O144" s="53">
        <v>0</v>
      </c>
      <c r="P144" s="53">
        <v>0</v>
      </c>
      <c r="Q144" s="51">
        <f t="shared" si="9"/>
        <v>100</v>
      </c>
      <c r="R144" s="74"/>
      <c r="S144" s="75"/>
      <c r="T144" s="52"/>
      <c r="U144" s="52"/>
      <c r="V144" s="52"/>
      <c r="W144" s="52"/>
    </row>
    <row r="145" spans="1:23" ht="18" customHeight="1" x14ac:dyDescent="0.2">
      <c r="A145" s="42">
        <v>70</v>
      </c>
      <c r="B145" s="43">
        <v>101</v>
      </c>
      <c r="C145" s="43">
        <v>16</v>
      </c>
      <c r="D145" s="43">
        <v>0</v>
      </c>
      <c r="E145" s="43">
        <v>12</v>
      </c>
      <c r="F145" s="44">
        <v>51</v>
      </c>
      <c r="G145" s="45" t="s">
        <v>133</v>
      </c>
      <c r="H145" s="46">
        <v>2026037</v>
      </c>
      <c r="I145" s="47">
        <v>1473963</v>
      </c>
      <c r="J145" s="47">
        <v>0</v>
      </c>
      <c r="K145" s="47">
        <v>0</v>
      </c>
      <c r="L145" s="48">
        <f t="shared" si="8"/>
        <v>3500000</v>
      </c>
      <c r="M145" s="50">
        <v>60</v>
      </c>
      <c r="N145" s="53">
        <v>40</v>
      </c>
      <c r="O145" s="53">
        <v>0</v>
      </c>
      <c r="P145" s="53">
        <v>0</v>
      </c>
      <c r="Q145" s="51">
        <f t="shared" si="9"/>
        <v>100</v>
      </c>
      <c r="R145" s="74"/>
      <c r="S145" s="75"/>
      <c r="T145" s="52"/>
      <c r="U145" s="52"/>
      <c r="V145" s="52"/>
      <c r="W145" s="52"/>
    </row>
    <row r="146" spans="1:23" ht="24.75" customHeight="1" x14ac:dyDescent="0.2">
      <c r="A146" s="42">
        <v>70</v>
      </c>
      <c r="B146" s="43">
        <v>101</v>
      </c>
      <c r="C146" s="43">
        <v>16</v>
      </c>
      <c r="D146" s="43">
        <v>0</v>
      </c>
      <c r="E146" s="43">
        <v>13</v>
      </c>
      <c r="F146" s="44">
        <v>51</v>
      </c>
      <c r="G146" s="45" t="s">
        <v>40</v>
      </c>
      <c r="H146" s="46">
        <v>1736603</v>
      </c>
      <c r="I146" s="47">
        <v>4263397</v>
      </c>
      <c r="J146" s="47">
        <v>0</v>
      </c>
      <c r="K146" s="47">
        <v>0</v>
      </c>
      <c r="L146" s="48">
        <f t="shared" si="8"/>
        <v>6000000</v>
      </c>
      <c r="M146" s="50">
        <v>28</v>
      </c>
      <c r="N146" s="53">
        <v>72</v>
      </c>
      <c r="O146" s="53">
        <v>0</v>
      </c>
      <c r="P146" s="53">
        <v>0</v>
      </c>
      <c r="Q146" s="51">
        <f t="shared" si="9"/>
        <v>100</v>
      </c>
      <c r="R146" s="74"/>
      <c r="S146" s="75"/>
      <c r="T146" s="52"/>
      <c r="U146" s="52"/>
      <c r="V146" s="52"/>
      <c r="W146" s="52"/>
    </row>
    <row r="147" spans="1:23" ht="23.25" customHeight="1" x14ac:dyDescent="0.2">
      <c r="A147" s="42">
        <v>85</v>
      </c>
      <c r="B147" s="43">
        <v>310</v>
      </c>
      <c r="C147" s="43">
        <v>44</v>
      </c>
      <c r="D147" s="43">
        <v>0</v>
      </c>
      <c r="E147" s="43">
        <v>1</v>
      </c>
      <c r="F147" s="44">
        <v>51</v>
      </c>
      <c r="G147" s="61" t="s">
        <v>148</v>
      </c>
      <c r="H147" s="46">
        <v>26336611</v>
      </c>
      <c r="I147" s="47">
        <v>81582619</v>
      </c>
      <c r="J147" s="47">
        <v>0</v>
      </c>
      <c r="K147" s="47">
        <v>0</v>
      </c>
      <c r="L147" s="48">
        <f t="shared" si="8"/>
        <v>107919230</v>
      </c>
      <c r="M147" s="50">
        <v>25</v>
      </c>
      <c r="N147" s="53">
        <v>75</v>
      </c>
      <c r="O147" s="53">
        <v>0</v>
      </c>
      <c r="P147" s="53">
        <v>0</v>
      </c>
      <c r="Q147" s="51">
        <f t="shared" si="9"/>
        <v>100</v>
      </c>
      <c r="R147" s="74"/>
      <c r="S147" s="75"/>
      <c r="T147" s="52"/>
      <c r="U147" s="52"/>
      <c r="V147" s="52"/>
      <c r="W147" s="52"/>
    </row>
    <row r="148" spans="1:23" ht="29.25" thickBot="1" x14ac:dyDescent="0.25">
      <c r="A148" s="42">
        <v>85</v>
      </c>
      <c r="B148" s="70">
        <v>341</v>
      </c>
      <c r="C148" s="70">
        <v>46</v>
      </c>
      <c r="D148" s="70">
        <v>0</v>
      </c>
      <c r="E148" s="70">
        <v>1</v>
      </c>
      <c r="F148" s="44">
        <v>51</v>
      </c>
      <c r="G148" s="61" t="s">
        <v>75</v>
      </c>
      <c r="H148" s="132">
        <v>5327675</v>
      </c>
      <c r="I148" s="133">
        <v>672325</v>
      </c>
      <c r="J148" s="133">
        <v>0</v>
      </c>
      <c r="K148" s="133">
        <v>0</v>
      </c>
      <c r="L148" s="134">
        <f t="shared" si="8"/>
        <v>6000000</v>
      </c>
      <c r="M148" s="71">
        <v>89</v>
      </c>
      <c r="N148" s="72">
        <v>11</v>
      </c>
      <c r="O148" s="72">
        <v>0</v>
      </c>
      <c r="P148" s="72">
        <v>0</v>
      </c>
      <c r="Q148" s="73">
        <f t="shared" si="9"/>
        <v>100</v>
      </c>
      <c r="R148" s="76"/>
      <c r="S148" s="75"/>
      <c r="T148" s="52"/>
      <c r="U148" s="52"/>
      <c r="V148" s="52"/>
      <c r="W148" s="52"/>
    </row>
    <row r="149" spans="1:23" ht="15.75" thickBot="1" x14ac:dyDescent="0.3">
      <c r="A149" s="138" t="s">
        <v>13</v>
      </c>
      <c r="B149" s="139"/>
      <c r="C149" s="139"/>
      <c r="D149" s="139"/>
      <c r="E149" s="139"/>
      <c r="F149" s="139"/>
      <c r="G149" s="139"/>
      <c r="H149" s="54">
        <f>+SUM(H9:H148)</f>
        <v>7128932247</v>
      </c>
      <c r="I149" s="135">
        <f>+SUM(I9:I148)</f>
        <v>28641569047</v>
      </c>
      <c r="J149" s="135">
        <f>+SUM(J9:J148)</f>
        <v>24212764309</v>
      </c>
      <c r="K149" s="135">
        <f>+SUM(K9:K148)</f>
        <v>33977822446</v>
      </c>
      <c r="L149" s="136">
        <f>+SUM(L9:L148)</f>
        <v>93961088049</v>
      </c>
      <c r="M149" s="146"/>
      <c r="N149" s="146"/>
      <c r="O149" s="146"/>
      <c r="P149" s="146"/>
      <c r="Q149" s="147"/>
      <c r="R149" s="55"/>
    </row>
    <row r="150" spans="1:23" x14ac:dyDescent="0.2">
      <c r="H150" s="56"/>
      <c r="I150" s="56"/>
      <c r="J150" s="56"/>
      <c r="K150" s="56"/>
      <c r="L150" s="56"/>
    </row>
    <row r="151" spans="1:23" x14ac:dyDescent="0.2">
      <c r="L151" s="56"/>
    </row>
    <row r="152" spans="1:23" x14ac:dyDescent="0.2">
      <c r="L152" s="56"/>
    </row>
    <row r="153" spans="1:23" x14ac:dyDescent="0.2">
      <c r="H153" s="59"/>
      <c r="I153" s="59"/>
      <c r="J153" s="59"/>
      <c r="K153" s="59"/>
      <c r="L153" s="59"/>
    </row>
  </sheetData>
  <autoFilter ref="A8:S149"/>
  <sortState ref="A9:R146">
    <sortCondition ref="A9:A146"/>
    <sortCondition ref="B9:B146"/>
    <sortCondition ref="C9:C146"/>
    <sortCondition ref="D9:D146"/>
    <sortCondition ref="E9:E146"/>
  </sortState>
  <mergeCells count="15">
    <mergeCell ref="A149:G149"/>
    <mergeCell ref="A3:Q3"/>
    <mergeCell ref="A6:Q6"/>
    <mergeCell ref="M149:Q149"/>
    <mergeCell ref="A4:Q4"/>
    <mergeCell ref="A5:Q5"/>
    <mergeCell ref="G7:G8"/>
    <mergeCell ref="M7:Q7"/>
    <mergeCell ref="A7:A8"/>
    <mergeCell ref="B7:B8"/>
    <mergeCell ref="C7:C8"/>
    <mergeCell ref="D7:D8"/>
    <mergeCell ref="E7:E8"/>
    <mergeCell ref="H7:L7"/>
    <mergeCell ref="F7:F8"/>
  </mergeCells>
  <conditionalFormatting sqref="A3:A6 H8:R8">
    <cfRule type="cellIs" dxfId="34" priority="2" stopIfTrue="1" operator="equal">
      <formula>"NO"</formula>
    </cfRule>
  </conditionalFormatting>
  <pageMargins left="0.47244094488188981" right="1.6141732283464567" top="0.98425196850393704" bottom="0.78740157480314965" header="0.31496062992125984" footer="0.31496062992125984"/>
  <pageSetup paperSize="9" scale="48" fitToHeight="30" orientation="landscape" horizontalDpi="4294967294" verticalDpi="4294967294" r:id="rId1"/>
  <ignoredErrors>
    <ignoredError sqref="H149 J14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0"/>
  <sheetViews>
    <sheetView tabSelected="1" topLeftCell="A10" zoomScaleNormal="100" workbookViewId="0">
      <selection activeCell="F24" sqref="F24"/>
    </sheetView>
  </sheetViews>
  <sheetFormatPr baseColWidth="10" defaultRowHeight="14.25" x14ac:dyDescent="0.2"/>
  <cols>
    <col min="1" max="1" width="3.42578125" style="81" bestFit="1" customWidth="1"/>
    <col min="2" max="2" width="4.42578125" style="81" bestFit="1" customWidth="1"/>
    <col min="3" max="3" width="3.28515625" style="81" bestFit="1" customWidth="1"/>
    <col min="4" max="4" width="3" style="81" customWidth="1"/>
    <col min="5" max="5" width="75.5703125" style="81" customWidth="1"/>
    <col min="6" max="6" width="16.140625" style="81" customWidth="1"/>
    <col min="7" max="7" width="17" style="81" customWidth="1"/>
    <col min="8" max="8" width="16.5703125" style="81" bestFit="1" customWidth="1"/>
    <col min="9" max="9" width="18" style="81" customWidth="1"/>
    <col min="10" max="10" width="20" style="81" customWidth="1"/>
    <col min="11" max="11" width="10.140625" style="81" customWidth="1"/>
    <col min="12" max="12" width="10.42578125" style="81" customWidth="1"/>
    <col min="13" max="13" width="9.140625" style="81" bestFit="1" customWidth="1"/>
    <col min="14" max="14" width="10.42578125" style="81" customWidth="1"/>
    <col min="15" max="15" width="10.5703125" style="81" customWidth="1"/>
    <col min="16" max="16384" width="11.42578125" style="81"/>
  </cols>
  <sheetData>
    <row r="2" spans="1:15" x14ac:dyDescent="0.2">
      <c r="A2" s="77" t="s">
        <v>0</v>
      </c>
      <c r="B2" s="78"/>
      <c r="C2" s="78"/>
      <c r="D2" s="78"/>
      <c r="E2" s="79"/>
      <c r="F2" s="80"/>
      <c r="G2" s="80"/>
      <c r="H2" s="80"/>
      <c r="I2" s="80"/>
      <c r="J2" s="80"/>
      <c r="K2" s="78"/>
      <c r="L2" s="78"/>
      <c r="M2" s="25"/>
      <c r="N2" s="25"/>
      <c r="O2" s="27" t="s">
        <v>1</v>
      </c>
    </row>
    <row r="3" spans="1:15" ht="15" thickBot="1" x14ac:dyDescent="0.25">
      <c r="A3" s="77"/>
      <c r="B3" s="82"/>
      <c r="C3" s="82"/>
      <c r="D3" s="82"/>
      <c r="E3" s="83"/>
      <c r="F3" s="84"/>
      <c r="G3" s="84"/>
      <c r="H3" s="84"/>
      <c r="I3" s="84"/>
      <c r="J3" s="84"/>
      <c r="K3" s="82"/>
      <c r="L3" s="82"/>
      <c r="M3" s="25"/>
      <c r="N3" s="25"/>
      <c r="O3" s="26" t="s">
        <v>245</v>
      </c>
    </row>
    <row r="4" spans="1:15" ht="15" x14ac:dyDescent="0.25">
      <c r="A4" s="167" t="s">
        <v>0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9"/>
    </row>
    <row r="5" spans="1:15" ht="15" x14ac:dyDescent="0.25">
      <c r="A5" s="170" t="s">
        <v>259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2"/>
    </row>
    <row r="6" spans="1:15" ht="15" x14ac:dyDescent="0.25">
      <c r="A6" s="170" t="s">
        <v>2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2"/>
    </row>
    <row r="7" spans="1:15" ht="15" thickBot="1" x14ac:dyDescent="0.25">
      <c r="A7" s="173"/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5"/>
    </row>
    <row r="8" spans="1:15" ht="67.5" customHeight="1" thickBot="1" x14ac:dyDescent="0.25">
      <c r="A8" s="176" t="s">
        <v>3</v>
      </c>
      <c r="B8" s="176" t="s">
        <v>4</v>
      </c>
      <c r="C8" s="176" t="s">
        <v>5</v>
      </c>
      <c r="D8" s="176" t="s">
        <v>8</v>
      </c>
      <c r="E8" s="178" t="s">
        <v>158</v>
      </c>
      <c r="F8" s="180" t="s">
        <v>159</v>
      </c>
      <c r="G8" s="181"/>
      <c r="H8" s="181"/>
      <c r="I8" s="181"/>
      <c r="J8" s="182"/>
      <c r="K8" s="160" t="s">
        <v>160</v>
      </c>
      <c r="L8" s="161"/>
      <c r="M8" s="161"/>
      <c r="N8" s="161"/>
      <c r="O8" s="162"/>
    </row>
    <row r="9" spans="1:15" ht="41.25" customHeight="1" thickBot="1" x14ac:dyDescent="0.25">
      <c r="A9" s="177"/>
      <c r="B9" s="177"/>
      <c r="C9" s="177"/>
      <c r="D9" s="177"/>
      <c r="E9" s="179"/>
      <c r="F9" s="85">
        <v>2019</v>
      </c>
      <c r="G9" s="86">
        <v>2020</v>
      </c>
      <c r="H9" s="86">
        <v>2021</v>
      </c>
      <c r="I9" s="87" t="s">
        <v>6</v>
      </c>
      <c r="J9" s="88" t="s">
        <v>7</v>
      </c>
      <c r="K9" s="89">
        <v>2019</v>
      </c>
      <c r="L9" s="90">
        <v>2020</v>
      </c>
      <c r="M9" s="90">
        <v>2021</v>
      </c>
      <c r="N9" s="91" t="s">
        <v>6</v>
      </c>
      <c r="O9" s="92" t="s">
        <v>7</v>
      </c>
    </row>
    <row r="10" spans="1:15" s="103" customFormat="1" ht="25.5" customHeight="1" x14ac:dyDescent="0.2">
      <c r="A10" s="105">
        <v>41</v>
      </c>
      <c r="B10" s="106">
        <v>343</v>
      </c>
      <c r="C10" s="107">
        <v>48</v>
      </c>
      <c r="D10" s="107">
        <v>0</v>
      </c>
      <c r="E10" s="108" t="s">
        <v>263</v>
      </c>
      <c r="F10" s="109">
        <v>90015030</v>
      </c>
      <c r="G10" s="110">
        <v>45011273</v>
      </c>
      <c r="H10" s="110">
        <v>45011273</v>
      </c>
      <c r="I10" s="111">
        <v>0</v>
      </c>
      <c r="J10" s="104">
        <f t="shared" ref="J10:J11" si="0">SUM(F10:I10)</f>
        <v>180037576</v>
      </c>
      <c r="K10" s="112">
        <v>50</v>
      </c>
      <c r="L10" s="113">
        <v>25</v>
      </c>
      <c r="M10" s="113">
        <v>25</v>
      </c>
      <c r="N10" s="113">
        <v>0</v>
      </c>
      <c r="O10" s="114">
        <f t="shared" ref="O10:O13" si="1">+SUM(K10:N10)</f>
        <v>100</v>
      </c>
    </row>
    <row r="11" spans="1:15" s="103" customFormat="1" ht="24.75" customHeight="1" x14ac:dyDescent="0.2">
      <c r="A11" s="93">
        <v>45</v>
      </c>
      <c r="B11" s="94">
        <v>379</v>
      </c>
      <c r="C11" s="95">
        <v>16</v>
      </c>
      <c r="D11" s="95">
        <v>0</v>
      </c>
      <c r="E11" s="96" t="s">
        <v>161</v>
      </c>
      <c r="F11" s="97">
        <v>3879466680</v>
      </c>
      <c r="G11" s="98">
        <v>2729002781</v>
      </c>
      <c r="H11" s="99">
        <v>5410056662</v>
      </c>
      <c r="I11" s="99">
        <v>1889430358</v>
      </c>
      <c r="J11" s="104">
        <f t="shared" si="0"/>
        <v>13907956481</v>
      </c>
      <c r="K11" s="100">
        <v>27.89</v>
      </c>
      <c r="L11" s="101">
        <v>19.62</v>
      </c>
      <c r="M11" s="101">
        <v>38.9</v>
      </c>
      <c r="N11" s="101">
        <v>13.59</v>
      </c>
      <c r="O11" s="102">
        <f t="shared" si="1"/>
        <v>100</v>
      </c>
    </row>
    <row r="12" spans="1:15" s="103" customFormat="1" ht="22.5" customHeight="1" x14ac:dyDescent="0.2">
      <c r="A12" s="93">
        <v>45</v>
      </c>
      <c r="B12" s="94">
        <v>381</v>
      </c>
      <c r="C12" s="95">
        <v>16</v>
      </c>
      <c r="D12" s="95">
        <v>0</v>
      </c>
      <c r="E12" s="96" t="s">
        <v>162</v>
      </c>
      <c r="F12" s="97">
        <v>1500000000</v>
      </c>
      <c r="G12" s="98">
        <v>1782000000</v>
      </c>
      <c r="H12" s="99">
        <v>1872000000</v>
      </c>
      <c r="I12" s="99">
        <v>651324435</v>
      </c>
      <c r="J12" s="104">
        <f t="shared" ref="J12:J13" si="2">SUM(F12:I12)</f>
        <v>5805324435</v>
      </c>
      <c r="K12" s="100">
        <v>25.84</v>
      </c>
      <c r="L12" s="101">
        <v>30.7</v>
      </c>
      <c r="M12" s="101">
        <v>32.24</v>
      </c>
      <c r="N12" s="101">
        <v>11.22</v>
      </c>
      <c r="O12" s="102">
        <f t="shared" si="1"/>
        <v>100</v>
      </c>
    </row>
    <row r="13" spans="1:15" s="103" customFormat="1" ht="20.25" customHeight="1" x14ac:dyDescent="0.2">
      <c r="A13" s="93">
        <v>45</v>
      </c>
      <c r="B13" s="94">
        <v>381</v>
      </c>
      <c r="C13" s="95">
        <v>16</v>
      </c>
      <c r="D13" s="95">
        <v>0</v>
      </c>
      <c r="E13" s="96" t="s">
        <v>163</v>
      </c>
      <c r="F13" s="97">
        <v>845554420</v>
      </c>
      <c r="G13" s="98">
        <v>1397400000</v>
      </c>
      <c r="H13" s="99">
        <v>1537140000</v>
      </c>
      <c r="I13" s="99">
        <v>0</v>
      </c>
      <c r="J13" s="104">
        <f t="shared" si="2"/>
        <v>3780094420</v>
      </c>
      <c r="K13" s="100">
        <v>22.37</v>
      </c>
      <c r="L13" s="101">
        <v>36.97</v>
      </c>
      <c r="M13" s="101">
        <v>40.659999999999997</v>
      </c>
      <c r="N13" s="101">
        <v>0</v>
      </c>
      <c r="O13" s="102">
        <f t="shared" si="1"/>
        <v>100</v>
      </c>
    </row>
    <row r="14" spans="1:15" s="103" customFormat="1" ht="28.5" x14ac:dyDescent="0.2">
      <c r="A14" s="105">
        <v>57</v>
      </c>
      <c r="B14" s="106">
        <v>327</v>
      </c>
      <c r="C14" s="107">
        <v>62</v>
      </c>
      <c r="D14" s="107">
        <v>0</v>
      </c>
      <c r="E14" s="108" t="s">
        <v>164</v>
      </c>
      <c r="F14" s="109">
        <v>8000000</v>
      </c>
      <c r="G14" s="110">
        <v>2000000000</v>
      </c>
      <c r="H14" s="110">
        <v>2500000000</v>
      </c>
      <c r="I14" s="111">
        <v>42492000000</v>
      </c>
      <c r="J14" s="104">
        <f t="shared" ref="J14:J28" si="3">SUM(F14:I14)</f>
        <v>47000000000</v>
      </c>
      <c r="K14" s="112">
        <v>1</v>
      </c>
      <c r="L14" s="113">
        <v>4</v>
      </c>
      <c r="M14" s="113">
        <v>5</v>
      </c>
      <c r="N14" s="113">
        <v>90</v>
      </c>
      <c r="O14" s="114">
        <f t="shared" ref="O14:O28" si="4">+SUM(K14:N14)</f>
        <v>100</v>
      </c>
    </row>
    <row r="15" spans="1:15" s="103" customFormat="1" ht="21" customHeight="1" x14ac:dyDescent="0.2">
      <c r="A15" s="105">
        <v>57</v>
      </c>
      <c r="B15" s="106">
        <v>327</v>
      </c>
      <c r="C15" s="107">
        <v>62</v>
      </c>
      <c r="D15" s="107">
        <v>0</v>
      </c>
      <c r="E15" s="108" t="s">
        <v>172</v>
      </c>
      <c r="F15" s="109">
        <v>7000000</v>
      </c>
      <c r="G15" s="110">
        <v>3333564074</v>
      </c>
      <c r="H15" s="110">
        <v>0</v>
      </c>
      <c r="I15" s="111">
        <v>0</v>
      </c>
      <c r="J15" s="104">
        <f t="shared" si="3"/>
        <v>3340564074</v>
      </c>
      <c r="K15" s="112">
        <v>0</v>
      </c>
      <c r="L15" s="113">
        <v>100</v>
      </c>
      <c r="M15" s="113">
        <v>0</v>
      </c>
      <c r="N15" s="113">
        <v>0</v>
      </c>
      <c r="O15" s="114">
        <f t="shared" si="4"/>
        <v>100</v>
      </c>
    </row>
    <row r="16" spans="1:15" s="103" customFormat="1" ht="21" customHeight="1" x14ac:dyDescent="0.2">
      <c r="A16" s="105">
        <v>57</v>
      </c>
      <c r="B16" s="106">
        <v>327</v>
      </c>
      <c r="C16" s="107">
        <v>62</v>
      </c>
      <c r="D16" s="107">
        <v>0</v>
      </c>
      <c r="E16" s="108" t="s">
        <v>173</v>
      </c>
      <c r="F16" s="109">
        <v>11000000</v>
      </c>
      <c r="G16" s="110">
        <v>4196542125</v>
      </c>
      <c r="H16" s="110">
        <v>4460562987</v>
      </c>
      <c r="I16" s="111">
        <v>0</v>
      </c>
      <c r="J16" s="104">
        <f t="shared" si="3"/>
        <v>8668105112</v>
      </c>
      <c r="K16" s="112">
        <v>1</v>
      </c>
      <c r="L16" s="113">
        <v>48</v>
      </c>
      <c r="M16" s="113">
        <v>51</v>
      </c>
      <c r="N16" s="113">
        <v>0</v>
      </c>
      <c r="O16" s="114">
        <f t="shared" si="4"/>
        <v>100</v>
      </c>
    </row>
    <row r="17" spans="1:15" s="103" customFormat="1" ht="22.5" customHeight="1" x14ac:dyDescent="0.2">
      <c r="A17" s="105">
        <v>57</v>
      </c>
      <c r="B17" s="106">
        <v>327</v>
      </c>
      <c r="C17" s="107">
        <v>62</v>
      </c>
      <c r="D17" s="107">
        <v>0</v>
      </c>
      <c r="E17" s="108" t="s">
        <v>165</v>
      </c>
      <c r="F17" s="109">
        <v>300000000</v>
      </c>
      <c r="G17" s="110">
        <v>900000000</v>
      </c>
      <c r="H17" s="110">
        <v>0</v>
      </c>
      <c r="I17" s="111">
        <v>0</v>
      </c>
      <c r="J17" s="104">
        <f t="shared" si="3"/>
        <v>1200000000</v>
      </c>
      <c r="K17" s="112">
        <v>25</v>
      </c>
      <c r="L17" s="113">
        <v>75</v>
      </c>
      <c r="M17" s="113">
        <v>0</v>
      </c>
      <c r="N17" s="113">
        <v>0</v>
      </c>
      <c r="O17" s="114">
        <f t="shared" si="4"/>
        <v>100</v>
      </c>
    </row>
    <row r="18" spans="1:15" s="103" customFormat="1" ht="19.5" customHeight="1" x14ac:dyDescent="0.2">
      <c r="A18" s="105">
        <v>57</v>
      </c>
      <c r="B18" s="106">
        <v>327</v>
      </c>
      <c r="C18" s="107">
        <v>62</v>
      </c>
      <c r="D18" s="107">
        <v>0</v>
      </c>
      <c r="E18" s="108" t="s">
        <v>166</v>
      </c>
      <c r="F18" s="109">
        <v>7000000</v>
      </c>
      <c r="G18" s="110">
        <v>2593225000</v>
      </c>
      <c r="H18" s="110">
        <v>10564934149</v>
      </c>
      <c r="I18" s="111">
        <v>57486722982</v>
      </c>
      <c r="J18" s="104">
        <f t="shared" si="3"/>
        <v>70651882131</v>
      </c>
      <c r="K18" s="112">
        <v>0</v>
      </c>
      <c r="L18" s="113">
        <v>4</v>
      </c>
      <c r="M18" s="113">
        <v>15</v>
      </c>
      <c r="N18" s="113">
        <v>81</v>
      </c>
      <c r="O18" s="114">
        <f t="shared" si="4"/>
        <v>100</v>
      </c>
    </row>
    <row r="19" spans="1:15" s="103" customFormat="1" ht="28.5" x14ac:dyDescent="0.2">
      <c r="A19" s="105">
        <v>57</v>
      </c>
      <c r="B19" s="106">
        <v>327</v>
      </c>
      <c r="C19" s="107">
        <v>62</v>
      </c>
      <c r="D19" s="107">
        <v>0</v>
      </c>
      <c r="E19" s="108" t="s">
        <v>167</v>
      </c>
      <c r="F19" s="109">
        <v>8000000</v>
      </c>
      <c r="G19" s="110">
        <v>2000000000</v>
      </c>
      <c r="H19" s="110">
        <v>2500000000</v>
      </c>
      <c r="I19" s="111">
        <v>42492000000</v>
      </c>
      <c r="J19" s="104">
        <f t="shared" si="3"/>
        <v>47000000000</v>
      </c>
      <c r="K19" s="112">
        <v>1</v>
      </c>
      <c r="L19" s="113">
        <v>4</v>
      </c>
      <c r="M19" s="113">
        <v>5</v>
      </c>
      <c r="N19" s="113">
        <v>90</v>
      </c>
      <c r="O19" s="114">
        <f t="shared" si="4"/>
        <v>100</v>
      </c>
    </row>
    <row r="20" spans="1:15" s="103" customFormat="1" ht="28.5" x14ac:dyDescent="0.2">
      <c r="A20" s="105">
        <v>57</v>
      </c>
      <c r="B20" s="106">
        <v>327</v>
      </c>
      <c r="C20" s="107">
        <v>66</v>
      </c>
      <c r="D20" s="107">
        <v>0</v>
      </c>
      <c r="E20" s="108" t="s">
        <v>174</v>
      </c>
      <c r="F20" s="109">
        <v>8000000</v>
      </c>
      <c r="G20" s="110">
        <v>1000000000</v>
      </c>
      <c r="H20" s="110">
        <v>2500000000</v>
      </c>
      <c r="I20" s="111">
        <v>27673417246</v>
      </c>
      <c r="J20" s="104">
        <f t="shared" si="3"/>
        <v>31181417246</v>
      </c>
      <c r="K20" s="112">
        <v>1</v>
      </c>
      <c r="L20" s="113">
        <v>3</v>
      </c>
      <c r="M20" s="113">
        <v>8</v>
      </c>
      <c r="N20" s="113">
        <v>88</v>
      </c>
      <c r="O20" s="114">
        <f t="shared" si="4"/>
        <v>100</v>
      </c>
    </row>
    <row r="21" spans="1:15" s="103" customFormat="1" ht="28.5" x14ac:dyDescent="0.2">
      <c r="A21" s="105">
        <v>57</v>
      </c>
      <c r="B21" s="106">
        <v>327</v>
      </c>
      <c r="C21" s="107">
        <v>66</v>
      </c>
      <c r="D21" s="107">
        <v>0</v>
      </c>
      <c r="E21" s="108" t="s">
        <v>175</v>
      </c>
      <c r="F21" s="109">
        <v>8000000</v>
      </c>
      <c r="G21" s="110">
        <v>500000000</v>
      </c>
      <c r="H21" s="110">
        <v>500000000</v>
      </c>
      <c r="I21" s="110">
        <v>1896929019</v>
      </c>
      <c r="J21" s="104">
        <f t="shared" si="3"/>
        <v>2904929019</v>
      </c>
      <c r="K21" s="112">
        <v>5</v>
      </c>
      <c r="L21" s="113">
        <v>17</v>
      </c>
      <c r="M21" s="113">
        <v>17</v>
      </c>
      <c r="N21" s="113">
        <v>61</v>
      </c>
      <c r="O21" s="114">
        <f t="shared" si="4"/>
        <v>100</v>
      </c>
    </row>
    <row r="22" spans="1:15" s="103" customFormat="1" ht="20.25" customHeight="1" x14ac:dyDescent="0.2">
      <c r="A22" s="105">
        <v>57</v>
      </c>
      <c r="B22" s="106">
        <v>327</v>
      </c>
      <c r="C22" s="107">
        <v>66</v>
      </c>
      <c r="D22" s="107">
        <v>0</v>
      </c>
      <c r="E22" s="115" t="s">
        <v>168</v>
      </c>
      <c r="F22" s="116">
        <v>60000000</v>
      </c>
      <c r="G22" s="117">
        <v>100000000</v>
      </c>
      <c r="H22" s="118">
        <v>0</v>
      </c>
      <c r="I22" s="118">
        <v>0</v>
      </c>
      <c r="J22" s="104">
        <f t="shared" si="3"/>
        <v>160000000</v>
      </c>
      <c r="K22" s="112">
        <v>38</v>
      </c>
      <c r="L22" s="113">
        <v>62</v>
      </c>
      <c r="M22" s="113">
        <v>0</v>
      </c>
      <c r="N22" s="113">
        <v>0</v>
      </c>
      <c r="O22" s="114">
        <f t="shared" si="4"/>
        <v>100</v>
      </c>
    </row>
    <row r="23" spans="1:15" s="103" customFormat="1" ht="19.5" customHeight="1" x14ac:dyDescent="0.2">
      <c r="A23" s="105">
        <v>57</v>
      </c>
      <c r="B23" s="119">
        <v>604</v>
      </c>
      <c r="C23" s="119">
        <v>1</v>
      </c>
      <c r="D23" s="119">
        <v>0</v>
      </c>
      <c r="E23" s="120" t="s">
        <v>169</v>
      </c>
      <c r="F23" s="109">
        <v>89100</v>
      </c>
      <c r="G23" s="110">
        <v>89100</v>
      </c>
      <c r="H23" s="111">
        <v>0</v>
      </c>
      <c r="I23" s="111">
        <v>0</v>
      </c>
      <c r="J23" s="104">
        <f t="shared" si="3"/>
        <v>178200</v>
      </c>
      <c r="K23" s="121">
        <v>50</v>
      </c>
      <c r="L23" s="113">
        <v>50</v>
      </c>
      <c r="M23" s="113">
        <v>0</v>
      </c>
      <c r="N23" s="113">
        <v>0</v>
      </c>
      <c r="O23" s="114">
        <f t="shared" si="4"/>
        <v>100</v>
      </c>
    </row>
    <row r="24" spans="1:15" s="103" customFormat="1" ht="18.75" customHeight="1" x14ac:dyDescent="0.2">
      <c r="A24" s="105">
        <v>57</v>
      </c>
      <c r="B24" s="119">
        <v>604</v>
      </c>
      <c r="C24" s="119">
        <v>1</v>
      </c>
      <c r="D24" s="119">
        <v>0</v>
      </c>
      <c r="E24" s="122" t="s">
        <v>265</v>
      </c>
      <c r="F24" s="109">
        <v>160000</v>
      </c>
      <c r="G24" s="110">
        <v>40000</v>
      </c>
      <c r="H24" s="111">
        <v>0</v>
      </c>
      <c r="I24" s="111">
        <v>0</v>
      </c>
      <c r="J24" s="104">
        <f t="shared" si="3"/>
        <v>200000</v>
      </c>
      <c r="K24" s="123">
        <v>80</v>
      </c>
      <c r="L24" s="124">
        <v>20</v>
      </c>
      <c r="M24" s="124">
        <v>0</v>
      </c>
      <c r="N24" s="124">
        <v>0</v>
      </c>
      <c r="O24" s="114">
        <f t="shared" si="4"/>
        <v>100</v>
      </c>
    </row>
    <row r="25" spans="1:15" s="103" customFormat="1" ht="28.5" x14ac:dyDescent="0.2">
      <c r="A25" s="105">
        <v>57</v>
      </c>
      <c r="B25" s="119">
        <v>604</v>
      </c>
      <c r="C25" s="119">
        <v>1</v>
      </c>
      <c r="D25" s="119">
        <v>0</v>
      </c>
      <c r="E25" s="122" t="s">
        <v>176</v>
      </c>
      <c r="F25" s="109">
        <v>3234000</v>
      </c>
      <c r="G25" s="110">
        <v>1386000</v>
      </c>
      <c r="H25" s="111">
        <v>0</v>
      </c>
      <c r="I25" s="111">
        <v>0</v>
      </c>
      <c r="J25" s="104">
        <f t="shared" si="3"/>
        <v>4620000</v>
      </c>
      <c r="K25" s="123">
        <v>70</v>
      </c>
      <c r="L25" s="124">
        <v>30</v>
      </c>
      <c r="M25" s="124">
        <v>0</v>
      </c>
      <c r="N25" s="124">
        <v>0</v>
      </c>
      <c r="O25" s="114">
        <f t="shared" si="4"/>
        <v>100</v>
      </c>
    </row>
    <row r="26" spans="1:15" s="103" customFormat="1" ht="23.25" customHeight="1" x14ac:dyDescent="0.2">
      <c r="A26" s="105">
        <v>57</v>
      </c>
      <c r="B26" s="119">
        <v>604</v>
      </c>
      <c r="C26" s="119">
        <v>1</v>
      </c>
      <c r="D26" s="119">
        <v>0</v>
      </c>
      <c r="E26" s="122" t="s">
        <v>170</v>
      </c>
      <c r="F26" s="109">
        <v>150000</v>
      </c>
      <c r="G26" s="110">
        <v>100000</v>
      </c>
      <c r="H26" s="111">
        <v>0</v>
      </c>
      <c r="I26" s="111">
        <v>0</v>
      </c>
      <c r="J26" s="104">
        <f t="shared" si="3"/>
        <v>250000</v>
      </c>
      <c r="K26" s="123">
        <v>60</v>
      </c>
      <c r="L26" s="124">
        <v>40</v>
      </c>
      <c r="M26" s="124">
        <v>0</v>
      </c>
      <c r="N26" s="124">
        <v>0</v>
      </c>
      <c r="O26" s="114">
        <f t="shared" si="4"/>
        <v>100</v>
      </c>
    </row>
    <row r="27" spans="1:15" s="103" customFormat="1" ht="28.5" x14ac:dyDescent="0.2">
      <c r="A27" s="105">
        <v>57</v>
      </c>
      <c r="B27" s="119">
        <v>604</v>
      </c>
      <c r="C27" s="119">
        <v>16</v>
      </c>
      <c r="D27" s="119">
        <v>1</v>
      </c>
      <c r="E27" s="122" t="s">
        <v>171</v>
      </c>
      <c r="F27" s="109">
        <v>10000000</v>
      </c>
      <c r="G27" s="110">
        <v>290000000</v>
      </c>
      <c r="H27" s="111">
        <v>0</v>
      </c>
      <c r="I27" s="111">
        <v>0</v>
      </c>
      <c r="J27" s="104">
        <f t="shared" si="3"/>
        <v>300000000</v>
      </c>
      <c r="K27" s="123">
        <v>3</v>
      </c>
      <c r="L27" s="124">
        <v>97</v>
      </c>
      <c r="M27" s="124">
        <v>0</v>
      </c>
      <c r="N27" s="124">
        <v>0</v>
      </c>
      <c r="O27" s="125">
        <f t="shared" si="4"/>
        <v>100</v>
      </c>
    </row>
    <row r="28" spans="1:15" s="103" customFormat="1" ht="19.5" customHeight="1" thickBot="1" x14ac:dyDescent="0.25">
      <c r="A28" s="105">
        <v>57</v>
      </c>
      <c r="B28" s="119">
        <v>604</v>
      </c>
      <c r="C28" s="119">
        <v>1</v>
      </c>
      <c r="D28" s="119">
        <v>0</v>
      </c>
      <c r="E28" s="122" t="s">
        <v>264</v>
      </c>
      <c r="F28" s="116">
        <v>25000000</v>
      </c>
      <c r="G28" s="117">
        <v>25000000</v>
      </c>
      <c r="H28" s="118">
        <v>0</v>
      </c>
      <c r="I28" s="118">
        <v>0</v>
      </c>
      <c r="J28" s="137">
        <f t="shared" si="3"/>
        <v>50000000</v>
      </c>
      <c r="K28" s="123">
        <v>50</v>
      </c>
      <c r="L28" s="124">
        <v>50</v>
      </c>
      <c r="M28" s="124">
        <v>0</v>
      </c>
      <c r="N28" s="124">
        <v>0</v>
      </c>
      <c r="O28" s="114">
        <f t="shared" si="4"/>
        <v>100</v>
      </c>
    </row>
    <row r="29" spans="1:15" ht="15.75" thickBot="1" x14ac:dyDescent="0.25">
      <c r="A29" s="163" t="s">
        <v>13</v>
      </c>
      <c r="B29" s="164"/>
      <c r="C29" s="164"/>
      <c r="D29" s="164"/>
      <c r="E29" s="164"/>
      <c r="F29" s="126">
        <f>SUM(F10:F28)</f>
        <v>6770669230</v>
      </c>
      <c r="G29" s="126">
        <f>SUM(G10:G28)</f>
        <v>22893360353</v>
      </c>
      <c r="H29" s="126">
        <f>SUM(H10:H28)</f>
        <v>31889705071</v>
      </c>
      <c r="I29" s="126">
        <f>SUM(I10:I28)</f>
        <v>174581824040</v>
      </c>
      <c r="J29" s="126">
        <f>SUM(J10:J28)</f>
        <v>236135558694</v>
      </c>
      <c r="K29" s="165"/>
      <c r="L29" s="165"/>
      <c r="M29" s="165"/>
      <c r="N29" s="165"/>
      <c r="O29" s="166"/>
    </row>
    <row r="30" spans="1:15" x14ac:dyDescent="0.2">
      <c r="G30" s="127"/>
      <c r="I30" s="128"/>
    </row>
  </sheetData>
  <mergeCells count="13">
    <mergeCell ref="K8:O8"/>
    <mergeCell ref="A29:E29"/>
    <mergeCell ref="K29:O29"/>
    <mergeCell ref="A4:O4"/>
    <mergeCell ref="A5:O5"/>
    <mergeCell ref="A6:O6"/>
    <mergeCell ref="A7:O7"/>
    <mergeCell ref="A8:A9"/>
    <mergeCell ref="B8:B9"/>
    <mergeCell ref="C8:C9"/>
    <mergeCell ref="D8:D9"/>
    <mergeCell ref="E8:E9"/>
    <mergeCell ref="F8:J8"/>
  </mergeCells>
  <conditionalFormatting sqref="A4:A7 F9:J9 E8">
    <cfRule type="cellIs" dxfId="33" priority="1" stopIfTrue="1" operator="equal">
      <formula>"NO"</formula>
    </cfRule>
  </conditionalFormatting>
  <conditionalFormatting sqref="K9:O9">
    <cfRule type="cellIs" dxfId="32" priority="2" stopIfTrue="1" operator="equal">
      <formula>"NO"</formula>
    </cfRule>
  </conditionalFormatting>
  <pageMargins left="0.47244094488188981" right="1.6141732283464567" top="0.98425196850393704" bottom="0.78740157480314965" header="0.31496062992125984" footer="0.31496062992125984"/>
  <pageSetup paperSize="9" scale="55" fitToHeight="3" orientation="landscape" horizontalDpi="4294967294" verticalDpi="4294967294" r:id="rId1"/>
  <ignoredErrors>
    <ignoredError sqref="F29:H2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3"/>
  <sheetViews>
    <sheetView workbookViewId="0"/>
  </sheetViews>
  <sheetFormatPr baseColWidth="10" defaultColWidth="92.28515625" defaultRowHeight="12" x14ac:dyDescent="0.2"/>
  <cols>
    <col min="1" max="1" width="14.7109375" style="12" bestFit="1" customWidth="1"/>
    <col min="2" max="2" width="10.42578125" style="12" bestFit="1" customWidth="1"/>
    <col min="3" max="3" width="13.42578125" style="12" customWidth="1"/>
    <col min="4" max="4" width="16.42578125" style="12" bestFit="1" customWidth="1"/>
    <col min="5" max="5" width="103.42578125" style="19" customWidth="1"/>
    <col min="6" max="16384" width="92.28515625" style="12"/>
  </cols>
  <sheetData>
    <row r="1" spans="1:5" s="5" customFormat="1" x14ac:dyDescent="0.2">
      <c r="A1" s="1"/>
      <c r="B1" s="2"/>
      <c r="C1" s="3"/>
      <c r="D1" s="2"/>
      <c r="E1" s="4" t="s">
        <v>1</v>
      </c>
    </row>
    <row r="2" spans="1:5" s="5" customFormat="1" ht="12.75" thickBot="1" x14ac:dyDescent="0.25">
      <c r="A2" s="1"/>
      <c r="B2" s="2"/>
      <c r="C2" s="3"/>
      <c r="D2" s="2"/>
      <c r="E2" s="6" t="s">
        <v>261</v>
      </c>
    </row>
    <row r="3" spans="1:5" s="5" customFormat="1" x14ac:dyDescent="0.2">
      <c r="A3" s="189"/>
      <c r="B3" s="190"/>
      <c r="C3" s="190"/>
      <c r="D3" s="190"/>
      <c r="E3" s="191"/>
    </row>
    <row r="4" spans="1:5" s="5" customFormat="1" x14ac:dyDescent="0.2">
      <c r="A4" s="192" t="s">
        <v>25</v>
      </c>
      <c r="B4" s="193"/>
      <c r="C4" s="193"/>
      <c r="D4" s="193"/>
      <c r="E4" s="194"/>
    </row>
    <row r="5" spans="1:5" s="5" customFormat="1" x14ac:dyDescent="0.2">
      <c r="A5" s="192" t="s">
        <v>2</v>
      </c>
      <c r="B5" s="193"/>
      <c r="C5" s="193"/>
      <c r="D5" s="193"/>
      <c r="E5" s="194"/>
    </row>
    <row r="6" spans="1:5" s="5" customFormat="1" ht="9.75" customHeight="1" x14ac:dyDescent="0.2">
      <c r="A6" s="195"/>
      <c r="B6" s="196"/>
      <c r="C6" s="196"/>
      <c r="D6" s="196"/>
      <c r="E6" s="197"/>
    </row>
    <row r="7" spans="1:5" s="5" customFormat="1" x14ac:dyDescent="0.2">
      <c r="A7" s="192" t="s">
        <v>26</v>
      </c>
      <c r="B7" s="193"/>
      <c r="C7" s="193"/>
      <c r="D7" s="193"/>
      <c r="E7" s="194"/>
    </row>
    <row r="8" spans="1:5" s="5" customFormat="1" ht="8.25" customHeight="1" thickBot="1" x14ac:dyDescent="0.25">
      <c r="A8" s="186"/>
      <c r="B8" s="187"/>
      <c r="C8" s="187"/>
      <c r="D8" s="187"/>
      <c r="E8" s="188"/>
    </row>
    <row r="9" spans="1:5" s="5" customFormat="1" ht="12.75" thickBot="1" x14ac:dyDescent="0.25">
      <c r="A9" s="7" t="s">
        <v>3</v>
      </c>
      <c r="B9" s="8" t="s">
        <v>4</v>
      </c>
      <c r="C9" s="9" t="s">
        <v>5</v>
      </c>
      <c r="D9" s="8" t="s">
        <v>8</v>
      </c>
      <c r="E9" s="10" t="s">
        <v>27</v>
      </c>
    </row>
    <row r="10" spans="1:5" s="5" customFormat="1" x14ac:dyDescent="0.2">
      <c r="A10" s="183">
        <v>5</v>
      </c>
      <c r="B10" s="184"/>
      <c r="C10" s="184"/>
      <c r="D10" s="184"/>
      <c r="E10" s="11" t="s">
        <v>177</v>
      </c>
    </row>
    <row r="11" spans="1:5" s="5" customFormat="1" x14ac:dyDescent="0.2">
      <c r="A11" s="14">
        <v>5</v>
      </c>
      <c r="B11" s="185">
        <v>335</v>
      </c>
      <c r="C11" s="185"/>
      <c r="D11" s="185"/>
      <c r="E11" s="13" t="s">
        <v>152</v>
      </c>
    </row>
    <row r="12" spans="1:5" s="5" customFormat="1" x14ac:dyDescent="0.2">
      <c r="A12" s="14">
        <v>5</v>
      </c>
      <c r="B12" s="15">
        <v>335</v>
      </c>
      <c r="C12" s="15">
        <v>5</v>
      </c>
      <c r="D12" s="15">
        <v>0</v>
      </c>
      <c r="E12" s="13" t="s">
        <v>188</v>
      </c>
    </row>
    <row r="13" spans="1:5" s="5" customFormat="1" x14ac:dyDescent="0.2">
      <c r="A13" s="14">
        <v>5</v>
      </c>
      <c r="B13" s="15">
        <v>335</v>
      </c>
      <c r="C13" s="15">
        <v>21</v>
      </c>
      <c r="D13" s="15">
        <v>0</v>
      </c>
      <c r="E13" s="13" t="s">
        <v>189</v>
      </c>
    </row>
    <row r="14" spans="1:5" s="5" customFormat="1" ht="12.75" thickBot="1" x14ac:dyDescent="0.25">
      <c r="A14" s="130">
        <v>5</v>
      </c>
      <c r="B14" s="131">
        <v>335</v>
      </c>
      <c r="C14" s="131">
        <v>27</v>
      </c>
      <c r="D14" s="131">
        <v>0</v>
      </c>
      <c r="E14" s="13" t="s">
        <v>190</v>
      </c>
    </row>
    <row r="15" spans="1:5" s="5" customFormat="1" x14ac:dyDescent="0.2">
      <c r="A15" s="183">
        <v>10</v>
      </c>
      <c r="B15" s="184"/>
      <c r="C15" s="184"/>
      <c r="D15" s="184"/>
      <c r="E15" s="11" t="s">
        <v>36</v>
      </c>
    </row>
    <row r="16" spans="1:5" s="5" customFormat="1" x14ac:dyDescent="0.2">
      <c r="A16" s="14">
        <v>10</v>
      </c>
      <c r="B16" s="185">
        <v>361</v>
      </c>
      <c r="C16" s="185"/>
      <c r="D16" s="185"/>
      <c r="E16" s="13" t="s">
        <v>184</v>
      </c>
    </row>
    <row r="17" spans="1:5" s="5" customFormat="1" ht="12.75" thickBot="1" x14ac:dyDescent="0.25">
      <c r="A17" s="130">
        <v>10</v>
      </c>
      <c r="B17" s="131">
        <v>361</v>
      </c>
      <c r="C17" s="131">
        <v>17</v>
      </c>
      <c r="D17" s="131">
        <v>0</v>
      </c>
      <c r="E17" s="13" t="s">
        <v>219</v>
      </c>
    </row>
    <row r="18" spans="1:5" s="5" customFormat="1" x14ac:dyDescent="0.2">
      <c r="A18" s="183">
        <v>20</v>
      </c>
      <c r="B18" s="184"/>
      <c r="C18" s="184"/>
      <c r="D18" s="184"/>
      <c r="E18" s="11" t="s">
        <v>28</v>
      </c>
    </row>
    <row r="19" spans="1:5" s="5" customFormat="1" x14ac:dyDescent="0.2">
      <c r="A19" s="14">
        <v>20</v>
      </c>
      <c r="B19" s="185">
        <v>107</v>
      </c>
      <c r="C19" s="185"/>
      <c r="D19" s="185"/>
      <c r="E19" s="13" t="s">
        <v>35</v>
      </c>
    </row>
    <row r="20" spans="1:5" s="5" customFormat="1" x14ac:dyDescent="0.2">
      <c r="A20" s="14">
        <v>20</v>
      </c>
      <c r="B20" s="15">
        <v>107</v>
      </c>
      <c r="C20" s="15">
        <v>24</v>
      </c>
      <c r="D20" s="15">
        <v>0</v>
      </c>
      <c r="E20" s="13" t="s">
        <v>220</v>
      </c>
    </row>
    <row r="21" spans="1:5" s="5" customFormat="1" x14ac:dyDescent="0.2">
      <c r="A21" s="14">
        <v>20</v>
      </c>
      <c r="B21" s="185">
        <v>301</v>
      </c>
      <c r="C21" s="185"/>
      <c r="D21" s="185"/>
      <c r="E21" s="13" t="s">
        <v>183</v>
      </c>
    </row>
    <row r="22" spans="1:5" s="5" customFormat="1" x14ac:dyDescent="0.2">
      <c r="A22" s="14">
        <v>20</v>
      </c>
      <c r="B22" s="15">
        <v>301</v>
      </c>
      <c r="C22" s="15">
        <v>16</v>
      </c>
      <c r="D22" s="15">
        <v>0</v>
      </c>
      <c r="E22" s="13" t="s">
        <v>221</v>
      </c>
    </row>
    <row r="23" spans="1:5" s="5" customFormat="1" x14ac:dyDescent="0.2">
      <c r="A23" s="14">
        <v>20</v>
      </c>
      <c r="B23" s="185">
        <v>317</v>
      </c>
      <c r="C23" s="185"/>
      <c r="D23" s="185"/>
      <c r="E23" s="13" t="s">
        <v>182</v>
      </c>
    </row>
    <row r="24" spans="1:5" s="5" customFormat="1" x14ac:dyDescent="0.2">
      <c r="A24" s="14">
        <v>20</v>
      </c>
      <c r="B24" s="15">
        <v>317</v>
      </c>
      <c r="C24" s="15">
        <v>44</v>
      </c>
      <c r="D24" s="15">
        <v>0</v>
      </c>
      <c r="E24" s="13" t="s">
        <v>222</v>
      </c>
    </row>
    <row r="25" spans="1:5" s="5" customFormat="1" x14ac:dyDescent="0.2">
      <c r="A25" s="14">
        <v>20</v>
      </c>
      <c r="B25" s="15">
        <v>317</v>
      </c>
      <c r="C25" s="15">
        <v>63</v>
      </c>
      <c r="D25" s="15">
        <v>0</v>
      </c>
      <c r="E25" s="13" t="s">
        <v>223</v>
      </c>
    </row>
    <row r="26" spans="1:5" s="5" customFormat="1" x14ac:dyDescent="0.2">
      <c r="A26" s="14">
        <v>20</v>
      </c>
      <c r="B26" s="185">
        <v>322</v>
      </c>
      <c r="C26" s="185"/>
      <c r="D26" s="185"/>
      <c r="E26" s="13" t="s">
        <v>153</v>
      </c>
    </row>
    <row r="27" spans="1:5" s="5" customFormat="1" x14ac:dyDescent="0.2">
      <c r="A27" s="14">
        <v>20</v>
      </c>
      <c r="B27" s="15">
        <v>322</v>
      </c>
      <c r="C27" s="15">
        <v>22</v>
      </c>
      <c r="D27" s="15">
        <v>0</v>
      </c>
      <c r="E27" s="13" t="s">
        <v>191</v>
      </c>
    </row>
    <row r="28" spans="1:5" s="5" customFormat="1" x14ac:dyDescent="0.2">
      <c r="A28" s="14">
        <v>20</v>
      </c>
      <c r="B28" s="15">
        <v>322</v>
      </c>
      <c r="C28" s="15">
        <v>22</v>
      </c>
      <c r="D28" s="15">
        <v>2</v>
      </c>
      <c r="E28" s="13" t="s">
        <v>192</v>
      </c>
    </row>
    <row r="29" spans="1:5" s="5" customFormat="1" ht="12.75" thickBot="1" x14ac:dyDescent="0.25">
      <c r="A29" s="130">
        <v>20</v>
      </c>
      <c r="B29" s="131">
        <v>322</v>
      </c>
      <c r="C29" s="131">
        <v>22</v>
      </c>
      <c r="D29" s="131">
        <v>4</v>
      </c>
      <c r="E29" s="13" t="s">
        <v>193</v>
      </c>
    </row>
    <row r="30" spans="1:5" s="5" customFormat="1" x14ac:dyDescent="0.2">
      <c r="A30" s="183">
        <v>25</v>
      </c>
      <c r="B30" s="184"/>
      <c r="C30" s="184"/>
      <c r="D30" s="184"/>
      <c r="E30" s="11" t="s">
        <v>37</v>
      </c>
    </row>
    <row r="31" spans="1:5" s="5" customFormat="1" x14ac:dyDescent="0.2">
      <c r="A31" s="14">
        <v>25</v>
      </c>
      <c r="B31" s="185">
        <v>347</v>
      </c>
      <c r="C31" s="185"/>
      <c r="D31" s="185"/>
      <c r="E31" s="13" t="s">
        <v>187</v>
      </c>
    </row>
    <row r="32" spans="1:5" s="5" customFormat="1" ht="12.75" thickBot="1" x14ac:dyDescent="0.25">
      <c r="A32" s="130">
        <v>25</v>
      </c>
      <c r="B32" s="131">
        <v>347</v>
      </c>
      <c r="C32" s="131">
        <v>72</v>
      </c>
      <c r="D32" s="131">
        <v>0</v>
      </c>
      <c r="E32" s="13" t="s">
        <v>224</v>
      </c>
    </row>
    <row r="33" spans="1:5" s="5" customFormat="1" x14ac:dyDescent="0.2">
      <c r="A33" s="183">
        <v>30</v>
      </c>
      <c r="B33" s="184"/>
      <c r="C33" s="184"/>
      <c r="D33" s="184"/>
      <c r="E33" s="11" t="s">
        <v>180</v>
      </c>
    </row>
    <row r="34" spans="1:5" s="5" customFormat="1" x14ac:dyDescent="0.2">
      <c r="A34" s="14">
        <v>30</v>
      </c>
      <c r="B34" s="185">
        <v>325</v>
      </c>
      <c r="C34" s="185"/>
      <c r="D34" s="185"/>
      <c r="E34" s="13" t="s">
        <v>38</v>
      </c>
    </row>
    <row r="35" spans="1:5" s="5" customFormat="1" x14ac:dyDescent="0.2">
      <c r="A35" s="14">
        <v>30</v>
      </c>
      <c r="B35" s="15">
        <v>325</v>
      </c>
      <c r="C35" s="15">
        <v>72</v>
      </c>
      <c r="D35" s="15">
        <v>0</v>
      </c>
      <c r="E35" s="13" t="s">
        <v>225</v>
      </c>
    </row>
    <row r="36" spans="1:5" s="5" customFormat="1" x14ac:dyDescent="0.2">
      <c r="A36" s="14">
        <v>30</v>
      </c>
      <c r="B36" s="15">
        <v>325</v>
      </c>
      <c r="C36" s="15">
        <v>73</v>
      </c>
      <c r="D36" s="15">
        <v>0</v>
      </c>
      <c r="E36" s="13" t="s">
        <v>226</v>
      </c>
    </row>
    <row r="37" spans="1:5" s="5" customFormat="1" ht="12.75" thickBot="1" x14ac:dyDescent="0.25">
      <c r="A37" s="130">
        <v>30</v>
      </c>
      <c r="B37" s="131">
        <v>325</v>
      </c>
      <c r="C37" s="131">
        <v>73</v>
      </c>
      <c r="D37" s="131">
        <v>1</v>
      </c>
      <c r="E37" s="13" t="s">
        <v>194</v>
      </c>
    </row>
    <row r="38" spans="1:5" s="5" customFormat="1" x14ac:dyDescent="0.2">
      <c r="A38" s="183">
        <v>41</v>
      </c>
      <c r="B38" s="184"/>
      <c r="C38" s="184"/>
      <c r="D38" s="184"/>
      <c r="E38" s="11" t="s">
        <v>29</v>
      </c>
    </row>
    <row r="39" spans="1:5" s="5" customFormat="1" x14ac:dyDescent="0.2">
      <c r="A39" s="14">
        <v>41</v>
      </c>
      <c r="B39" s="185">
        <v>343</v>
      </c>
      <c r="C39" s="185"/>
      <c r="D39" s="185"/>
      <c r="E39" s="13" t="s">
        <v>29</v>
      </c>
    </row>
    <row r="40" spans="1:5" s="5" customFormat="1" x14ac:dyDescent="0.2">
      <c r="A40" s="14">
        <v>41</v>
      </c>
      <c r="B40" s="15">
        <v>343</v>
      </c>
      <c r="C40" s="15">
        <v>1</v>
      </c>
      <c r="D40" s="15">
        <v>0</v>
      </c>
      <c r="E40" s="13" t="s">
        <v>196</v>
      </c>
    </row>
    <row r="41" spans="1:5" s="5" customFormat="1" x14ac:dyDescent="0.2">
      <c r="A41" s="14">
        <v>41</v>
      </c>
      <c r="B41" s="15">
        <v>343</v>
      </c>
      <c r="C41" s="15">
        <v>44</v>
      </c>
      <c r="D41" s="15">
        <v>0</v>
      </c>
      <c r="E41" s="13" t="s">
        <v>195</v>
      </c>
    </row>
    <row r="42" spans="1:5" s="5" customFormat="1" x14ac:dyDescent="0.2">
      <c r="A42" s="14">
        <v>41</v>
      </c>
      <c r="B42" s="15">
        <v>343</v>
      </c>
      <c r="C42" s="15">
        <v>48</v>
      </c>
      <c r="D42" s="15">
        <v>0</v>
      </c>
      <c r="E42" s="13" t="s">
        <v>227</v>
      </c>
    </row>
    <row r="43" spans="1:5" s="5" customFormat="1" x14ac:dyDescent="0.2">
      <c r="A43" s="14">
        <v>41</v>
      </c>
      <c r="B43" s="185">
        <v>375</v>
      </c>
      <c r="C43" s="185"/>
      <c r="D43" s="185"/>
      <c r="E43" s="13" t="s">
        <v>30</v>
      </c>
    </row>
    <row r="44" spans="1:5" s="5" customFormat="1" x14ac:dyDescent="0.2">
      <c r="A44" s="14">
        <v>41</v>
      </c>
      <c r="B44" s="15">
        <v>375</v>
      </c>
      <c r="C44" s="15">
        <v>48</v>
      </c>
      <c r="D44" s="15">
        <v>0</v>
      </c>
      <c r="E44" s="13" t="s">
        <v>228</v>
      </c>
    </row>
    <row r="45" spans="1:5" s="5" customFormat="1" x14ac:dyDescent="0.2">
      <c r="A45" s="14">
        <v>41</v>
      </c>
      <c r="B45" s="185">
        <v>380</v>
      </c>
      <c r="C45" s="185"/>
      <c r="D45" s="185"/>
      <c r="E45" s="13" t="s">
        <v>31</v>
      </c>
    </row>
    <row r="46" spans="1:5" s="5" customFormat="1" ht="12.75" thickBot="1" x14ac:dyDescent="0.25">
      <c r="A46" s="130">
        <v>41</v>
      </c>
      <c r="B46" s="131">
        <v>380</v>
      </c>
      <c r="C46" s="131">
        <v>31</v>
      </c>
      <c r="D46" s="131">
        <v>0</v>
      </c>
      <c r="E46" s="13" t="s">
        <v>229</v>
      </c>
    </row>
    <row r="47" spans="1:5" s="5" customFormat="1" x14ac:dyDescent="0.2">
      <c r="A47" s="198">
        <v>45</v>
      </c>
      <c r="B47" s="199"/>
      <c r="C47" s="199"/>
      <c r="D47" s="199"/>
      <c r="E47" s="11" t="s">
        <v>32</v>
      </c>
    </row>
    <row r="48" spans="1:5" s="5" customFormat="1" x14ac:dyDescent="0.2">
      <c r="A48" s="14">
        <v>45</v>
      </c>
      <c r="B48" s="185">
        <v>379</v>
      </c>
      <c r="C48" s="185"/>
      <c r="D48" s="185"/>
      <c r="E48" s="13" t="s">
        <v>154</v>
      </c>
    </row>
    <row r="49" spans="1:5" s="5" customFormat="1" x14ac:dyDescent="0.2">
      <c r="A49" s="14">
        <v>45</v>
      </c>
      <c r="B49" s="15">
        <v>379</v>
      </c>
      <c r="C49" s="15">
        <v>19</v>
      </c>
      <c r="D49" s="15">
        <v>0</v>
      </c>
      <c r="E49" s="13" t="s">
        <v>230</v>
      </c>
    </row>
    <row r="50" spans="1:5" s="5" customFormat="1" x14ac:dyDescent="0.2">
      <c r="A50" s="14">
        <v>45</v>
      </c>
      <c r="B50" s="185">
        <v>381</v>
      </c>
      <c r="C50" s="185"/>
      <c r="D50" s="185"/>
      <c r="E50" s="13" t="s">
        <v>181</v>
      </c>
    </row>
    <row r="51" spans="1:5" s="5" customFormat="1" ht="12.75" thickBot="1" x14ac:dyDescent="0.25">
      <c r="A51" s="130">
        <v>45</v>
      </c>
      <c r="B51" s="131">
        <v>381</v>
      </c>
      <c r="C51" s="131">
        <v>16</v>
      </c>
      <c r="D51" s="131">
        <v>0</v>
      </c>
      <c r="E51" s="13" t="s">
        <v>231</v>
      </c>
    </row>
    <row r="52" spans="1:5" s="5" customFormat="1" x14ac:dyDescent="0.2">
      <c r="A52" s="183">
        <v>50</v>
      </c>
      <c r="B52" s="184"/>
      <c r="C52" s="184"/>
      <c r="D52" s="184"/>
      <c r="E52" s="11" t="s">
        <v>178</v>
      </c>
    </row>
    <row r="53" spans="1:5" s="5" customFormat="1" x14ac:dyDescent="0.2">
      <c r="A53" s="14">
        <v>50</v>
      </c>
      <c r="B53" s="185">
        <v>105</v>
      </c>
      <c r="C53" s="185"/>
      <c r="D53" s="185"/>
      <c r="E53" s="13" t="s">
        <v>186</v>
      </c>
    </row>
    <row r="54" spans="1:5" s="5" customFormat="1" ht="12.75" thickBot="1" x14ac:dyDescent="0.25">
      <c r="A54" s="130">
        <v>50</v>
      </c>
      <c r="B54" s="131">
        <v>105</v>
      </c>
      <c r="C54" s="131">
        <v>1</v>
      </c>
      <c r="D54" s="131">
        <v>0</v>
      </c>
      <c r="E54" s="13" t="s">
        <v>196</v>
      </c>
    </row>
    <row r="55" spans="1:5" s="5" customFormat="1" x14ac:dyDescent="0.2">
      <c r="A55" s="183">
        <v>57</v>
      </c>
      <c r="B55" s="184"/>
      <c r="C55" s="184"/>
      <c r="D55" s="184"/>
      <c r="E55" s="11" t="s">
        <v>33</v>
      </c>
    </row>
    <row r="56" spans="1:5" s="5" customFormat="1" x14ac:dyDescent="0.2">
      <c r="A56" s="14">
        <v>57</v>
      </c>
      <c r="B56" s="185">
        <v>327</v>
      </c>
      <c r="C56" s="185"/>
      <c r="D56" s="185"/>
      <c r="E56" s="13" t="s">
        <v>155</v>
      </c>
    </row>
    <row r="57" spans="1:5" s="5" customFormat="1" x14ac:dyDescent="0.2">
      <c r="A57" s="14">
        <v>57</v>
      </c>
      <c r="B57" s="15">
        <v>327</v>
      </c>
      <c r="C57" s="15">
        <v>62</v>
      </c>
      <c r="D57" s="15">
        <v>0</v>
      </c>
      <c r="E57" s="13" t="s">
        <v>232</v>
      </c>
    </row>
    <row r="58" spans="1:5" s="5" customFormat="1" x14ac:dyDescent="0.2">
      <c r="A58" s="14">
        <v>57</v>
      </c>
      <c r="B58" s="15">
        <v>327</v>
      </c>
      <c r="C58" s="15">
        <v>66</v>
      </c>
      <c r="D58" s="15">
        <v>0</v>
      </c>
      <c r="E58" s="13" t="s">
        <v>233</v>
      </c>
    </row>
    <row r="59" spans="1:5" s="5" customFormat="1" x14ac:dyDescent="0.2">
      <c r="A59" s="14">
        <v>57</v>
      </c>
      <c r="B59" s="15">
        <v>327</v>
      </c>
      <c r="C59" s="15">
        <v>66</v>
      </c>
      <c r="D59" s="15">
        <v>1</v>
      </c>
      <c r="E59" s="13" t="s">
        <v>197</v>
      </c>
    </row>
    <row r="60" spans="1:5" s="5" customFormat="1" x14ac:dyDescent="0.2">
      <c r="A60" s="14">
        <v>57</v>
      </c>
      <c r="B60" s="15">
        <v>327</v>
      </c>
      <c r="C60" s="15">
        <v>91</v>
      </c>
      <c r="D60" s="15">
        <v>0</v>
      </c>
      <c r="E60" s="13" t="s">
        <v>234</v>
      </c>
    </row>
    <row r="61" spans="1:5" s="5" customFormat="1" x14ac:dyDescent="0.2">
      <c r="A61" s="14">
        <v>57</v>
      </c>
      <c r="B61" s="15">
        <v>327</v>
      </c>
      <c r="C61" s="15">
        <v>91</v>
      </c>
      <c r="D61" s="15">
        <v>1</v>
      </c>
      <c r="E61" s="13" t="s">
        <v>198</v>
      </c>
    </row>
    <row r="62" spans="1:5" s="5" customFormat="1" x14ac:dyDescent="0.2">
      <c r="A62" s="14">
        <v>57</v>
      </c>
      <c r="B62" s="185">
        <v>604</v>
      </c>
      <c r="C62" s="185"/>
      <c r="D62" s="185"/>
      <c r="E62" s="13" t="s">
        <v>34</v>
      </c>
    </row>
    <row r="63" spans="1:5" s="5" customFormat="1" x14ac:dyDescent="0.2">
      <c r="A63" s="14">
        <v>57</v>
      </c>
      <c r="B63" s="15">
        <v>604</v>
      </c>
      <c r="C63" s="15">
        <v>1</v>
      </c>
      <c r="D63" s="15">
        <v>0</v>
      </c>
      <c r="E63" s="13" t="s">
        <v>196</v>
      </c>
    </row>
    <row r="64" spans="1:5" s="5" customFormat="1" x14ac:dyDescent="0.2">
      <c r="A64" s="14">
        <v>57</v>
      </c>
      <c r="B64" s="15">
        <v>604</v>
      </c>
      <c r="C64" s="15">
        <v>16</v>
      </c>
      <c r="D64" s="15">
        <v>0</v>
      </c>
      <c r="E64" s="13" t="s">
        <v>199</v>
      </c>
    </row>
    <row r="65" spans="1:5" s="5" customFormat="1" x14ac:dyDescent="0.2">
      <c r="A65" s="14">
        <v>57</v>
      </c>
      <c r="B65" s="15">
        <v>604</v>
      </c>
      <c r="C65" s="15">
        <v>16</v>
      </c>
      <c r="D65" s="15">
        <v>1</v>
      </c>
      <c r="E65" s="13" t="s">
        <v>235</v>
      </c>
    </row>
    <row r="66" spans="1:5" s="5" customFormat="1" ht="12.75" customHeight="1" x14ac:dyDescent="0.2">
      <c r="A66" s="14">
        <v>57</v>
      </c>
      <c r="B66" s="15">
        <v>604</v>
      </c>
      <c r="C66" s="15">
        <v>26</v>
      </c>
      <c r="D66" s="15">
        <v>0</v>
      </c>
      <c r="E66" s="13" t="s">
        <v>200</v>
      </c>
    </row>
    <row r="67" spans="1:5" s="5" customFormat="1" ht="12.75" customHeight="1" x14ac:dyDescent="0.2">
      <c r="A67" s="14">
        <v>57</v>
      </c>
      <c r="B67" s="15">
        <v>604</v>
      </c>
      <c r="C67" s="15">
        <v>26</v>
      </c>
      <c r="D67" s="15">
        <v>4</v>
      </c>
      <c r="E67" s="13" t="s">
        <v>236</v>
      </c>
    </row>
    <row r="68" spans="1:5" s="5" customFormat="1" x14ac:dyDescent="0.2">
      <c r="A68" s="14">
        <v>57</v>
      </c>
      <c r="B68" s="15">
        <v>604</v>
      </c>
      <c r="C68" s="15">
        <v>26</v>
      </c>
      <c r="D68" s="15">
        <v>5</v>
      </c>
      <c r="E68" s="13" t="s">
        <v>201</v>
      </c>
    </row>
    <row r="69" spans="1:5" s="5" customFormat="1" x14ac:dyDescent="0.2">
      <c r="A69" s="14">
        <v>57</v>
      </c>
      <c r="B69" s="15">
        <v>604</v>
      </c>
      <c r="C69" s="15">
        <v>26</v>
      </c>
      <c r="D69" s="15">
        <v>6</v>
      </c>
      <c r="E69" s="13" t="s">
        <v>239</v>
      </c>
    </row>
    <row r="70" spans="1:5" s="5" customFormat="1" x14ac:dyDescent="0.2">
      <c r="A70" s="14">
        <v>57</v>
      </c>
      <c r="B70" s="15">
        <v>604</v>
      </c>
      <c r="C70" s="15">
        <v>40</v>
      </c>
      <c r="D70" s="15">
        <v>0</v>
      </c>
      <c r="E70" s="13" t="s">
        <v>202</v>
      </c>
    </row>
    <row r="71" spans="1:5" s="5" customFormat="1" x14ac:dyDescent="0.2">
      <c r="A71" s="14">
        <v>57</v>
      </c>
      <c r="B71" s="15">
        <v>604</v>
      </c>
      <c r="C71" s="15">
        <v>40</v>
      </c>
      <c r="D71" s="15">
        <v>11</v>
      </c>
      <c r="E71" s="13" t="s">
        <v>238</v>
      </c>
    </row>
    <row r="72" spans="1:5" s="5" customFormat="1" x14ac:dyDescent="0.2">
      <c r="A72" s="14">
        <v>57</v>
      </c>
      <c r="B72" s="15">
        <v>604</v>
      </c>
      <c r="C72" s="15">
        <v>42</v>
      </c>
      <c r="D72" s="15">
        <v>0</v>
      </c>
      <c r="E72" s="13" t="s">
        <v>203</v>
      </c>
    </row>
    <row r="73" spans="1:5" s="5" customFormat="1" x14ac:dyDescent="0.2">
      <c r="A73" s="14">
        <v>57</v>
      </c>
      <c r="B73" s="15">
        <v>604</v>
      </c>
      <c r="C73" s="15">
        <v>42</v>
      </c>
      <c r="D73" s="15">
        <v>10</v>
      </c>
      <c r="E73" s="13" t="s">
        <v>204</v>
      </c>
    </row>
    <row r="74" spans="1:5" s="5" customFormat="1" x14ac:dyDescent="0.2">
      <c r="A74" s="14">
        <v>57</v>
      </c>
      <c r="B74" s="15">
        <v>604</v>
      </c>
      <c r="C74" s="15">
        <v>43</v>
      </c>
      <c r="D74" s="15">
        <v>0</v>
      </c>
      <c r="E74" s="13" t="s">
        <v>205</v>
      </c>
    </row>
    <row r="75" spans="1:5" s="5" customFormat="1" x14ac:dyDescent="0.2">
      <c r="A75" s="14">
        <v>57</v>
      </c>
      <c r="B75" s="15">
        <v>604</v>
      </c>
      <c r="C75" s="15">
        <v>43</v>
      </c>
      <c r="D75" s="15">
        <v>10</v>
      </c>
      <c r="E75" s="13" t="s">
        <v>206</v>
      </c>
    </row>
    <row r="76" spans="1:5" s="5" customFormat="1" x14ac:dyDescent="0.2">
      <c r="A76" s="14">
        <v>57</v>
      </c>
      <c r="B76" s="15">
        <v>604</v>
      </c>
      <c r="C76" s="15">
        <v>44</v>
      </c>
      <c r="D76" s="15">
        <v>0</v>
      </c>
      <c r="E76" s="13" t="s">
        <v>207</v>
      </c>
    </row>
    <row r="77" spans="1:5" s="5" customFormat="1" x14ac:dyDescent="0.2">
      <c r="A77" s="14">
        <v>57</v>
      </c>
      <c r="B77" s="15">
        <v>604</v>
      </c>
      <c r="C77" s="15">
        <v>44</v>
      </c>
      <c r="D77" s="15">
        <v>10</v>
      </c>
      <c r="E77" s="13" t="s">
        <v>208</v>
      </c>
    </row>
    <row r="78" spans="1:5" s="5" customFormat="1" x14ac:dyDescent="0.2">
      <c r="A78" s="14">
        <v>57</v>
      </c>
      <c r="B78" s="15">
        <v>604</v>
      </c>
      <c r="C78" s="15">
        <v>45</v>
      </c>
      <c r="D78" s="15">
        <v>0</v>
      </c>
      <c r="E78" s="13" t="s">
        <v>209</v>
      </c>
    </row>
    <row r="79" spans="1:5" s="5" customFormat="1" x14ac:dyDescent="0.2">
      <c r="A79" s="14">
        <v>57</v>
      </c>
      <c r="B79" s="15">
        <v>604</v>
      </c>
      <c r="C79" s="15">
        <v>45</v>
      </c>
      <c r="D79" s="15">
        <v>10</v>
      </c>
      <c r="E79" s="13" t="s">
        <v>210</v>
      </c>
    </row>
    <row r="80" spans="1:5" s="5" customFormat="1" x14ac:dyDescent="0.2">
      <c r="A80" s="14">
        <v>57</v>
      </c>
      <c r="B80" s="15">
        <v>604</v>
      </c>
      <c r="C80" s="15">
        <v>47</v>
      </c>
      <c r="D80" s="15">
        <v>0</v>
      </c>
      <c r="E80" s="13" t="s">
        <v>211</v>
      </c>
    </row>
    <row r="81" spans="1:5" s="5" customFormat="1" x14ac:dyDescent="0.2">
      <c r="A81" s="14">
        <v>57</v>
      </c>
      <c r="B81" s="15">
        <v>604</v>
      </c>
      <c r="C81" s="15">
        <v>47</v>
      </c>
      <c r="D81" s="15">
        <v>20</v>
      </c>
      <c r="E81" s="13" t="s">
        <v>212</v>
      </c>
    </row>
    <row r="82" spans="1:5" s="5" customFormat="1" x14ac:dyDescent="0.2">
      <c r="A82" s="14">
        <v>57</v>
      </c>
      <c r="B82" s="15">
        <v>604</v>
      </c>
      <c r="C82" s="15">
        <v>49</v>
      </c>
      <c r="D82" s="15">
        <v>0</v>
      </c>
      <c r="E82" s="13" t="s">
        <v>213</v>
      </c>
    </row>
    <row r="83" spans="1:5" s="5" customFormat="1" x14ac:dyDescent="0.2">
      <c r="A83" s="14">
        <v>57</v>
      </c>
      <c r="B83" s="15">
        <v>604</v>
      </c>
      <c r="C83" s="15">
        <v>49</v>
      </c>
      <c r="D83" s="15">
        <v>2</v>
      </c>
      <c r="E83" s="13" t="s">
        <v>214</v>
      </c>
    </row>
    <row r="84" spans="1:5" s="5" customFormat="1" x14ac:dyDescent="0.2">
      <c r="A84" s="14">
        <v>57</v>
      </c>
      <c r="B84" s="15">
        <v>604</v>
      </c>
      <c r="C84" s="15">
        <v>50</v>
      </c>
      <c r="D84" s="15">
        <f>+D87</f>
        <v>0</v>
      </c>
      <c r="E84" s="13" t="s">
        <v>215</v>
      </c>
    </row>
    <row r="85" spans="1:5" s="5" customFormat="1" ht="12.75" thickBot="1" x14ac:dyDescent="0.25">
      <c r="A85" s="130">
        <v>57</v>
      </c>
      <c r="B85" s="131">
        <v>604</v>
      </c>
      <c r="C85" s="131">
        <v>50</v>
      </c>
      <c r="D85" s="131">
        <v>1</v>
      </c>
      <c r="E85" s="18" t="s">
        <v>216</v>
      </c>
    </row>
    <row r="86" spans="1:5" s="5" customFormat="1" x14ac:dyDescent="0.2">
      <c r="A86" s="183">
        <v>70</v>
      </c>
      <c r="B86" s="184"/>
      <c r="C86" s="184"/>
      <c r="D86" s="184"/>
      <c r="E86" s="11" t="s">
        <v>179</v>
      </c>
    </row>
    <row r="87" spans="1:5" s="5" customFormat="1" x14ac:dyDescent="0.2">
      <c r="A87" s="14">
        <v>70</v>
      </c>
      <c r="B87" s="185">
        <v>101</v>
      </c>
      <c r="C87" s="185"/>
      <c r="D87" s="185"/>
      <c r="E87" s="13" t="s">
        <v>156</v>
      </c>
    </row>
    <row r="88" spans="1:5" s="5" customFormat="1" ht="12.75" thickBot="1" x14ac:dyDescent="0.25">
      <c r="A88" s="130">
        <v>70</v>
      </c>
      <c r="B88" s="131">
        <v>101</v>
      </c>
      <c r="C88" s="131">
        <v>16</v>
      </c>
      <c r="D88" s="131">
        <f>+D91</f>
        <v>0</v>
      </c>
      <c r="E88" s="18" t="s">
        <v>217</v>
      </c>
    </row>
    <row r="89" spans="1:5" s="5" customFormat="1" x14ac:dyDescent="0.2">
      <c r="A89" s="183">
        <v>85</v>
      </c>
      <c r="B89" s="184"/>
      <c r="C89" s="184"/>
      <c r="D89" s="184"/>
      <c r="E89" s="11" t="s">
        <v>151</v>
      </c>
    </row>
    <row r="90" spans="1:5" s="5" customFormat="1" x14ac:dyDescent="0.2">
      <c r="A90" s="14">
        <v>85</v>
      </c>
      <c r="B90" s="185">
        <v>310</v>
      </c>
      <c r="C90" s="185"/>
      <c r="D90" s="185"/>
      <c r="E90" s="13" t="s">
        <v>157</v>
      </c>
    </row>
    <row r="91" spans="1:5" s="5" customFormat="1" x14ac:dyDescent="0.2">
      <c r="A91" s="14">
        <v>85</v>
      </c>
      <c r="B91" s="15">
        <v>310</v>
      </c>
      <c r="C91" s="15">
        <v>44</v>
      </c>
      <c r="D91" s="15">
        <v>0</v>
      </c>
      <c r="E91" s="13" t="s">
        <v>218</v>
      </c>
    </row>
    <row r="92" spans="1:5" s="5" customFormat="1" x14ac:dyDescent="0.2">
      <c r="A92" s="14">
        <v>85</v>
      </c>
      <c r="B92" s="185">
        <v>341</v>
      </c>
      <c r="C92" s="185"/>
      <c r="D92" s="185"/>
      <c r="E92" s="129" t="s">
        <v>185</v>
      </c>
    </row>
    <row r="93" spans="1:5" s="5" customFormat="1" ht="12.75" thickBot="1" x14ac:dyDescent="0.25">
      <c r="A93" s="16">
        <v>85</v>
      </c>
      <c r="B93" s="17">
        <v>341</v>
      </c>
      <c r="C93" s="17">
        <v>46</v>
      </c>
      <c r="D93" s="17">
        <v>0</v>
      </c>
      <c r="E93" s="18" t="s">
        <v>237</v>
      </c>
    </row>
  </sheetData>
  <autoFilter ref="A9:E94"/>
  <mergeCells count="36">
    <mergeCell ref="B87:D87"/>
    <mergeCell ref="B90:D90"/>
    <mergeCell ref="B92:D92"/>
    <mergeCell ref="A8:E8"/>
    <mergeCell ref="A3:E3"/>
    <mergeCell ref="A4:E4"/>
    <mergeCell ref="A5:E5"/>
    <mergeCell ref="A6:E6"/>
    <mergeCell ref="A7:E7"/>
    <mergeCell ref="A89:D89"/>
    <mergeCell ref="A47:D47"/>
    <mergeCell ref="A10:D10"/>
    <mergeCell ref="A30:D30"/>
    <mergeCell ref="A15:D15"/>
    <mergeCell ref="A18:D18"/>
    <mergeCell ref="B11:D11"/>
    <mergeCell ref="B16:D16"/>
    <mergeCell ref="B19:D19"/>
    <mergeCell ref="B21:D21"/>
    <mergeCell ref="B23:D23"/>
    <mergeCell ref="B26:D26"/>
    <mergeCell ref="B31:D31"/>
    <mergeCell ref="B34:D34"/>
    <mergeCell ref="B39:D39"/>
    <mergeCell ref="B43:D43"/>
    <mergeCell ref="A33:D33"/>
    <mergeCell ref="A38:D38"/>
    <mergeCell ref="A52:D52"/>
    <mergeCell ref="A55:D55"/>
    <mergeCell ref="A86:D86"/>
    <mergeCell ref="B45:D45"/>
    <mergeCell ref="B48:D48"/>
    <mergeCell ref="B50:D50"/>
    <mergeCell ref="B53:D53"/>
    <mergeCell ref="B56:D56"/>
    <mergeCell ref="B62:D62"/>
  </mergeCells>
  <conditionalFormatting sqref="A3:A8 A9:E9 A10 A17:E17 A15 A32:E32 A54:E54 A88:E88 A91:E91 A49:E49 A40:E42 A35:E37 A20:E20 A12:E14 A57:E61 A11:B11 A16:B16 A18:A19 A22:E22 A21 A24:E25 A23 A27:E29 A26 A30:A31 A33:A34 A38:A39 A44:E44 A43 A46:E46 A45 A47:A48 A51:E51 A50 A52:A53 A55:A56 A62 A86:A87 A89:A90 A93:E93 A92 A63:E85 E10:E93">
    <cfRule type="cellIs" dxfId="31" priority="47" stopIfTrue="1" operator="equal">
      <formula>"NO"</formula>
    </cfRule>
  </conditionalFormatting>
  <conditionalFormatting sqref="A41">
    <cfRule type="cellIs" dxfId="30" priority="46" stopIfTrue="1" operator="equal">
      <formula>"NO"</formula>
    </cfRule>
  </conditionalFormatting>
  <conditionalFormatting sqref="A36">
    <cfRule type="cellIs" dxfId="29" priority="43" stopIfTrue="1" operator="equal">
      <formula>"NO"</formula>
    </cfRule>
  </conditionalFormatting>
  <conditionalFormatting sqref="B36">
    <cfRule type="cellIs" dxfId="28" priority="42" stopIfTrue="1" operator="equal">
      <formula>"NO"</formula>
    </cfRule>
  </conditionalFormatting>
  <conditionalFormatting sqref="A28:E29 A32:E32 A30:A31 E30:E31">
    <cfRule type="cellIs" dxfId="27" priority="39" stopIfTrue="1" operator="equal">
      <formula>"NO"</formula>
    </cfRule>
  </conditionalFormatting>
  <conditionalFormatting sqref="A52 E52">
    <cfRule type="cellIs" dxfId="26" priority="38" stopIfTrue="1" operator="equal">
      <formula>"NO"</formula>
    </cfRule>
  </conditionalFormatting>
  <conditionalFormatting sqref="A53:A54 E53:E54">
    <cfRule type="cellIs" dxfId="25" priority="37" stopIfTrue="1" operator="equal">
      <formula>"NO"</formula>
    </cfRule>
  </conditionalFormatting>
  <conditionalFormatting sqref="A55 E55">
    <cfRule type="cellIs" dxfId="24" priority="36" stopIfTrue="1" operator="equal">
      <formula>"NO"</formula>
    </cfRule>
  </conditionalFormatting>
  <conditionalFormatting sqref="E58">
    <cfRule type="cellIs" dxfId="23" priority="28" stopIfTrue="1" operator="equal">
      <formula>"NO"</formula>
    </cfRule>
  </conditionalFormatting>
  <conditionalFormatting sqref="A56 E56">
    <cfRule type="cellIs" dxfId="22" priority="27" stopIfTrue="1" operator="equal">
      <formula>"NO"</formula>
    </cfRule>
  </conditionalFormatting>
  <conditionalFormatting sqref="B51">
    <cfRule type="cellIs" dxfId="21" priority="26" stopIfTrue="1" operator="equal">
      <formula>"NO"</formula>
    </cfRule>
  </conditionalFormatting>
  <conditionalFormatting sqref="E37:E40">
    <cfRule type="cellIs" dxfId="20" priority="21" stopIfTrue="1" operator="equal">
      <formula>"NO"</formula>
    </cfRule>
  </conditionalFormatting>
  <conditionalFormatting sqref="A37:A40">
    <cfRule type="cellIs" dxfId="19" priority="20" stopIfTrue="1" operator="equal">
      <formula>"NO"</formula>
    </cfRule>
  </conditionalFormatting>
  <conditionalFormatting sqref="B37:D37 B40">
    <cfRule type="cellIs" dxfId="18" priority="19" stopIfTrue="1" operator="equal">
      <formula>"NO"</formula>
    </cfRule>
  </conditionalFormatting>
  <conditionalFormatting sqref="A60:B60">
    <cfRule type="cellIs" dxfId="17" priority="18" stopIfTrue="1" operator="equal">
      <formula>"NO"</formula>
    </cfRule>
  </conditionalFormatting>
  <conditionalFormatting sqref="B19">
    <cfRule type="cellIs" dxfId="16" priority="17" stopIfTrue="1" operator="equal">
      <formula>"NO"</formula>
    </cfRule>
  </conditionalFormatting>
  <conditionalFormatting sqref="B21">
    <cfRule type="cellIs" dxfId="15" priority="16" stopIfTrue="1" operator="equal">
      <formula>"NO"</formula>
    </cfRule>
  </conditionalFormatting>
  <conditionalFormatting sqref="B23">
    <cfRule type="cellIs" dxfId="14" priority="15" stopIfTrue="1" operator="equal">
      <formula>"NO"</formula>
    </cfRule>
  </conditionalFormatting>
  <conditionalFormatting sqref="B26">
    <cfRule type="cellIs" dxfId="13" priority="14" stopIfTrue="1" operator="equal">
      <formula>"NO"</formula>
    </cfRule>
  </conditionalFormatting>
  <conditionalFormatting sqref="B31">
    <cfRule type="cellIs" dxfId="12" priority="13" stopIfTrue="1" operator="equal">
      <formula>"NO"</formula>
    </cfRule>
  </conditionalFormatting>
  <conditionalFormatting sqref="B34">
    <cfRule type="cellIs" dxfId="11" priority="12" stopIfTrue="1" operator="equal">
      <formula>"NO"</formula>
    </cfRule>
  </conditionalFormatting>
  <conditionalFormatting sqref="B39">
    <cfRule type="cellIs" dxfId="10" priority="11" stopIfTrue="1" operator="equal">
      <formula>"NO"</formula>
    </cfRule>
  </conditionalFormatting>
  <conditionalFormatting sqref="B43">
    <cfRule type="cellIs" dxfId="9" priority="10" stopIfTrue="1" operator="equal">
      <formula>"NO"</formula>
    </cfRule>
  </conditionalFormatting>
  <conditionalFormatting sqref="B45">
    <cfRule type="cellIs" dxfId="8" priority="9" stopIfTrue="1" operator="equal">
      <formula>"NO"</formula>
    </cfRule>
  </conditionalFormatting>
  <conditionalFormatting sqref="B48">
    <cfRule type="cellIs" dxfId="7" priority="8" stopIfTrue="1" operator="equal">
      <formula>"NO"</formula>
    </cfRule>
  </conditionalFormatting>
  <conditionalFormatting sqref="B50">
    <cfRule type="cellIs" dxfId="6" priority="7" stopIfTrue="1" operator="equal">
      <formula>"NO"</formula>
    </cfRule>
  </conditionalFormatting>
  <conditionalFormatting sqref="B53">
    <cfRule type="cellIs" dxfId="5" priority="6" stopIfTrue="1" operator="equal">
      <formula>"NO"</formula>
    </cfRule>
  </conditionalFormatting>
  <conditionalFormatting sqref="B56">
    <cfRule type="cellIs" dxfId="4" priority="5" stopIfTrue="1" operator="equal">
      <formula>"NO"</formula>
    </cfRule>
  </conditionalFormatting>
  <conditionalFormatting sqref="B62">
    <cfRule type="cellIs" dxfId="3" priority="4" stopIfTrue="1" operator="equal">
      <formula>"NO"</formula>
    </cfRule>
  </conditionalFormatting>
  <conditionalFormatting sqref="B87">
    <cfRule type="cellIs" dxfId="2" priority="3" stopIfTrue="1" operator="equal">
      <formula>"NO"</formula>
    </cfRule>
  </conditionalFormatting>
  <conditionalFormatting sqref="B90">
    <cfRule type="cellIs" dxfId="1" priority="2" stopIfTrue="1" operator="equal">
      <formula>"NO"</formula>
    </cfRule>
  </conditionalFormatting>
  <conditionalFormatting sqref="B92">
    <cfRule type="cellIs" dxfId="0" priority="1" stopIfTrue="1" operator="equal">
      <formula>"NO"</formula>
    </cfRule>
  </conditionalFormatting>
  <pageMargins left="0.47244094488188981" right="1.6141732283464567" top="0.98425196850393704" bottom="0.78740157480314965" header="0.31496062992125984" footer="0.31496062992125984"/>
  <pageSetup paperSize="9" scale="73" fitToHeight="2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Obras</vt:lpstr>
      <vt:lpstr>Bs y Servicios</vt:lpstr>
      <vt:lpstr>Referencia</vt:lpstr>
      <vt:lpstr>Obras!Área_de_impresión</vt:lpstr>
      <vt:lpstr>'Bs y Servicios'!Títulos_a_imprimir</vt:lpstr>
      <vt:lpstr>Obras!Títulos_a_imprimir</vt:lpstr>
      <vt:lpstr>Referencia!Títulos_a_imprimir</vt:lpstr>
    </vt:vector>
  </TitlesOfParts>
  <Company>Oficina Nacional de Presupuesto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L. Laico</dc:creator>
  <cp:lastModifiedBy>Guillermo Valentino</cp:lastModifiedBy>
  <cp:lastPrinted>2018-09-16T14:06:37Z</cp:lastPrinted>
  <dcterms:created xsi:type="dcterms:W3CDTF">2015-09-09T19:33:09Z</dcterms:created>
  <dcterms:modified xsi:type="dcterms:W3CDTF">2018-09-16T19:53:01Z</dcterms:modified>
</cp:coreProperties>
</file>