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sa\TRAPAR\Ley2018\Planilla DA 2018\"/>
    </mc:Choice>
  </mc:AlternateContent>
  <bookViews>
    <workbookView xWindow="0" yWindow="0" windowWidth="28800" windowHeight="10635"/>
  </bookViews>
  <sheets>
    <sheet name="Anexa A" sheetId="3" r:id="rId1"/>
    <sheet name="Anexa B" sheetId="14" r:id="rId2"/>
    <sheet name="Bs y Servicios" sheetId="15" r:id="rId3"/>
    <sheet name="Referencia" sheetId="16" r:id="rId4"/>
  </sheets>
  <definedNames>
    <definedName name="_xlnm._FilterDatabase" localSheetId="0" hidden="1">'Anexa A'!$A$8:$S$290</definedName>
    <definedName name="_xlnm._FilterDatabase" localSheetId="1" hidden="1">'Anexa B'!$A$8:$N$119</definedName>
    <definedName name="_xlnm._FilterDatabase" localSheetId="2" hidden="1">'Bs y Servicios'!$F$9:$O$33</definedName>
    <definedName name="_xlnm._FilterDatabase" localSheetId="3" hidden="1">Referencia!$A$9:$E$171</definedName>
    <definedName name="_xlnm.Print_Area" localSheetId="0">'Anexa A'!$A$1:$Q$290</definedName>
    <definedName name="_xlnm.Print_Titles" localSheetId="0">'Anexa A'!$1:$8</definedName>
    <definedName name="_xlnm.Print_Titles" localSheetId="2">'Bs y Servicios'!$1:$9</definedName>
    <definedName name="_xlnm.Print_Titles" localSheetId="3">Referencia!$1:$9</definedName>
    <definedName name="Z_F722B937_5585_42CF_B2A7_F7F8DF8F1D5A_.wvu.PrintTitles" localSheetId="3" hidden="1">Referencia!$1:$9</definedName>
  </definedNames>
  <calcPr calcId="152511"/>
</workbook>
</file>

<file path=xl/calcChain.xml><?xml version="1.0" encoding="utf-8"?>
<calcChain xmlns="http://schemas.openxmlformats.org/spreadsheetml/2006/main">
  <c r="J10" i="15" l="1"/>
  <c r="O10" i="15"/>
  <c r="J11" i="15"/>
  <c r="O11" i="15"/>
  <c r="J12" i="15"/>
  <c r="O12" i="15"/>
  <c r="J13" i="15"/>
  <c r="O13" i="15"/>
  <c r="J14" i="15"/>
  <c r="O14" i="15"/>
  <c r="J15" i="15"/>
  <c r="O15" i="15"/>
  <c r="F16" i="15"/>
  <c r="F33" i="15" s="1"/>
  <c r="G16" i="15"/>
  <c r="H16" i="15"/>
  <c r="O16" i="15"/>
  <c r="J17" i="15"/>
  <c r="O17" i="15"/>
  <c r="J18" i="15"/>
  <c r="O18" i="15"/>
  <c r="J19" i="15"/>
  <c r="O19" i="15"/>
  <c r="J20" i="15"/>
  <c r="O20" i="15"/>
  <c r="J21" i="15"/>
  <c r="O21" i="15"/>
  <c r="J22" i="15"/>
  <c r="O22" i="15"/>
  <c r="J23" i="15"/>
  <c r="O23" i="15"/>
  <c r="J24" i="15"/>
  <c r="O24" i="15"/>
  <c r="J25" i="15"/>
  <c r="O25" i="15"/>
  <c r="J26" i="15"/>
  <c r="O26" i="15"/>
  <c r="J27" i="15"/>
  <c r="O27" i="15"/>
  <c r="J28" i="15"/>
  <c r="O28" i="15"/>
  <c r="J29" i="15"/>
  <c r="O29" i="15"/>
  <c r="J30" i="15"/>
  <c r="O30" i="15"/>
  <c r="J31" i="15"/>
  <c r="O31" i="15"/>
  <c r="J32" i="15"/>
  <c r="O32" i="15"/>
  <c r="G33" i="15"/>
  <c r="H33" i="15"/>
  <c r="I33" i="15"/>
  <c r="J16" i="15" l="1"/>
  <c r="J33" i="15" s="1"/>
  <c r="I147" i="14"/>
  <c r="I154" i="14"/>
  <c r="I153" i="14"/>
  <c r="I152" i="14"/>
  <c r="I151" i="14"/>
  <c r="I150" i="14"/>
  <c r="I149" i="14"/>
  <c r="I148" i="14"/>
  <c r="I146" i="14"/>
  <c r="I145" i="14"/>
  <c r="I144" i="14"/>
  <c r="I143" i="14"/>
  <c r="I142" i="14"/>
  <c r="I141" i="14"/>
  <c r="I140" i="14"/>
  <c r="I139" i="14"/>
  <c r="I138" i="14"/>
  <c r="I137" i="14"/>
  <c r="I136" i="14"/>
  <c r="I134" i="14"/>
  <c r="I133" i="14"/>
  <c r="I132" i="14"/>
  <c r="I131" i="14"/>
  <c r="I130" i="14"/>
  <c r="E155" i="14"/>
  <c r="N80" i="14" l="1"/>
  <c r="I80" i="14"/>
  <c r="G155" i="14" l="1"/>
  <c r="F155" i="14"/>
  <c r="N136" i="14"/>
  <c r="N135" i="14"/>
  <c r="N134" i="14"/>
  <c r="N133" i="14"/>
  <c r="N132" i="14"/>
  <c r="N131" i="14"/>
  <c r="N130" i="14"/>
  <c r="N129" i="14"/>
  <c r="I129" i="14"/>
  <c r="N128" i="14"/>
  <c r="I128" i="14"/>
  <c r="N127" i="14"/>
  <c r="I127" i="14"/>
  <c r="N126" i="14"/>
  <c r="I126" i="14"/>
  <c r="N125" i="14"/>
  <c r="I125" i="14"/>
  <c r="N124" i="14"/>
  <c r="I124" i="14"/>
  <c r="N123" i="14"/>
  <c r="I123" i="14"/>
  <c r="N122" i="14"/>
  <c r="I122" i="14"/>
  <c r="N121" i="14"/>
  <c r="I121" i="14"/>
  <c r="N120" i="14"/>
  <c r="I120" i="14"/>
  <c r="N119" i="14"/>
  <c r="I119" i="14"/>
  <c r="N118" i="14"/>
  <c r="I118" i="14"/>
  <c r="N117" i="14"/>
  <c r="I117" i="14"/>
  <c r="N116" i="14"/>
  <c r="I116" i="14"/>
  <c r="N115" i="14"/>
  <c r="I115" i="14"/>
  <c r="N114" i="14"/>
  <c r="I114" i="14"/>
  <c r="N113" i="14"/>
  <c r="I113" i="14"/>
  <c r="N112" i="14"/>
  <c r="I112" i="14"/>
  <c r="N111" i="14"/>
  <c r="I111" i="14"/>
  <c r="N110" i="14"/>
  <c r="I110" i="14"/>
  <c r="N109" i="14"/>
  <c r="I109" i="14"/>
  <c r="N108" i="14"/>
  <c r="I108" i="14"/>
  <c r="N107" i="14"/>
  <c r="I107" i="14"/>
  <c r="N106" i="14"/>
  <c r="I106" i="14"/>
  <c r="N105" i="14"/>
  <c r="I105" i="14"/>
  <c r="N104" i="14"/>
  <c r="I104" i="14"/>
  <c r="N103" i="14"/>
  <c r="I103" i="14"/>
  <c r="N102" i="14"/>
  <c r="I102" i="14"/>
  <c r="N101" i="14"/>
  <c r="I101" i="14"/>
  <c r="N100" i="14"/>
  <c r="I100" i="14"/>
  <c r="N99" i="14"/>
  <c r="I99" i="14"/>
  <c r="N98" i="14"/>
  <c r="I98" i="14"/>
  <c r="N97" i="14"/>
  <c r="I97" i="14"/>
  <c r="N96" i="14"/>
  <c r="I96" i="14"/>
  <c r="N95" i="14"/>
  <c r="I95" i="14"/>
  <c r="N94" i="14"/>
  <c r="I94" i="14"/>
  <c r="N93" i="14"/>
  <c r="I93" i="14"/>
  <c r="N92" i="14"/>
  <c r="I92" i="14"/>
  <c r="N91" i="14"/>
  <c r="I91" i="14"/>
  <c r="N90" i="14"/>
  <c r="I90" i="14"/>
  <c r="N89" i="14"/>
  <c r="I89" i="14"/>
  <c r="N88" i="14"/>
  <c r="I88" i="14"/>
  <c r="N87" i="14"/>
  <c r="I87" i="14"/>
  <c r="N86" i="14"/>
  <c r="I86" i="14"/>
  <c r="N85" i="14"/>
  <c r="I85" i="14"/>
  <c r="N84" i="14"/>
  <c r="I84" i="14"/>
  <c r="N83" i="14"/>
  <c r="I83" i="14"/>
  <c r="N82" i="14"/>
  <c r="I82" i="14"/>
  <c r="N81" i="14"/>
  <c r="I81" i="14"/>
  <c r="N79" i="14"/>
  <c r="I79" i="14"/>
  <c r="N78" i="14"/>
  <c r="I78" i="14"/>
  <c r="N77" i="14"/>
  <c r="I77" i="14"/>
  <c r="N76" i="14"/>
  <c r="I76" i="14"/>
  <c r="N75" i="14"/>
  <c r="I75" i="14"/>
  <c r="N74" i="14"/>
  <c r="I74" i="14"/>
  <c r="N73" i="14"/>
  <c r="I73" i="14"/>
  <c r="N72" i="14"/>
  <c r="I72" i="14"/>
  <c r="N71" i="14"/>
  <c r="I71" i="14"/>
  <c r="N70" i="14"/>
  <c r="I70" i="14"/>
  <c r="N69" i="14"/>
  <c r="I69" i="14"/>
  <c r="N68" i="14"/>
  <c r="I68" i="14"/>
  <c r="N67" i="14"/>
  <c r="I67" i="14"/>
  <c r="N66" i="14"/>
  <c r="I66" i="14"/>
  <c r="N65" i="14"/>
  <c r="I65" i="14"/>
  <c r="N64" i="14"/>
  <c r="I64" i="14"/>
  <c r="N63" i="14"/>
  <c r="I63" i="14"/>
  <c r="N62" i="14"/>
  <c r="I62" i="14"/>
  <c r="N61" i="14"/>
  <c r="I61" i="14"/>
  <c r="N60" i="14"/>
  <c r="N59" i="14"/>
  <c r="N58" i="14"/>
  <c r="H58" i="14"/>
  <c r="N57" i="14"/>
  <c r="I57" i="14"/>
  <c r="N56" i="14"/>
  <c r="I56" i="14"/>
  <c r="N55" i="14"/>
  <c r="I55" i="14"/>
  <c r="N54" i="14"/>
  <c r="I54" i="14"/>
  <c r="N53" i="14"/>
  <c r="I53" i="14"/>
  <c r="N52" i="14"/>
  <c r="I52" i="14"/>
  <c r="N51" i="14"/>
  <c r="I51" i="14"/>
  <c r="N50" i="14"/>
  <c r="I50" i="14"/>
  <c r="N49" i="14"/>
  <c r="I49" i="14"/>
  <c r="N48" i="14"/>
  <c r="I48" i="14"/>
  <c r="N47" i="14"/>
  <c r="I47" i="14"/>
  <c r="N46" i="14"/>
  <c r="I46" i="14"/>
  <c r="N45" i="14"/>
  <c r="I45" i="14"/>
  <c r="N44" i="14"/>
  <c r="I44" i="14"/>
  <c r="N43" i="14"/>
  <c r="I43" i="14"/>
  <c r="N42" i="14"/>
  <c r="I42" i="14"/>
  <c r="N41" i="14"/>
  <c r="I41" i="14"/>
  <c r="N40" i="14"/>
  <c r="I40" i="14"/>
  <c r="N39" i="14"/>
  <c r="I39" i="14"/>
  <c r="N38" i="14"/>
  <c r="I38" i="14"/>
  <c r="N37" i="14"/>
  <c r="I37" i="14"/>
  <c r="N36" i="14"/>
  <c r="I36" i="14"/>
  <c r="N35" i="14"/>
  <c r="I35" i="14"/>
  <c r="N34" i="14"/>
  <c r="I34" i="14"/>
  <c r="N33" i="14"/>
  <c r="I33" i="14"/>
  <c r="N32" i="14"/>
  <c r="I32" i="14"/>
  <c r="N31" i="14"/>
  <c r="I31" i="14"/>
  <c r="N30" i="14"/>
  <c r="I30" i="14"/>
  <c r="N29" i="14"/>
  <c r="I29" i="14"/>
  <c r="N28" i="14"/>
  <c r="I28" i="14"/>
  <c r="N27" i="14"/>
  <c r="I27" i="14"/>
  <c r="N26" i="14"/>
  <c r="I26" i="14"/>
  <c r="N25" i="14"/>
  <c r="I25" i="14"/>
  <c r="N24" i="14"/>
  <c r="I24" i="14"/>
  <c r="N23" i="14"/>
  <c r="I23" i="14"/>
  <c r="N22" i="14"/>
  <c r="I22" i="14"/>
  <c r="N21" i="14"/>
  <c r="I21" i="14"/>
  <c r="N20" i="14"/>
  <c r="I20" i="14"/>
  <c r="N19" i="14"/>
  <c r="I19" i="14"/>
  <c r="N18" i="14"/>
  <c r="I18" i="14"/>
  <c r="N17" i="14"/>
  <c r="I17" i="14"/>
  <c r="N16" i="14"/>
  <c r="I16" i="14"/>
  <c r="N15" i="14"/>
  <c r="I15" i="14"/>
  <c r="N14" i="14"/>
  <c r="I14" i="14"/>
  <c r="N13" i="14"/>
  <c r="I13" i="14"/>
  <c r="N12" i="14"/>
  <c r="I12" i="14"/>
  <c r="N11" i="14"/>
  <c r="I11" i="14"/>
  <c r="N10" i="14"/>
  <c r="I10" i="14"/>
  <c r="N9" i="14"/>
  <c r="I9" i="14"/>
  <c r="H290" i="3" l="1"/>
  <c r="K290" i="3"/>
  <c r="J290" i="3"/>
  <c r="I290" i="3"/>
  <c r="Q62" i="3" l="1"/>
  <c r="L62" i="3"/>
  <c r="Q288" i="3" l="1"/>
  <c r="Q287" i="3"/>
  <c r="Q284" i="3"/>
  <c r="Q282" i="3"/>
  <c r="Q281" i="3"/>
  <c r="Q280" i="3"/>
  <c r="Q279" i="3"/>
  <c r="Q278" i="3"/>
  <c r="Q277" i="3"/>
  <c r="Q275" i="3"/>
  <c r="Q274" i="3"/>
  <c r="Q272" i="3"/>
  <c r="Q271" i="3"/>
  <c r="Q269" i="3"/>
  <c r="Q268" i="3"/>
  <c r="Q267" i="3"/>
  <c r="Q263" i="3"/>
  <c r="Q262" i="3"/>
  <c r="Q261" i="3"/>
  <c r="Q259" i="3"/>
  <c r="Q252" i="3"/>
  <c r="Q248" i="3"/>
  <c r="Q246" i="3"/>
  <c r="Q245" i="3"/>
  <c r="Q242" i="3"/>
  <c r="Q239" i="3"/>
  <c r="Q238" i="3"/>
  <c r="Q237" i="3"/>
  <c r="Q183" i="3"/>
  <c r="Q182" i="3"/>
  <c r="Q177" i="3"/>
  <c r="Q173" i="3"/>
  <c r="Q171" i="3"/>
  <c r="Q169" i="3"/>
  <c r="Q165" i="3"/>
  <c r="Q164" i="3"/>
  <c r="Q163" i="3"/>
  <c r="Q161" i="3"/>
  <c r="Q159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6" i="3"/>
  <c r="Q105" i="3"/>
  <c r="Q104" i="3"/>
  <c r="Q82" i="3"/>
  <c r="Q77" i="3"/>
  <c r="Q73" i="3"/>
  <c r="Q71" i="3"/>
  <c r="Q70" i="3"/>
  <c r="Q69" i="3"/>
  <c r="Q68" i="3"/>
  <c r="Q64" i="3"/>
  <c r="Q61" i="3"/>
  <c r="Q60" i="3"/>
  <c r="Q59" i="3"/>
  <c r="Q58" i="3"/>
  <c r="Q57" i="3"/>
  <c r="Q56" i="3"/>
  <c r="Q55" i="3"/>
  <c r="Q54" i="3"/>
  <c r="Q53" i="3"/>
  <c r="Q50" i="3"/>
  <c r="Q25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290" i="3" l="1"/>
  <c r="Q155" i="3"/>
  <c r="Q229" i="3" l="1"/>
  <c r="Q221" i="3"/>
  <c r="Q220" i="3"/>
  <c r="Q289" i="3"/>
  <c r="Q216" i="3"/>
  <c r="Q49" i="3"/>
  <c r="Q233" i="3"/>
  <c r="Q217" i="3"/>
  <c r="Q240" i="3"/>
  <c r="Q178" i="3"/>
  <c r="Q170" i="3"/>
  <c r="Q158" i="3"/>
  <c r="Q181" i="3"/>
  <c r="Q180" i="3"/>
  <c r="Q172" i="3"/>
  <c r="Q40" i="3"/>
  <c r="Q24" i="3"/>
  <c r="Q63" i="3"/>
  <c r="Q157" i="3"/>
  <c r="Q244" i="3"/>
  <c r="Q236" i="3"/>
  <c r="Q156" i="3"/>
  <c r="Q235" i="3"/>
  <c r="Q231" i="3"/>
  <c r="Q219" i="3"/>
  <c r="Q264" i="3"/>
  <c r="Q270" i="3"/>
  <c r="Q234" i="3"/>
  <c r="Q230" i="3"/>
  <c r="Q222" i="3"/>
  <c r="Q276" i="3"/>
  <c r="Q167" i="3"/>
  <c r="Q174" i="3"/>
  <c r="Q162" i="3"/>
  <c r="Q226" i="3"/>
  <c r="Q260" i="3"/>
  <c r="Q228" i="3"/>
  <c r="Q101" i="3"/>
  <c r="Q93" i="3"/>
  <c r="Q283" i="3"/>
  <c r="Q243" i="3"/>
  <c r="Q99" i="3"/>
  <c r="Q91" i="3"/>
  <c r="Q79" i="3"/>
  <c r="Q232" i="3"/>
  <c r="Q89" i="3"/>
  <c r="Q65" i="3"/>
  <c r="Q39" i="3"/>
  <c r="Q31" i="3"/>
  <c r="Q98" i="3"/>
  <c r="Q90" i="3"/>
  <c r="Q74" i="3"/>
  <c r="Q34" i="3"/>
  <c r="Q26" i="3"/>
  <c r="Q33" i="3"/>
  <c r="Q227" i="3"/>
  <c r="Q223" i="3"/>
  <c r="Q100" i="3"/>
  <c r="Q96" i="3"/>
  <c r="Q92" i="3"/>
  <c r="Q88" i="3"/>
  <c r="Q76" i="3"/>
  <c r="Q72" i="3"/>
  <c r="Q265" i="3"/>
  <c r="Q241" i="3"/>
  <c r="Q225" i="3"/>
  <c r="Q224" i="3"/>
  <c r="Q166" i="3"/>
  <c r="Q36" i="3"/>
  <c r="Q32" i="3"/>
  <c r="Q28" i="3"/>
  <c r="Q35" i="3"/>
  <c r="Q27" i="3"/>
  <c r="Q102" i="3"/>
  <c r="Q94" i="3"/>
  <c r="Q78" i="3"/>
  <c r="Q38" i="3"/>
  <c r="Q30" i="3"/>
  <c r="Q37" i="3"/>
  <c r="Q29" i="3"/>
  <c r="Q286" i="3"/>
  <c r="Q266" i="3"/>
  <c r="Q218" i="3"/>
  <c r="Q107" i="3"/>
  <c r="Q95" i="3"/>
  <c r="Q75" i="3"/>
  <c r="Q285" i="3"/>
  <c r="Q179" i="3"/>
  <c r="Q175" i="3"/>
  <c r="Q176" i="3"/>
  <c r="Q168" i="3"/>
  <c r="Q160" i="3"/>
  <c r="Q66" i="3"/>
  <c r="Q211" i="3"/>
  <c r="Q194" i="3"/>
  <c r="Q210" i="3"/>
  <c r="Q213" i="3"/>
  <c r="Q205" i="3"/>
  <c r="Q208" i="3"/>
  <c r="Q97" i="3"/>
  <c r="Q81" i="3"/>
  <c r="Q190" i="3"/>
  <c r="Q186" i="3"/>
  <c r="Q197" i="3"/>
  <c r="Q189" i="3"/>
  <c r="Q200" i="3"/>
  <c r="Q192" i="3"/>
  <c r="Q215" i="3"/>
  <c r="Q207" i="3"/>
  <c r="Q209" i="3"/>
  <c r="Q212" i="3"/>
  <c r="Q202" i="3"/>
  <c r="Q198" i="3"/>
  <c r="Q214" i="3"/>
  <c r="Q206" i="3"/>
  <c r="Q67" i="3"/>
  <c r="Q203" i="3"/>
  <c r="Q199" i="3"/>
  <c r="Q195" i="3"/>
  <c r="Q191" i="3"/>
  <c r="Q187" i="3"/>
  <c r="Q201" i="3"/>
  <c r="Q193" i="3"/>
  <c r="Q185" i="3"/>
  <c r="Q204" i="3"/>
  <c r="Q196" i="3"/>
  <c r="Q188" i="3"/>
  <c r="Q184" i="3"/>
  <c r="Q247" i="3"/>
  <c r="Q253" i="3"/>
  <c r="Q85" i="3"/>
  <c r="Q51" i="3"/>
  <c r="Q44" i="3"/>
  <c r="Q43" i="3"/>
  <c r="Q86" i="3"/>
  <c r="Q46" i="3"/>
  <c r="Q48" i="3"/>
  <c r="Q45" i="3"/>
  <c r="Q103" i="3"/>
  <c r="Q83" i="3"/>
  <c r="Q273" i="3"/>
  <c r="Q47" i="3"/>
  <c r="Q42" i="3"/>
  <c r="Q52" i="3"/>
  <c r="Q41" i="3"/>
  <c r="Q255" i="3"/>
  <c r="Q251" i="3"/>
  <c r="Q84" i="3"/>
  <c r="Q80" i="3"/>
  <c r="Q257" i="3"/>
  <c r="Q249" i="3"/>
  <c r="Q256" i="3"/>
  <c r="Q258" i="3"/>
  <c r="Q254" i="3"/>
  <c r="Q250" i="3"/>
  <c r="Q87" i="3"/>
  <c r="Q9" i="3"/>
  <c r="H155" i="14"/>
  <c r="I135" i="14"/>
  <c r="I155" i="14"/>
</calcChain>
</file>

<file path=xl/sharedStrings.xml><?xml version="1.0" encoding="utf-8"?>
<sst xmlns="http://schemas.openxmlformats.org/spreadsheetml/2006/main" count="718" uniqueCount="626">
  <si>
    <t xml:space="preserve"> </t>
  </si>
  <si>
    <t>CAPÍTULO II</t>
  </si>
  <si>
    <t>CONTRATACIÓN DE OBRAS O ADQUISICIÓN DE BIENES Y SERVICIOS</t>
  </si>
  <si>
    <t>CON INCIDENCIA EN EJERCICIOS FUTUROS</t>
  </si>
  <si>
    <t>JURISDICCIÓN</t>
  </si>
  <si>
    <t>SERVICIO</t>
  </si>
  <si>
    <t>PROGRAMA</t>
  </si>
  <si>
    <t>RESTO</t>
  </si>
  <si>
    <t>TOTAL</t>
  </si>
  <si>
    <t>SUBPROGRAMA</t>
  </si>
  <si>
    <t xml:space="preserve">AVANCE FÍSICO                                                                                                  (en porcentajes)             </t>
  </si>
  <si>
    <t>IMPORTE A DEVENGAR                                                                                                                                                                       (en pesos)</t>
  </si>
  <si>
    <t>OBRA DE INVERSIÓN</t>
  </si>
  <si>
    <t>PROYECTO</t>
  </si>
  <si>
    <t>Total</t>
  </si>
  <si>
    <t>Puesta en Valor Fachada del Honorable Congreso de la Nación -  Etapa II</t>
  </si>
  <si>
    <t>Juzgado Federal de Junín - Ampliación y Remodelación de Edificio</t>
  </si>
  <si>
    <t>Modificaciones en la instalación termomecánica y reacondicionamiento de torres de enfriamiento. Re- CF de Apelaciones de Córdoba - Concepción Arenal Nº 690. Córdoba.</t>
  </si>
  <si>
    <t>Remodelación de edificio. Etapa 2 - JF 3 de Febrero - Urquiza Nº 4968. 3 de Febrero. Buenos Aires.</t>
  </si>
  <si>
    <t>Adecuación de los Núcleos Sanitarios Ala Retiro - Fuero Penal Económico - Av. de los Inmigrantes N° 1950, Ciudad Autónoma de Buenos Aires</t>
  </si>
  <si>
    <t>Ampliacion del Laboratorio Fotográfico de la Morgue Judicial - Junin 760</t>
  </si>
  <si>
    <t>Adecuación Integral Edificio Villarino 2010</t>
  </si>
  <si>
    <t>Refacción de los Patios Interiores del Palacio - Patios 3 y 4</t>
  </si>
  <si>
    <t>Adecuación Integral para el Edificio Calle Rivadavia 737/767/771</t>
  </si>
  <si>
    <t>Puesta en Valor Fachada del Edificio Sito en Av. Belgrano N° 909 - CABA</t>
  </si>
  <si>
    <t>Puesta en Valor Fachada, Edificio Tucumán Nº 1393 - CABA</t>
  </si>
  <si>
    <t>Construccion de Vestuarios y Oficinas en Depósito Rondeau Nº3528 - CABA </t>
  </si>
  <si>
    <t>Construccion de Oficinas en Depósito Mazza Nº 2247 CABA</t>
  </si>
  <si>
    <t>Puesta en Valor, Cubiertas en Depósito Calle 15 de Noviembre de 1889 Nº 1932 - CABA.</t>
  </si>
  <si>
    <t>Puesta en Valor, Espacios Comunes y Nucleos Sanitarios en Edificio Sito en 25 de Mayo Nº 179 - CABA</t>
  </si>
  <si>
    <t>Puesta en Valor Auditorio, Terrazas y Oficina Subsuelo Perú Nº543/45 - CABA</t>
  </si>
  <si>
    <t>Adecuacion de Tablero General - Perón Nº 2455 - CABA</t>
  </si>
  <si>
    <t>Puesta en Valor de Inmueble Sito en Saavedra Nº 515, Lomas de Zamora - Provincia de Buenos Aires</t>
  </si>
  <si>
    <t>Puesta en Valor Inmueble Sito en Sanchez de Bustamante Nº487, Lomas de Zamora - Provincia Buenos Aires</t>
  </si>
  <si>
    <t>Puesta en Valor Inmueble Sito en Chacabuco Nº2146/48 Olivos - Provincia Buenos Aires</t>
  </si>
  <si>
    <t>Puesta en Valor Inmueble Sito en Rivadavia Esquina Mendoza Santa Fe - Provincia de Santa Fe</t>
  </si>
  <si>
    <t>Puesta en Valor y Ampliación de Inmueble Sito en Paraná - Provincia de Entre Rios</t>
  </si>
  <si>
    <t>Puesta en Valor Inmueble Sito en Rivadavia Nº226  - Santa Rosa - Provincia de La Pampa</t>
  </si>
  <si>
    <t>Obras en el Entorno de la Casa de Gobierno</t>
  </si>
  <si>
    <t>Refacción de las Piletas Olímpicas del Centro Recreativo Nacional (CeReNa)</t>
  </si>
  <si>
    <t>Construcción Oficinas - Edificio El Ladrillo</t>
  </si>
  <si>
    <t>Reforma y Acondicionamiento de Techo y Zinguería Predio Ferial Tecnópolis</t>
  </si>
  <si>
    <t>Reforma y Acondicionamiento de Techos y Zinguerías Galpones Varios de Tecnópolis</t>
  </si>
  <si>
    <t>Instalación de Sistema de Incendio Microestadio en Tecnópolis</t>
  </si>
  <si>
    <t>Intervenciones Termo-mecánicas para el CCK</t>
  </si>
  <si>
    <t>Acondicionamiento de la Instalación Eléctrica General CCK</t>
  </si>
  <si>
    <t>Ampliación y Acondicionamiento de Oficinas Públicas Centrales</t>
  </si>
  <si>
    <t>Aprovechamiento Multipropósito el Tambolar, Provincia de San Juan</t>
  </si>
  <si>
    <t>Proyecto Hidroeléctrico Los Blancos, Provincia de Mendoza</t>
  </si>
  <si>
    <t>Construcción de 10 Radares Meteorológicos Argentinos - Etapa II</t>
  </si>
  <si>
    <t>Construcción Centro Penitenciario Federal del Litoral - Coronda - Santa Fe</t>
  </si>
  <si>
    <t>Construcción del Instituto de Conducción Conjunta Estratégica para la Formación Policial y Conducción Estratégica</t>
  </si>
  <si>
    <t>Construcción Pabellón Sanidad en la Escuela de Gendarmería Nacional "General Martín de Güemes"</t>
  </si>
  <si>
    <t>Construcción Pabellón Sanidad en la Región I - Campo de Mayo - Provincia de Buenos Aires</t>
  </si>
  <si>
    <t>Remodelación del Complejos Fronterizo Salvador Mazza - Yacuiba</t>
  </si>
  <si>
    <t>Construcción Contrase Comodoro Rivadavia</t>
  </si>
  <si>
    <t>Construcción Polo Logístico Regional Norte</t>
  </si>
  <si>
    <t>Construcción Prefectura Itatí</t>
  </si>
  <si>
    <t>Recuperación y Puesta en Valor de Estructura de Hormigón Armado en el CITEDEF - Villa Martelli, Provincia de Buenos Aires</t>
  </si>
  <si>
    <t>Construcción de Viviendas de Servicio para el Personal de Oficiales y Suboficiales en la Guarnición de Rospentek para Conservación de la Capacidad Apoyo Institucional</t>
  </si>
  <si>
    <t>Recuperación de Infraestructura y Capacidades de Apoyo del Centro Experimental de Lanzamiento de Proyectiles Autopropulsado I.</t>
  </si>
  <si>
    <t>Edificio Centro de Energías Renovables</t>
  </si>
  <si>
    <t>Construcción de Centro de Capacitación y Transferencia de Tecnología Salta</t>
  </si>
  <si>
    <t>Readecuación Vivero  Makallé -Chaco (BID 2853)</t>
  </si>
  <si>
    <t>Construcción de Invernadero en el Centro Nacional de Desarrollo Acuicola (BID 3255)</t>
  </si>
  <si>
    <t>Implementación del Sistema de Transferencia de Tecnologia de Riego. Universidad Nacional de Catamarca (CAF 9458)</t>
  </si>
  <si>
    <t>Implementación del Sistema de Transferencia de Tecnologia de Riego. Universidad Nacional del Nordeste (CAF 9458)</t>
  </si>
  <si>
    <t>Implementación del Sistema de Transferencia de Tecnologia de Riego. Universidad Nacional de Cuyo (CAF 9458)</t>
  </si>
  <si>
    <t>Implementación del Sistema de Transferencia de Tecnologia de Riego. Universidad Nacional del Sur  (CAF 9458)</t>
  </si>
  <si>
    <t>Mejoramiento Sistemas de Riego Angulos, provincia de La Rioja (BID N° 3806)</t>
  </si>
  <si>
    <t>Readecuación Sistemas de Riego Superficiales Angulos, provincia de La Rioja (BID N° 3806)</t>
  </si>
  <si>
    <t>Construcción Muelles Pescadores Artezanales, Ushuaia y Almanza,  Tierra del Fuego (BID N°  3806)</t>
  </si>
  <si>
    <t>Microembalses Arroyo El Cano Córdoba (BID 3806)</t>
  </si>
  <si>
    <t>Mejoramiento de la Infraestructura de Riego, Sistema Hídrico Figueroa, Santiago del Estero (BID N° 3806)</t>
  </si>
  <si>
    <t>Mejoramiento del Riego en Colalao del Valle (BID N° 3806)</t>
  </si>
  <si>
    <t>Construcción Subsede en Puerto Madryn (BID 3255/OC-AR)</t>
  </si>
  <si>
    <t>Construcción Subsede en Caleta Paula (BID 3255/OC-AR)</t>
  </si>
  <si>
    <t>Construcción Subsede en Rawson (BID 3255/0C-AR)</t>
  </si>
  <si>
    <t>Construccion del Centro de Experimentacion y
 Desarrollo de la Maricultura (CENIDMAR) (BID 3255/OC-AR)</t>
  </si>
  <si>
    <t>Sistema de Energía Renovable para Sede Central - Energía Solar - INV</t>
  </si>
  <si>
    <t>Refacción, Restauración y Puesta en Valor  Hoteles N°1 y N°2 Unidad Turística Chapadmalal - Etapa I</t>
  </si>
  <si>
    <t>Restauración y Puesta en Valor Hotel N°5 - Unidad Turística Chapadmalal</t>
  </si>
  <si>
    <t>Restauración y Puesta en Valor Hoteles N°7, N°8, N°9 y Polideportivo - Unidad Turística Chapadmalal</t>
  </si>
  <si>
    <t>Puesta en Valor Complejo Chapadmalal</t>
  </si>
  <si>
    <t>Puesta en Valor Complejo Embalse Río III</t>
  </si>
  <si>
    <t>Construcción Centro Integral De Visitantes Salinas Grandes  Provincia de Jujuy</t>
  </si>
  <si>
    <t>Humahuaca: Museo del Carnaval</t>
  </si>
  <si>
    <t>Construcción Pasarela en Agua, Plaza Mirador y Pasarela de Acceso, Parque Provincial Moconá, Misiones</t>
  </si>
  <si>
    <t>Construcción Circuito de Promoción Turística Sostenible para el Fomento del Patrimonio Natural, la Diversidad y Herencia Cultural - Tramo 2</t>
  </si>
  <si>
    <t>Construcción Centro de Recepción de Visitantes Posta Santa Cruz - Camino Real - Córdoba (BID N° 2606/OC-AR)</t>
  </si>
  <si>
    <t>Costrucción Centro de Talasoterapia Mar de Anzenusa - Miramar de Ansenuza - Córdoba (BID N° 2606/OC-AR)</t>
  </si>
  <si>
    <t>Construcción Centro de Interpretación Cerro Colorado, Provincia de Córdoba</t>
  </si>
  <si>
    <t>Construcción Centro de Interpretación Bañado La Estrella, Provincia de Formosa</t>
  </si>
  <si>
    <t>Construcción Centro de Interpretación Qhapaq - Ñan - Angualasto, San Juan</t>
  </si>
  <si>
    <t>Remodelación Puerto Cabotaje (Oficina Recepción , Boleterias y Amarre)</t>
  </si>
  <si>
    <t>Adecuación Corredor Fluvial: Equipamiento Turístico Terminal Porturia de Rosario, Rosario, Santa Fé</t>
  </si>
  <si>
    <t>Adecuación Corredor Fluvial: Equipamiento Turístico Terminal Porturia de Santa Fe, Santa Fé</t>
  </si>
  <si>
    <t>Adecuación Corredor Fluvial: Equipamiento Turístico Terminal Porturia de la Ciudad de Corrientes, Corrientes</t>
  </si>
  <si>
    <t>Adecuación Corredor Fluvial: Equipamiento Turístico Terminal Porturia de La Paz, Entre Ríos</t>
  </si>
  <si>
    <t>Adecuación Corredor Fluvial: Equipamiento Turístico Terminal Porturia de Posadas, Misiones</t>
  </si>
  <si>
    <t>Puesta en Valor del Monumento a los Héroes de la Independencia - Humahuaca - Provincia de Jujuy (BID N° 2606/OC-AR)</t>
  </si>
  <si>
    <t>Desarrollo del Sistema de Ómnibus de Tránsito Rápido y Carriles Exclusivos - Metrobus Morón - Provincia de Buenos Aires</t>
  </si>
  <si>
    <t>Desarrollo del Sistema de Ómnibus de Tránsito Rápido y Carriles Exclusivos - Metrobus Neuquén - Provincia de Neuquén</t>
  </si>
  <si>
    <t>Desarrollo e Implementación de Ciclovias y Bicisendas</t>
  </si>
  <si>
    <t>Cercos Perimetrales</t>
  </si>
  <si>
    <t xml:space="preserve">Construcción Estación Retiro Subterránea de las Líneas Mitre  y Sarmiento y  Distribuidor Retiro - </t>
  </si>
  <si>
    <t>Desarrollo del Sistema de Ómnibus de Tránsito Rápido y Carriles Exclusivos - VAP II</t>
  </si>
  <si>
    <t>Desarrollo del Sistema de Ómnibus de Tránsito Rápido y Carriles Exclusivos - Refugios y Mobiliarios Urbano II</t>
  </si>
  <si>
    <t>Desarrollo del Sistema de Ómnibus de Tránsito Rápido y Carriles Exclusivos - VAP Interior</t>
  </si>
  <si>
    <t>Desarrollo del Sistema de Ómnibus de Tránsito Rápido y Carriles Exclusivos - Metrobus AMBA</t>
  </si>
  <si>
    <t>Desarrollo del Sistema de Ómnibus de Tránsito Rápido y Carriles Exclusivos - Metrobus Interior</t>
  </si>
  <si>
    <t>Desarrollo del Sistema de Ómnibus de Tránsito Rápido y Carriles Exclusivos - Demarcacion Horizontal</t>
  </si>
  <si>
    <t>Desarrollo del Sistema de Ómnibus de Tránsito Rápido y Carriles Exclusivos -  Intervencion en el Espacio Publico</t>
  </si>
  <si>
    <t>Renovación Integral Línea Belgrano Norte</t>
  </si>
  <si>
    <t>Renovación Integral Línea Mitre</t>
  </si>
  <si>
    <t>Rehabilitacion Integral de Trenes de Pasajeros Área Metropolitana de Buenos Aires - Belgrano Norte</t>
  </si>
  <si>
    <t>Rehabilitacion Integral de Trenes de Pasajeros Área Metropolitana de Buenos Aires - Belgrano Sur</t>
  </si>
  <si>
    <t>Rehabilitacion Integral de Trenes de Pasajeros Área Metropolitana de Buenos Aires - Mitre</t>
  </si>
  <si>
    <t>Autopista sobre el Arroyo Morón entre el Acceso Oeste y la Ruta Nacional N° 201</t>
  </si>
  <si>
    <t>Construcción Estación Correo Central de las Líneas Mitre / Sarmiento y Tunel de Interconección</t>
  </si>
  <si>
    <t>Construcción Estación 9 de Julio Subterránea de las Líneas Sarmiento / Mitre y Tunel de Interconección</t>
  </si>
  <si>
    <t>Construcción Estación Plaza Miserere Subterranea de las Líneas Sarmiento / Mitre y Tunel de Interconección</t>
  </si>
  <si>
    <t>Interoperabilidad Roca - San Martin - Mitre - Sarmiento (incluye etapas Constitucion, Central, Retiro, Correo Central, 9 de Julio/Rivadavia, Miserere)</t>
  </si>
  <si>
    <t>Programa de Estructuración del Túnel Internacional Paso de Agua Negra (PETAN)</t>
  </si>
  <si>
    <t>Desarrollo e Impementación de Ciclovias y Bicisendas II</t>
  </si>
  <si>
    <t>Mejora del Transporte en el Área Metropolitana - Autopista del Bicentenario - Paseo del Bajo (CAF S/N)</t>
  </si>
  <si>
    <t>Enlace Ferrocarriles Mitre/San Martin mediante el uso de Traza Urquiza</t>
  </si>
  <si>
    <t>Construcción de un Empalme Operativo entre los Ferrocarriles Sarmiento y San Martín en Mercedes</t>
  </si>
  <si>
    <t>Duplicación de Vía Caseros - Haedo y Renovación Vias Corredor Caseros - Haedo - Temperley</t>
  </si>
  <si>
    <t>Refuncionalización de Playa de Cargas Alianza</t>
  </si>
  <si>
    <t>Terminal Ferroportuaria Estación Saldías (incluye enlace doble vía al Puerto de Buenos Aires)</t>
  </si>
  <si>
    <t>Centro Logístico Campo de Mayo</t>
  </si>
  <si>
    <t>Centro Logístico Palomar</t>
  </si>
  <si>
    <t>Estación Multimodal en el Mercado Central</t>
  </si>
  <si>
    <t>Enlace desde via Temperley-Ezeiza hacia via Temperley-Haedo, altura Santa Catalina</t>
  </si>
  <si>
    <t>Renovación de Vías Corredor Ferroviario Buenos Aires - Mendoza - Línea San Martín</t>
  </si>
  <si>
    <t>Rehabilitacion Integral de Trenes de Carga - Mitre</t>
  </si>
  <si>
    <t>Rehabilitacion Integral de Trenes de Carga - Roca</t>
  </si>
  <si>
    <t>Rehabilitacion Integral de Trenes de Carga - San Martin</t>
  </si>
  <si>
    <t>Rehabilitacion Integral de Trenes de Carga - Urquiza</t>
  </si>
  <si>
    <t>Recuperación y Mantenimiento del Ferrocarril General Belgrano - (CAF 7351)</t>
  </si>
  <si>
    <t>Refuncionalización Sede Central de la Subsecretaría de Puertos y Vías Navegables - Ciudad Autónoma de Buenos Aires</t>
  </si>
  <si>
    <t>Construcción de Nueva Terminal Portuaria en Ita Ibaté - Provincia de Corrientes</t>
  </si>
  <si>
    <t>Construcción de Muelle Multipropósito para Graneles Sólidos en el Puerto de Bahía Blanca - Provincia de Buenos Aires</t>
  </si>
  <si>
    <t>Obra de abrigo y Puesta en Valor del Muelle Isla Martín García</t>
  </si>
  <si>
    <t>Relleno de Dársena Interior y Nuevo Muelle Multipropósito - Puerto Rosario</t>
  </si>
  <si>
    <t>Refuncionalización de la Delegación Río Uruguay de la Dirección Nacional de Vías Navegables - Provincia de Entre Ríos</t>
  </si>
  <si>
    <t>Refuncionalización de la Delegación Bahía Blanca de la Dirección Nacional de Vías Navegables -  Provincia de Buenos Aires</t>
  </si>
  <si>
    <t>Refuncionalización de la Delegación Quequén de la Dirección Nacional de Vías Navegables -  Provincia de Buenos Aires</t>
  </si>
  <si>
    <t>Refuncionalización de la Delegación Río de la Plata de la Dirección Nacional de Vías Navegables -  Ciudad Autónoma de Buenos Aires</t>
  </si>
  <si>
    <t>Dragado de Apertura y Mantenimiento Bravo - Guazú - Talavera</t>
  </si>
  <si>
    <t>Dragado de Apertura San Pedro</t>
  </si>
  <si>
    <t>Atención de Emergencias en Regiones y Distritos en Rutas Varias</t>
  </si>
  <si>
    <t>Conexión Vial Resistencia - Corrientes - Autopista</t>
  </si>
  <si>
    <t>Conexión Vial Santa Fe - Paraná -  Acceso Sur a Santa Fe</t>
  </si>
  <si>
    <t>Corredor NOA: Autopista Rutas Nacionales Nº 9 y 34 - Rosario de la Frontera - Acceso a Salta</t>
  </si>
  <si>
    <t>Travesía Urbana Corrientes</t>
  </si>
  <si>
    <t>Ruta Segura Acceso Sur a Tucumán</t>
  </si>
  <si>
    <t>Corredor del Iberá (Rutas Nacionales Nº 12, 119, 123)</t>
  </si>
  <si>
    <t>Ruta Segura Ruta Nacional Nº 136 Paso Gualeguaychú - Fray Bentos</t>
  </si>
  <si>
    <t>Ruta Segura Ruta Nacional Nº 11 San Justo - Reconquista</t>
  </si>
  <si>
    <t>Ruta Segura Variante Gualeguay</t>
  </si>
  <si>
    <t>Ruta Segura Ruta Nacional Nº 40 San Juan - San José de Jáchal</t>
  </si>
  <si>
    <t xml:space="preserve">Sistema Cristo Redentor: Ruta Segura Ruta Nacional Nº 7 Luján de Cuyo - Potrerillos </t>
  </si>
  <si>
    <t>Conexión Vial Santa Fe - Paraná - Circunvalación Paraná</t>
  </si>
  <si>
    <t>Reconstrucción Paso Garibaldi</t>
  </si>
  <si>
    <t>Conexión Vial Resistencia - Corrientes  - Construcción de Puente sobre el Río Paraná</t>
  </si>
  <si>
    <t>Conexión Vial Santa Fe - Paraná - Construcción de Puente sobre el Río Paraná</t>
  </si>
  <si>
    <t>Sistema Cristo Redentor: Obras de Seguridad Ruta Nacional Nº 7 Potrerillos - Las Cuevas</t>
  </si>
  <si>
    <t xml:space="preserve">Sistema Cristo Redentor: Readecuación de Túneles Caracoles y Cristo Redentor </t>
  </si>
  <si>
    <t>Sistema Cristo Redentor: Ruta Nacional Nº 7 Variante Uspallata y Acceso a Aduana</t>
  </si>
  <si>
    <t>Pavimentación Acceso Sur a Paraná</t>
  </si>
  <si>
    <t>Pavimentación Rectificación Ruta Nacional Nº 157 km 990</t>
  </si>
  <si>
    <t>Pavimentación Ruta Nacional Nº 157 Variante Recreo</t>
  </si>
  <si>
    <t>Pavimentación Ruta Nacional Nº 259 Trevelin - Futaleufú</t>
  </si>
  <si>
    <t>Pavimentación Ruta Nacional Nº 149 Iglesia - Las Flores</t>
  </si>
  <si>
    <t>Pavimentación Ruta Nacional Nº 149 Uspallata - Barreal</t>
  </si>
  <si>
    <t>Pavimentación Ruta Nacional Nº 51 San Antonio de los Cobres - Sico</t>
  </si>
  <si>
    <t>Pavimentación Autopista Ruta Nacional Nº 7 San Martín - Mendoza</t>
  </si>
  <si>
    <t>Pavimentación en Ruta Segura Ruta Nacional Nº 40 San Juan - San José Jáchal</t>
  </si>
  <si>
    <t>Pavimentaciones varias - Ruta Nacional Nº 0040; Int. Ruta Nacional Nº 242 - Puente sobre Río Agrio; Km 2483,50 - Km 2484,59</t>
  </si>
  <si>
    <t>Construcción y Puesta en Valor de Infraestructura de Apoyo y Soporte del Plan Nacional Vial en Casa Central</t>
  </si>
  <si>
    <t>Campamentos Viales en Distrito Buenos Aires</t>
  </si>
  <si>
    <t>Campamentos Viales en Distrito Córdoba</t>
  </si>
  <si>
    <t>Campamentos Viales en Distrito Tucumán</t>
  </si>
  <si>
    <t>Campamentos Viales en Distrito Mendoza</t>
  </si>
  <si>
    <t>Campamentos Viales en Distrito Salta</t>
  </si>
  <si>
    <t>Obras Edilicias Generales en Distrito Jujuy</t>
  </si>
  <si>
    <t>Campamentos Viales en Distrito Jujuy</t>
  </si>
  <si>
    <t>Campamentos Viales en Distrito Santa Fe</t>
  </si>
  <si>
    <t>Campamentos Viales en Distrito La Rioja</t>
  </si>
  <si>
    <t>Campamentos Viales en Distrito San Juan</t>
  </si>
  <si>
    <t>Campamentos Viales en Distrito Corrientes</t>
  </si>
  <si>
    <t>Campamentos Viales en Distrito Catamarca</t>
  </si>
  <si>
    <t>Campamentos Viales en Distrito Neuquén</t>
  </si>
  <si>
    <t>Campamentos Viales en Distrito Chubut</t>
  </si>
  <si>
    <t>Obras Edilicias Generales en Distrito Misiones</t>
  </si>
  <si>
    <t>Campamentos Viales en Distrito Misiones</t>
  </si>
  <si>
    <t>Campamentos Viales en Distrito Santiago del Estero</t>
  </si>
  <si>
    <t>Campamentos Viales en Distrito Entre Rios</t>
  </si>
  <si>
    <t>Campamentos Viales en Distrito Chaco</t>
  </si>
  <si>
    <t>Campamentos Viales en Distrito Bahía Blanca</t>
  </si>
  <si>
    <t>Campamentos Viales en Distrito Río Negro</t>
  </si>
  <si>
    <t>Campamentos Viales en Distrito La Pampa</t>
  </si>
  <si>
    <t>Campamentos Viales en Distrito Formosa</t>
  </si>
  <si>
    <t>Campamentos Viales en Distrito Santa Cruz</t>
  </si>
  <si>
    <t>Campamentos Viales en Distrito Tierra del Fuego</t>
  </si>
  <si>
    <t>Obras de Seguridad en Distrito San Juan</t>
  </si>
  <si>
    <t>Obras de Seguridad en Distrito Corrientes</t>
  </si>
  <si>
    <t>Obras de Seguridad en Distrito Neuquén</t>
  </si>
  <si>
    <t>Obras de Seguridad en Distrito San Luis</t>
  </si>
  <si>
    <t>Obras de Seguridad en Distrito Entre Ríos</t>
  </si>
  <si>
    <t>Obras de Seguridad en Distrito Río Negro</t>
  </si>
  <si>
    <t>Mantenimiento de Puentes Ruta Nacional Nº 14 - Provincia de Misiones</t>
  </si>
  <si>
    <t>Mantenimiento de Puentes Ruta Nacional Nº 3 - Provincia de Santa Cruz</t>
  </si>
  <si>
    <t>Mantenimiento de Puentes Ruta Nacional Nº 40 - Provincia de Río Negro</t>
  </si>
  <si>
    <t>Mantenimiento de Puentes Ruta Nacional Nº 95 - Puente General Lavalle - Provincia de Formosa</t>
  </si>
  <si>
    <t>Mantenimiento de Puentes Ruta Nacional Nº 95 - Puentes sobre Arroyo Pilagá y Monte Lindo - Provincia de Formosa</t>
  </si>
  <si>
    <t>Mantenimiento de Puentes Ruta Nacional Nº 95 - Puentes sobre Arroyo Tatú Piré - Formosa</t>
  </si>
  <si>
    <t>Mantenimiento de Puentes Ruta Nacional Nº 95 - Puentes sobra Arroyo Pavao y Porteño - Formosa</t>
  </si>
  <si>
    <t>Mantenimiento Puente sobre Río Carcaraña</t>
  </si>
  <si>
    <t>Remoción de Puente sobre Río Carcaraña</t>
  </si>
  <si>
    <t>Mantenimiento de Puentes Ruta Nacional Nº 168 - Provincia de Santa Fe</t>
  </si>
  <si>
    <t>Reparaciones Puente Arroyo Golondrinas</t>
  </si>
  <si>
    <t>Mantenimiento de Puentes Ruta Nacional Nº 40 - Provincia de Chubut</t>
  </si>
  <si>
    <t>Puente sobre Río Chusca</t>
  </si>
  <si>
    <t>Construcción de Puente sobre Arroyo Bai</t>
  </si>
  <si>
    <t>Construcción de Puente sobre Arroyo Iribu Cua</t>
  </si>
  <si>
    <t>Construcción de Puente sobre Arroyo Santa Lucía</t>
  </si>
  <si>
    <t>Construcción de Puente sobre Arroyo Santa Maria</t>
  </si>
  <si>
    <t>Mantenimiento de Puentes Ruta Nacional Nº 76 - Puente sobre Río Talampaya (Km 64,33) - Provincia de  La Rioja</t>
  </si>
  <si>
    <t>Mantenimiento de Puentes Ruta Nacional Nº 76 - Puente sobre Río El Medano (Km 68,30) - Provincia de La Rioja</t>
  </si>
  <si>
    <t>Puente Nuevo sobre Arroyo Capioví</t>
  </si>
  <si>
    <t>Puente sobre Arroyo La Ensenada</t>
  </si>
  <si>
    <t>Puente Ruta Nacional N° 22 sobre Río Colorado</t>
  </si>
  <si>
    <t>Repavimentación Ruta Nacional Nº 127 - Corrientes</t>
  </si>
  <si>
    <t>Repavimentación Ruta Nacional Nº 152 - La Pampa</t>
  </si>
  <si>
    <t>Repavimentación Ruta Nacional Nº 3 - Chubut</t>
  </si>
  <si>
    <t>Repavimentación Ruta Nacional Nº 3 - Santa Cruz</t>
  </si>
  <si>
    <t>Repavimentación Ruta Nacional Nº 35 - La Pampa</t>
  </si>
  <si>
    <t>Repavimentación Ruta Nacional Nº 16 - Santiago del Estero</t>
  </si>
  <si>
    <t>Obras Varias Ruta Nacional Nº 38 / Ruta Nacional Nº 79</t>
  </si>
  <si>
    <t>Ampliación y Actualización de las Capacidades Experimentales del Laboratorio de Propiedades Mecánicas del Centro Atómico Bariloche - Fase 2, Provincia de Rio Negro</t>
  </si>
  <si>
    <t>Construcción Gasoducto - Mendoza</t>
  </si>
  <si>
    <t>Restauración Integral y Puesta en Valor del Edificio del Teatro Nacional Cervantes - Etapa II</t>
  </si>
  <si>
    <t>Restauracion y Puesta en Valor Torre Mario Roberto Alvarez</t>
  </si>
  <si>
    <t>Puesta en valor del Centro Nacional de la Música - Ex Biblioteca Nacional y Construcción de Edificios Anexos</t>
  </si>
  <si>
    <t>Restauración y Puesta en Valor de Monumentos Históricos Nacionales - Etapa II</t>
  </si>
  <si>
    <t>Ampliación y Puesta en Valor del Museo Nacional de Bellas Artes - Etapa II</t>
  </si>
  <si>
    <t>Ampliación y Remodelación de los Edificios propiedad de Anses de las provincias de Mendoza y La Rioja</t>
  </si>
  <si>
    <t>Construcción Edificio Base Nacional de Control de Vectores en Juan José Castelli - Provincia de Chaco - Préstamo FONPLATA ARG-19/2013</t>
  </si>
  <si>
    <t>Puesta en Valor Edificio Base de Control de Vectores - Provincia de Catamarca - Préstamos FONPLATA ARG-19/2013</t>
  </si>
  <si>
    <t>Puesta en Valor Edificio Base de Control de Vectores - Provincia de Corrientes - Préstamos FONPLATA ARG-19/2013</t>
  </si>
  <si>
    <t>Puesta en Valor Edificio Base de Control de Vectores - Provincia de Tucumán - Préstamos FONPLATA ARG-19/2013</t>
  </si>
  <si>
    <t>Puesta en Valor Edificio Base de Control de Vectores Punilla - Provincia de Córdoba - Préstamos FONPLATA ARG-19/2013</t>
  </si>
  <si>
    <t>Remodelación del Bioterio del Área de Contención Biológica y de Insectario del Instituto Nacional de Parasitología Dr. Mario Fatala Chaben - ANLIS</t>
  </si>
  <si>
    <t>Reparación Seccional El Sauco Parque Nacional Patagonia y Vivienda de Guardaparques PN Patagonia</t>
  </si>
  <si>
    <t>Construcción de Sede Administración Parque Interjurisdiccional Marino Costero Patagonia Austral</t>
  </si>
  <si>
    <t>Construcción de Galpón/Taller y Alojamiento para para Personal en Tránsito en el Parque Nacional El Impenetrable</t>
  </si>
  <si>
    <t>Construcción de Destacamento y Vivienda para Guardaparquesen el Parque Nacional El Impenetrable</t>
  </si>
  <si>
    <t>Construcción Subcentral de Incendio y Oficina Informes Junín de los Andes - Parque Nacional Lanín</t>
  </si>
  <si>
    <t>Construcción Subcentral de Incendio en El Chaltén - Parque Nacional Los Glaciares</t>
  </si>
  <si>
    <t>Construcción de Muelles en Caleta Sara e Isla Leones y Puesta en Valor Faro</t>
  </si>
  <si>
    <t>Puesta en valor del Faro Leones en el Parque Interjurisdiccional Marino Costero Patagonia Austral</t>
  </si>
  <si>
    <t>Construcción de Museo, Sanitarios y Salón de Merendantes en el Monumento Natural Bosques Petrificados</t>
  </si>
  <si>
    <t>Construcción de Subcentral de Incendios para ICE en Rio La Pataia Parque Nacional Tierra del Fuego</t>
  </si>
  <si>
    <t>Construcción de Centro de Visitantes en el Parque Nacional Talampaya</t>
  </si>
  <si>
    <t>Construcción de 7 km de Camino de Vinculación entre el Centro Operativo y la Ruta Provincial Nº63 en el Parque Nacional Monte León</t>
  </si>
  <si>
    <t xml:space="preserve">Restauración Seccional La Escuelita - Parque Nacional Mburucuya </t>
  </si>
  <si>
    <t>Construcción de Intendencia, Centro de Interpretación y Baños Públicos - Parque Nacional Campos del Tuyu</t>
  </si>
  <si>
    <t>Restauración del Edificio de Parques Nacionales</t>
  </si>
  <si>
    <t>Construcción Planta de Tratamiento Efluentes Líquidos Industriales PIC Lanús (BIRF N°7706-AC)</t>
  </si>
  <si>
    <t>Saneamiento Cloacal-Las Heras-Cañuelas-Pte. Perón (BIRF N°7706-AC)</t>
  </si>
  <si>
    <t>Construcción e Instalación de Radios Comunitarias</t>
  </si>
  <si>
    <t xml:space="preserve">Relleno Sanitario Zona Metropolitana de Mendoza </t>
  </si>
  <si>
    <t>Construcción de un Relleno Sanitario y una Planta de Recuperación de Materiales en el Alto Valle de Río Negro (BID Nº 3249/OC-AR)</t>
  </si>
  <si>
    <t xml:space="preserve">Construcción de un Relleno Sanitario para la Ciudad de Paraná y Municipios Vecinos </t>
  </si>
  <si>
    <t xml:space="preserve">Construcción del centro ambiental regional de Santa Elena, Entre Ríos </t>
  </si>
  <si>
    <t>Construcción del Centro Ambiental de Colón, Entre Ríos</t>
  </si>
  <si>
    <t xml:space="preserve">Construcción del Centro Ambiental de La Rioja </t>
  </si>
  <si>
    <t xml:space="preserve">Planta Biogás Las Heras </t>
  </si>
  <si>
    <t xml:space="preserve">Sistema Biogás Relleno Olavarría </t>
  </si>
  <si>
    <t xml:space="preserve">Sistema de Biogás Rafaela </t>
  </si>
  <si>
    <t xml:space="preserve">Biodigestor Tapalqué </t>
  </si>
  <si>
    <t>Construcción de un Centro Ambiental en el Municipio de El Calafate, provincia de Santa Cruz</t>
  </si>
  <si>
    <t xml:space="preserve">Planta de Separación y Saneamiento del Basural de Junin de los Andes </t>
  </si>
  <si>
    <t xml:space="preserve">Construcción de Plantas de transferencia y equipamiento para relleno sanitario en la región de Tupungato, Mendoza </t>
  </si>
  <si>
    <t>Adaptación funcional - Juzgado Federal Goya - Belgrano Nº 942. Goya Corrientes</t>
  </si>
  <si>
    <t>Construcción de un nuevo edificio para la instalación del Juzgado Federal. - Juzgado Federal Campana - San Martín Nº 117. Campana. Buenos Aires. Etapa II</t>
  </si>
  <si>
    <t>Readecuación del tablero general del edificio, montantes y tableros seccionales. - Cámara Nacional en lo Penal Económico - Av. de los Inmigrantes Nº 1950. C.A.B.A.</t>
  </si>
  <si>
    <t>Instalación y Puesta en Marcha de Nuevas Máquinas Enfriadoras  - Juzgado Nacional de Trabajo - Presidente Perón Nº 990. C.A.B.A.</t>
  </si>
  <si>
    <t>Transformación de la Aeronave N°21</t>
  </si>
  <si>
    <t>Adecuación del 1° y 2° piso para la instalación del tribunal  - Tribunal Oral en lo Criminal Federal Santa Rosa - Av. Rivadavia 202, Santa Rosa, Provincia de La Pampa</t>
  </si>
  <si>
    <t>Construcción Nuevo Edificio sede de los Tribunales Federales del Neuquén.  - Av. Belgrano  Nº 110, esquina Irigoyen Nº 372 - Provincia de Neuquén</t>
  </si>
  <si>
    <t xml:space="preserve">Construcción de Nuevo Edificio para la Centralización de la Justicia Federal - Centro Judicial de Posadas  - Av. Santa Catalina esquina Centenario - Posadas - Provincia de Misiones. </t>
  </si>
  <si>
    <t>Construcción de Nuevo Edificio para la Centralización de la Justicia Federal, Etapa 2. - CF y JF N° 1 Resistencia - Hipólito Yrigoyen Nº 65. Resistencia. Chaco.</t>
  </si>
  <si>
    <t xml:space="preserve">Planilla Anexa A al Artículo  Nº 11 </t>
  </si>
  <si>
    <t>Dique Quines - Provincia de San Luis</t>
  </si>
  <si>
    <t>Acueducto del este - Provincia de San Luis</t>
  </si>
  <si>
    <t>Construcción de Viviendas  - Provincia de Corrientes</t>
  </si>
  <si>
    <t xml:space="preserve">Acueducto Formosa - Rio Paraguay - Ingeniero Juárez </t>
  </si>
  <si>
    <t>Adquisición de bienes y servicios para la Modernización de la red de transporte ferroviario</t>
  </si>
  <si>
    <t>Planilla Anexa al Artículo  Nº 11 - B</t>
  </si>
  <si>
    <t>Microestadio y Natatorio Cubierto- Municipio Hurlingham-  Provincia de Buenos Aires</t>
  </si>
  <si>
    <t>Mejoramiento de un tramo del canal Arroyo Medrano Etapa I - Municipio Esteban Echeverría- Provincia de Buenos Aires</t>
  </si>
  <si>
    <t xml:space="preserve">Reservorio Lavallol - Municipio Lomas de Zamora - </t>
  </si>
  <si>
    <t>Obra Barrio San Lorenzo- Municipio Alberti- Provincia de Buenos Aires</t>
  </si>
  <si>
    <t>Sistema de Desagues Pluviales Esquel</t>
  </si>
  <si>
    <t>Infraestructura Comunitaria Municipio de Rafaela</t>
  </si>
  <si>
    <t xml:space="preserve">Optimizacion de las Defensas  Fluviales de la ciudad de Goya. </t>
  </si>
  <si>
    <t>Obras de Infra Urbana Nuevo Loteo 60 Has. (barrio los paraisos). Provision de agua potable y Suministro de energia - Provincia de Salta</t>
  </si>
  <si>
    <t>Mensura Ex Lotes 55 y 14 - Provincia de Salta</t>
  </si>
  <si>
    <t>Defensas para Control de la Erosion en el Rio Pilcomayo-Mision de la Paz</t>
  </si>
  <si>
    <t>Plan de Depuradora Cafayate</t>
  </si>
  <si>
    <t>Obras Generales En Hospital San Bernardo - Provincia de Salta</t>
  </si>
  <si>
    <t>Escuela de Aviación -Provincia de Salta</t>
  </si>
  <si>
    <t>Refuncionalizacion, refaccion y ampliacion hospital pablo soria S.S. de Jujuy</t>
  </si>
  <si>
    <t>Refuncionalizacion, refaccion y ampliacion hospital patersson San Pedro de Jujuy</t>
  </si>
  <si>
    <t>Contruccion Centro de Rehabilitacion de adicciones  - Provincia de Jujuy</t>
  </si>
  <si>
    <t>Hospital salud Mental neurosiquiatrico - Provincia de Jujuy</t>
  </si>
  <si>
    <t>Puesta en valor historica ciudad humahuaca</t>
  </si>
  <si>
    <t>Desegües pluviales Ciudad del Carmen - Provincia de Jujuy</t>
  </si>
  <si>
    <t>OBRA 114 VIVIENDAS Bº LOS PAJAROS - CIUDAD DE CONCORDIA</t>
  </si>
  <si>
    <t>REPARACION 41 VIVIENDAS VANDALIZADAS - Ciudad de Concordia</t>
  </si>
  <si>
    <t>OBRA 23 VIVIENDAS Bº EL MARTILLO - CIUDAD DE CONCORDIA</t>
  </si>
  <si>
    <t>Programa de Regularización Dominal - Provincia de Entre Ríos</t>
  </si>
  <si>
    <t>Programa de Arbolado y equipamiento urbano - Bº Agua Patito - Ciudad de Concordia</t>
  </si>
  <si>
    <t>Ampliacion Hábitat I - Zona Sur - Ciudad de Concordia</t>
  </si>
  <si>
    <t>Construcción "Casa del Futuro" - Ciudad de Concordia</t>
  </si>
  <si>
    <t>Proyectos "Construir Empleo" - Ciudad de Concordia</t>
  </si>
  <si>
    <t>Defensas Barrio San Pedro Pescador - Chaco</t>
  </si>
  <si>
    <t>Ampliación Canal 16 Emp. RN11 - Riacho Arazá - Chaco</t>
  </si>
  <si>
    <t>Rehabilitación Defensa contra Inundaciones La Leonesa y Las Palmas - Chaco</t>
  </si>
  <si>
    <t>Construcción Sistema de Control Río Negro Barranqueras - Chaco</t>
  </si>
  <si>
    <t>Ampliación Embalse Compensador Canal Soberania Naciona AMGR - Chaco</t>
  </si>
  <si>
    <t>Reparación Compuertas e Izaje Obra de Control Laguna Blanca - Chaco</t>
  </si>
  <si>
    <t>Readecuación Hidraulica Canal y Aliviador Río Muerto Las Colonia - Chaco</t>
  </si>
  <si>
    <t>Saneamiento y Mejoramiento Ambiental Lagunas AMGR - Chaco</t>
  </si>
  <si>
    <t>Dragado Riacho Barranqueras - Chaco</t>
  </si>
  <si>
    <t>Plan de Desagües pluviales y de mitigacion de inundaciones - Ciudad de Salta - Provincia de Salta</t>
  </si>
  <si>
    <t xml:space="preserve">Remodelación y Refacción del Hospital Ramón Mazza – La Madrid – Tucumán </t>
  </si>
  <si>
    <t>Policlínica Graneros - Provincia de Tucumán</t>
  </si>
  <si>
    <t>Hospital Alberdi   -Provincia de Tucumán</t>
  </si>
  <si>
    <t>Rehabilitacion de tramos de Redes de Agua Potable en mal estado en SMT.</t>
  </si>
  <si>
    <t>Rehabilitacion de tramos de Redes de Agua Potable en mal estado en el interior de la Provincia.</t>
  </si>
  <si>
    <t>NUEVA TOMA SUPERFICIAL BURRUYACU - TRANQUTAS</t>
  </si>
  <si>
    <t>ACONDICIONAMIENTO INTEGRAL DE SISTEMA DE PROVISION DE AGUA POTABLE RIO NIO</t>
  </si>
  <si>
    <t>Encauce y protección de márgenes en Río Salí-Pte. M. Barros-Pte. Lucas Córdoba. GSMT - Provincia de Tucumán</t>
  </si>
  <si>
    <t>Encauce y protección de márgenes en Río Salí-Pte. Lucas Córdoba-Pte. Derivador San Andrés. GSMT - Provincia de Tucumán</t>
  </si>
  <si>
    <t>Arroyo Dupy Etapa III -  Ramal Rafael Castillo y Laferrere</t>
  </si>
  <si>
    <t>Reconstrucción de Cauce Original Arrollo Mollins en Villa Madero</t>
  </si>
  <si>
    <t>Reservorio Mollins con compuertas y estación de Bombeo</t>
  </si>
  <si>
    <t>Emisarios Marinos Zona Norte y Sur de Comodoro Rivadavia</t>
  </si>
  <si>
    <t>Nueva Planta de Tratamiento de Efluentes Cloacales Zona Sur de Puerto Madryn</t>
  </si>
  <si>
    <t>Saneamiento integral Ciudad del Carmen - Provincia de Jujuy</t>
  </si>
  <si>
    <t>Nueva Planta de Tratamiento de Efluentes Cloacales - Ciudad de Concordia</t>
  </si>
  <si>
    <t>Desagües Cloacales Laguna Limpia y Capitán Solari - Chaco</t>
  </si>
  <si>
    <t>Desagües Cloacales Colonia Elisa - Chaco</t>
  </si>
  <si>
    <t>Desagües Cloacales Villa Río Bermejito - Chaco</t>
  </si>
  <si>
    <t>Desagües Cloacales General Vedia - Chaco</t>
  </si>
  <si>
    <t>Desagües Cloacales La Leonesa - Chaco</t>
  </si>
  <si>
    <t>Desagües Cloacales Campo Largo - Chaco</t>
  </si>
  <si>
    <t>Desagües Cloacales Makalle - Chaco</t>
  </si>
  <si>
    <t>Desagües Cloacales Las Garcitas - Chaco</t>
  </si>
  <si>
    <t>Desagües Cloacales Santa Sylvina - Chaco</t>
  </si>
  <si>
    <t>Desagües Cloacales Puerto Eva Perón - Chaco</t>
  </si>
  <si>
    <t>Red de Agua Potable Las Piedritas - Chaco</t>
  </si>
  <si>
    <t>Red de Agua Potable La Aurora - Chaco</t>
  </si>
  <si>
    <t xml:space="preserve">Perforaciones de pozos de agua lucha sequia puna jujeña </t>
  </si>
  <si>
    <t>Paso Bajo Nivel Vías del FFCC Roca y Avda. San Martín - Municipio Almirante Brown- Provincia de Buenos Aires</t>
  </si>
  <si>
    <t>Paso Bajo Nivel Calle Vieytes-Rincón - Municipio Lomas de Zamora -  Provincia de Buenos Aires</t>
  </si>
  <si>
    <t>Parador de Micros de Larga distacia- Municipio Hurlingham-  Provincia de Buenos Aires</t>
  </si>
  <si>
    <t>Refacccion y Puesta en valor edificio deposito y taller Estacion Metán -Provincia de Salta</t>
  </si>
  <si>
    <t xml:space="preserve">Acondicionamiento Av 9 de Julio/Eva Perón (ex Pasco) - RP 49- Municipio Lomas de Zamora - </t>
  </si>
  <si>
    <t>Pavimento para recorrido colectivos - Municipio Lomas de Zamora -  Provincia de Buenos Aires</t>
  </si>
  <si>
    <t>Distribuidor Combate de Pavon y Paso Morales- Municipio Hurlingham-  Provincia de Buenos Aires</t>
  </si>
  <si>
    <t>Rotonda Acceso Curuzu Cuatia. Ruta Nacional 119. Provincia de Corrientes.</t>
  </si>
  <si>
    <t>Iluminacion autopista Ruta 66 SS JUJUY - PERICO JUJUY</t>
  </si>
  <si>
    <t>Obras de mejoramiento seguridad  vial acceso sur SS JUJUy</t>
  </si>
  <si>
    <t>Programa de Pavimentación de calles y recuperación Serv. Pcos. - Ciudad de Concordia</t>
  </si>
  <si>
    <t>PROVISION Y COLOCACION DE MICROMEDIDORES DE AGUA - Ciudad de Concordia</t>
  </si>
  <si>
    <t>Obras readecuación y completamiento Red de Agua - EDOS - Ciudad de Concordia</t>
  </si>
  <si>
    <t>Obras readecuación y completamiento Red Cloacal - EDOS - Ciudad de Concordia</t>
  </si>
  <si>
    <t>Mejora Acceso Norte a la ciudad de Concordia - Ruta Nacional A 015</t>
  </si>
  <si>
    <t>Renovación Parcial Etapa II - Km 1290,4 a 1082,2 - Provincia de Salta</t>
  </si>
  <si>
    <t>Renovación Parcial Etapa II - Km a 1082,2 a 1110,2 - Provincia de Salta</t>
  </si>
  <si>
    <t>Renovación Parcial Etapa I - Km 1110,2 a 1138,9 - Provincia de Salta</t>
  </si>
  <si>
    <t>Renovación Parcial Etapa III - Km 976,54 a 938,955 - Provincia de Salta</t>
  </si>
  <si>
    <t>Renovación Parcial Etapa III - Km 976,54 a 1082,2 - Provincia de Salta</t>
  </si>
  <si>
    <t>Renovación Parcial Etapa III - Km 1086,236 a 976,54 - Provincia de Salta</t>
  </si>
  <si>
    <t>Renovación Parcial Etapa III - Km 1311 a 1290,4 - Provincia de Salta</t>
  </si>
  <si>
    <t>Rutas Nacionales Varias en Zona Norte: Provincia de Tucumán, Provincia de Salta, Provincia de Jujuy, Provincia de Catamarca y Provincia de Santiago del Estero</t>
  </si>
  <si>
    <t>Señalamiento Horizontal en Varias Rutas Nacionales de la Zona Norte:  Provincias de Tucumán, Salta, Catamarca, La Rioja, Jujuy,  Santiago del Estero - Etapa IV a</t>
  </si>
  <si>
    <t>Varios tramos de Rutas Nacionales en las provincias de Tucumán, Salta, Jujuy, Catamarca, Santiago del Estero, Chaco</t>
  </si>
  <si>
    <t>Ruta Nacional N° 86 - Tramo: Villa General Güemes - Posta Cambio Zalazar - Sección: Villa General Güemes - San Martín 2</t>
  </si>
  <si>
    <t>Ruta Nacional N° 86 - Tramo: Villa General Güemes - Posta Cambio Zalazar - Sección: San Martín 2 - Posta Cambio  Zalazar</t>
  </si>
  <si>
    <t>Ruta Nacional N° 95 - Tramo: Límite con Chaco - Empalme Ruta Nacional N°86 - Sección: Límite con Chaco - Empalme Ruta Nacional N°81</t>
  </si>
  <si>
    <t>Ruta Nacional N° 95 - Tramo: Límite con Chaco - Empalme Ruta Nacional N°86 - Sección: Empalme Ruta Nacional N°81 - Empalme Ruta Nacional N°86</t>
  </si>
  <si>
    <t>Ruta Nacional N° 9 - Tramo: Salta - Límite con  Jujuy</t>
  </si>
  <si>
    <t>Ruta Nacional N° 34 - Tramo: Empalme Ruta Nacional N°9 (Izquierda) - Límite Provincia de Salta y  Jujuy - Sección: km 1129,43 - km 1149,98</t>
  </si>
  <si>
    <t>Ruta Nacional N° 16 - Joaquín V. Gonzalez - Metán - Puente sobre Río Juramento - Provincia de Salta</t>
  </si>
  <si>
    <t>Ruta Nacional N° 34 - Corredor del NOA  Sección: Intersección Ruta Nacional N° 9 - Limite Salta / Jujuy</t>
  </si>
  <si>
    <t>Ruta Nacional N° 34 - Corredor del NOA  Sección: Limite Salta/Jujuy - San Pedro de Jujuy</t>
  </si>
  <si>
    <t>Autopista Ruta Nacional N° 16 - Roque Sáenz Peña - Salta  Sección: Lte. Chaco/Santiago Estero - El Caburé - Provincia de Salta</t>
  </si>
  <si>
    <t>Autopista Ruta Nacional N° 16 - Roque Sáenz Peña - Salta Sección: El Caburé - Monte Quemado - Provincia de Salta</t>
  </si>
  <si>
    <t>Autopista Ruta Nacional N° 16 - Roque Sáenz Peña - Salta  Sección: Monte Quemado - Limite. Santiago del Estero/Chaco</t>
  </si>
  <si>
    <t>Autopista Ruta Nacional N° 16 - Roque Sáenz Peña - Salta Sección: El Quebrachal - El Tunal - Provincia de Salta</t>
  </si>
  <si>
    <t>Autopista Ruta Nacional N° 16 - Roque Sáenz Peña - Salta Sección: El Tunal - Intersección Ruta Nacional N° 9/34 - Provinica de Salta</t>
  </si>
  <si>
    <t>Recuperacion de espacios verdes del Parque San Martin y puesta en valor circuito güemesiano - Ciudad de Salta - Provincia de Salta</t>
  </si>
  <si>
    <t xml:space="preserve">Pavimantación 27 cuadras en Campo Santo. Provincia de Salta </t>
  </si>
  <si>
    <t>Puesta en Valor Rutas Provinciales - Provincia de Tucumán - DPVT</t>
  </si>
  <si>
    <t xml:space="preserve">Construccion de nuevo puente sobre el Arroyo Nueva Esperanza en calle Constitucion (Ruta Provincial Nº 315) entre Ruta Nacional Nº 9 y Tafi Viejo.  </t>
  </si>
  <si>
    <t>Repavimentacion  de Ruta Provincial Nº 312 -Tramo: Los Gutierrez (Interseccion con Ruta Provincial N° 304) - Mayo (Interseccion con Ruta Provincial Nº 321)</t>
  </si>
  <si>
    <t xml:space="preserve">Construccion de nuevo puente sobre el Rio Muerto en Ruta Provincial Nº 338. Tramo: Horco Molle - El Paraiso.  </t>
  </si>
  <si>
    <t xml:space="preserve"> Reconstruccion de puente sobre el Rio Seco en Ruta Provincial Nº 324 entre Arcadia y  Sargento Moya</t>
  </si>
  <si>
    <t>Construccion de nuevo puente sobre Rio Salí en Ruta Provincial Nº 323. Tramo: Río Colorado - Santa Rosa de Leales.</t>
  </si>
  <si>
    <t xml:space="preserve">Repavimentación de Ruta Provincial Nº 321- Tramo: Lules (Interseccion con Ruta Provincial Nº 301) – El Bracho (Interseccion con Ruta Nacional Nº 9)
</t>
  </si>
  <si>
    <t>Mejora de obra básica y pavimentación de Ruta Provincial Nº 327-Tramo: Arcadia (Inters. c/ Ruta Nac. Nº 38) - Los Puestos (Inters. c/ Ruta Nac.  Nº 9)
Sección I: Arcadia (Inters. c/Ruta Nac. Nº 38) -San Antonio de Padua (Inters. c/Ruta Nac.  Nº 157).</t>
  </si>
  <si>
    <t xml:space="preserve">Ensanche y Repavimentación Ruta Provincial N° 4 desde Rotonda San Justo hasta límite con Morón </t>
  </si>
  <si>
    <t>READECUACION AEROPUERTO COMODORO PIERRESTEGUI -CIUDAD DE CONCORDIA</t>
  </si>
  <si>
    <t xml:space="preserve">Apertura Línea 500 kv - Provincia de Chubut
</t>
  </si>
  <si>
    <t>Obras Gasoducto Patagónico Cordillerano</t>
  </si>
  <si>
    <t>Centro Ambiental de Recomposición Energética  - CARE Etapa I y II</t>
  </si>
  <si>
    <t>Pabellón 1 Sede Andina - Universidad Nacional de Río Negro</t>
  </si>
  <si>
    <t>Pluviales Secundarios y Terciarios de la Ciudad de Goya</t>
  </si>
  <si>
    <t>Construcción Campus Universitario 1ra Etapa San Salvador de Jujuy UNJU</t>
  </si>
  <si>
    <t>Acueducto Troncal Oberá - Provincia de Misiones</t>
  </si>
  <si>
    <t>Villa Independencia II Calle Homero- Municipio Lomas de Zamora - Provincia de Buenos Aires</t>
  </si>
  <si>
    <t>Construcción LAT 132 kv Charata - Villa Ángela con estaciones transformadoras - Provincia de Chaco</t>
  </si>
  <si>
    <t>Linea de 132kv San Isidro Alem - Oberá - Provincia de Misiones</t>
  </si>
  <si>
    <t>Linea de tension 132kv el impenetrable. Provincia de Chaco</t>
  </si>
  <si>
    <t>Puente Santa Fe - Santo Tomé. Provincia de Santa Fe.</t>
  </si>
  <si>
    <t>Hospital del Bicentenario de Escobar</t>
  </si>
  <si>
    <t>Pavimento Urbano Ciudad de Santa Rosas. Provincia de La Pampa.</t>
  </si>
  <si>
    <t>Puerto Las Palmas Acceso Ruta Provincial 56</t>
  </si>
  <si>
    <t>Puerto Barranquera</t>
  </si>
  <si>
    <t>Perforaciones, provisióon de equipamiento y conexión eléctrica Zona Centro Primera Etapa</t>
  </si>
  <si>
    <t>Perforaciones, provisióon de equipamiento y conexión eléctrica Zona Sur Primera Etapa</t>
  </si>
  <si>
    <t>Construcción del Centro Penitenciario Federal - Misiones UP 17</t>
  </si>
  <si>
    <t>Construcción del Centro Penitenciario Federal - Corrientes</t>
  </si>
  <si>
    <t>Construcción Pasa Fauna Ruta Nacional Nro. 12</t>
  </si>
  <si>
    <t>Rehabilitación Integral de Carga Urquiza</t>
  </si>
  <si>
    <t>Acueducto Norte - La Pampa</t>
  </si>
  <si>
    <t>-</t>
  </si>
  <si>
    <t>Adquisición de Material Rodante-Proyecto de Renovación del FFCC Belgrano Cargas</t>
  </si>
  <si>
    <t>Adquisición de Materiales para la Rehabilitación Integral del FFCC San Martín</t>
  </si>
  <si>
    <t>Adquisición de Equipamiento Básico Agrícola (PROSAP)</t>
  </si>
  <si>
    <t>Adquisición de Equipamientos Varios para la Gestión Integral de Riegos</t>
  </si>
  <si>
    <t>Aeronaves de Transporte Mediano de Medio Alcance</t>
  </si>
  <si>
    <t>Incorporación Aeronaves T-6C-"TEXAN II"</t>
  </si>
  <si>
    <t>Incorporación Aeronaves de Enlace Bimotor</t>
  </si>
  <si>
    <t>Incorporación Aeronaves de Enlace Monomotor</t>
  </si>
  <si>
    <t>Completamiento de Flota y Escalón Logístico MI-171E</t>
  </si>
  <si>
    <t>Modernización Radares TPS 43 y Fabricación de RAME</t>
  </si>
  <si>
    <t>Aeronaves Supersónicas II</t>
  </si>
  <si>
    <t>Recuperación Ciclo Logístico A4-AR</t>
  </si>
  <si>
    <t>Adquisición de Vehículos de Combate Blindados a Rueda (VCBR)</t>
  </si>
  <si>
    <t>Contrato de Mantenimiento Preventivo y Correctivo, de la Electrónica y Antenas de las Estaciones de Radar Secundario Monopulso Argentino (RSMA)</t>
  </si>
  <si>
    <t>Reconversión de Aeronaves Dauphin AS365N3</t>
  </si>
  <si>
    <t>Incorporación Helicópteros Pesados Off Shore</t>
  </si>
  <si>
    <t>Servicios de Enlace Telecomunicaciones, Telefonía Celular y Satelital</t>
  </si>
  <si>
    <t xml:space="preserve">Mamtenimiento de Unidades de Comunicaciones Móviles </t>
  </si>
  <si>
    <t>Mantenimiento y Reparación de Equipos de Comunicaciones Ruta Nacional N° 14</t>
  </si>
  <si>
    <t>Contratación Servicio Internet 100 Mbps</t>
  </si>
  <si>
    <t xml:space="preserve">Mantenimiento Central Avaya Aura </t>
  </si>
  <si>
    <t xml:space="preserve">Mantenimiento de Centro de Computos Gendarmería </t>
  </si>
  <si>
    <t>Mantenimiento de Equipos y Otros Servicios SIGEN</t>
  </si>
  <si>
    <t>AVANCE FÍSICO                                                                                                                       (en porcentajes)</t>
  </si>
  <si>
    <t>IMPORTE A DEVENGAR                                                                                                                                                                        (en pesos)</t>
  </si>
  <si>
    <t>BIENES Y SERVICIOS</t>
  </si>
  <si>
    <t>CONTRATACIÓN  PARA ADQUISICIÓN DE BIENES Y SERVICIOS</t>
  </si>
  <si>
    <t xml:space="preserve">Planilla Anexa al Artículo  Nº 11 </t>
  </si>
  <si>
    <t>Coordinación de Políticas Ambientales</t>
  </si>
  <si>
    <t>Política Ambiental, Cambio Climático y Desarrollo Sustentable</t>
  </si>
  <si>
    <t>Desarrollo Sustentable de la Cuenca Matanza - Riachuelo</t>
  </si>
  <si>
    <t xml:space="preserve">Ministerio de Ambiente y Desarrollo Sustentable </t>
  </si>
  <si>
    <t>Infraestructura en Áreas Naturales Protegidas</t>
  </si>
  <si>
    <t>Programa de Desarrollo de Corredores Turísticos (BID Nº 2606/OC-AR)</t>
  </si>
  <si>
    <t>Conservación de la Biodiversidad (GEF TF Nº 094428/AR)</t>
  </si>
  <si>
    <t>Administración de Parques Nacionales</t>
  </si>
  <si>
    <t>Ministerio de Ambiente y Desarrollo Sustentable</t>
  </si>
  <si>
    <t>Funciones Esenciales de Salud Pública (BIRF 7993-AR)</t>
  </si>
  <si>
    <t>Prevención y Control de Enfermedades Endémicas</t>
  </si>
  <si>
    <t>Ministerio de Salud</t>
  </si>
  <si>
    <t>Desarrollo de Infraestructura</t>
  </si>
  <si>
    <t>Administración Nacional de la Seguridad Social</t>
  </si>
  <si>
    <t>Ministerio de Trabajo, Empleo y Seguridad Social</t>
  </si>
  <si>
    <t>Gestión del Museo Nacional de Bellas Artes - MNBA</t>
  </si>
  <si>
    <t>Gestión de Museos Nacionales</t>
  </si>
  <si>
    <t>Gestión de Organismos Estables</t>
  </si>
  <si>
    <t>Ministerio de Cultura</t>
  </si>
  <si>
    <t>Acciones Artísticas del Teatro Nacional Cervantes</t>
  </si>
  <si>
    <t>Teatro Nacional Cervantes</t>
  </si>
  <si>
    <t>Formulación y Ejecución de Política de Hidrocarburos</t>
  </si>
  <si>
    <t xml:space="preserve">Ministerio de Energía y Minería </t>
  </si>
  <si>
    <t>Investigación y Aplicaciones no Nucleares</t>
  </si>
  <si>
    <t>Comisión Nacional de Energía Atómica</t>
  </si>
  <si>
    <t>Ministerio de Energía y Minería</t>
  </si>
  <si>
    <t>Obras Menores -Plan Nacional Vial - Fase 1</t>
  </si>
  <si>
    <t>Ejecución de Obras Menores para el Fortalecimiento de la Red Vial</t>
  </si>
  <si>
    <t>Obras de Repavimentación - Plan Vial Nacional - Fase 1</t>
  </si>
  <si>
    <t>Repavimentación de Rutas Nacionales</t>
  </si>
  <si>
    <t>Construcción de Puentes Menores</t>
  </si>
  <si>
    <t>Reparación de Puentes</t>
  </si>
  <si>
    <t>Reparación y Construcción de Puentes y Alcantarillas</t>
  </si>
  <si>
    <t>Ejecución de Obras de Seguridad en Rutas Nacionales</t>
  </si>
  <si>
    <t>Obras Edilicias en Distrito Tierra del Fuego</t>
  </si>
  <si>
    <t>Obras Edilicias en Distrito Santa Cruz</t>
  </si>
  <si>
    <t>Obras Edilicias en Distrito Formosa</t>
  </si>
  <si>
    <t>Obras Edilicias en Distrito La Pampa</t>
  </si>
  <si>
    <t>Obras Edilicias en Distrito Río Negro</t>
  </si>
  <si>
    <t>Obras Edilicias en Distrito Bahía Blanca</t>
  </si>
  <si>
    <t>Obras Edilicias en Distrito Chaco</t>
  </si>
  <si>
    <t>Obras Edilicias en Distrito Entre Rios</t>
  </si>
  <si>
    <t>Obras Edilicias en Distrito Santiago del Estero</t>
  </si>
  <si>
    <t>Obras Edilicias en Distrito Misiones</t>
  </si>
  <si>
    <t>Obras Edilicias en Distrito Chubut</t>
  </si>
  <si>
    <t>Obras Edilicias en Distrito Neuquén</t>
  </si>
  <si>
    <t>Obras Edilicias en Distrito Catamarca</t>
  </si>
  <si>
    <t>Obras Edilicias en Distrito Corrientes</t>
  </si>
  <si>
    <t>Obras Edilicias en Distrito San Juan</t>
  </si>
  <si>
    <t>Obras Edilicias en Distrito La Rioja</t>
  </si>
  <si>
    <t>Obras Edilicias en Distrito Santa Fe</t>
  </si>
  <si>
    <t>Obras Edilicias en Distrito Jujuy</t>
  </si>
  <si>
    <t>Obras Edilicias en Distrito Salta</t>
  </si>
  <si>
    <t>Obras Edilicias en Distrito Mendoza</t>
  </si>
  <si>
    <t xml:space="preserve">Obras Edilicias en Distrito Tucumán </t>
  </si>
  <si>
    <t>Obras Edilicias en Distrito Córdoba</t>
  </si>
  <si>
    <t>Obras Edilicias en Distrito Buenos Aires</t>
  </si>
  <si>
    <t>Obras Edilicias en Casa Central</t>
  </si>
  <si>
    <t>Construcción y Puesta en Valor de Infraestructura de Apoyo y Soporte al Plan Vial Nacional</t>
  </si>
  <si>
    <t xml:space="preserve">Obras de Pavimientación - Plan Nacional Vial Fase 1 </t>
  </si>
  <si>
    <t>Construcción de Rutas Nuevas y Obras de Pavimentación</t>
  </si>
  <si>
    <t>Obras Especiales de Accesobilidad y Concectividad Vial - Plan Nacional Vial - Fase 1</t>
  </si>
  <si>
    <t>Construcción de Túneles y Puentes Grandes</t>
  </si>
  <si>
    <t>Ruta Segura - Plan Nacional Vial - Fase 1</t>
  </si>
  <si>
    <t>Construcción de Rutas Seguras</t>
  </si>
  <si>
    <t>Fortalecimiento de la Red Autopistas Federales  - Plan Nacional Vial - Fase 1</t>
  </si>
  <si>
    <t>Construcción de Autopistas y Autovías</t>
  </si>
  <si>
    <t>Mantenimiento por Administración y Atención de Emergencias</t>
  </si>
  <si>
    <t>Ejecución Obras de Mantenimiento y Rehabilitación en Red por Administración</t>
  </si>
  <si>
    <t>Dirección Nacional de Vialidad</t>
  </si>
  <si>
    <t>Infraestructura de transporte fluvial y marítimo</t>
  </si>
  <si>
    <t>Coordinación de Políticas de Transporte Fluvial y Marítimo</t>
  </si>
  <si>
    <t>Infraestructura de Ferroviaria de Cargas</t>
  </si>
  <si>
    <t>Infraestructura de Transporte</t>
  </si>
  <si>
    <t>Infraestructura de Obras de Transporte</t>
  </si>
  <si>
    <t xml:space="preserve">Ministerio de Transporte </t>
  </si>
  <si>
    <t>Ministerio de Transporte</t>
  </si>
  <si>
    <t>Desarrollo Turístico en Nuevos Corredores ( BID Nº 2606-0/OC)</t>
  </si>
  <si>
    <t>Inversiones con Financiamiento Internacional</t>
  </si>
  <si>
    <t>Plan Federal de Turismo Social</t>
  </si>
  <si>
    <t>Ministerio de Turismo</t>
  </si>
  <si>
    <t>Control de Genuinidad de la Producción Vitivinícola</t>
  </si>
  <si>
    <t>Instituto Nacional de Vitivinicultura</t>
  </si>
  <si>
    <t>Investigación y Desarrollo Pesquero</t>
  </si>
  <si>
    <t>Instituto Nacional de Investigación y Desarrollo Pesquero</t>
  </si>
  <si>
    <t>Programa de Servicios Agrícolas Provinciales</t>
  </si>
  <si>
    <t>Políticas para el Aumento de la Producción y Productividad en las Cadenas Agroindustriales en Forma Sostenible</t>
  </si>
  <si>
    <t>Ministerio de Agroindustria</t>
  </si>
  <si>
    <t>Actividades Centrales</t>
  </si>
  <si>
    <t>Instituto Nacional de Tecnología Industrial</t>
  </si>
  <si>
    <t>Ministerio de Producción</t>
  </si>
  <si>
    <t>Alistamiento Operacional de la Fuerza Aérea</t>
  </si>
  <si>
    <t>Estado Mayor General de la Fuerza Aérea</t>
  </si>
  <si>
    <t>Alistamiento Operacional del Ejército</t>
  </si>
  <si>
    <t>Estado Mayor General del Ejercito</t>
  </si>
  <si>
    <t>Desarrollo Tecnológico para la Defensa</t>
  </si>
  <si>
    <t>Instituto de Investigaciones Científicas y Técnicas de las Fuerzas Armadas</t>
  </si>
  <si>
    <t>Apoyo a la Actividad Aérea Nacional</t>
  </si>
  <si>
    <t xml:space="preserve">Ministerio de Defensa </t>
  </si>
  <si>
    <t>Ministerio de Defensa</t>
  </si>
  <si>
    <t>Policía de Seguridad de la Navegación</t>
  </si>
  <si>
    <t>Prefectura Naval Argentina</t>
  </si>
  <si>
    <t>Seguridad en Fronteras</t>
  </si>
  <si>
    <t>Asistencia Sanitaria de la Gendarmería Nacional</t>
  </si>
  <si>
    <t>Gendarmería Nacional</t>
  </si>
  <si>
    <t>Acciones de Formación y Capacitación</t>
  </si>
  <si>
    <t>Ministerio de Seguridad</t>
  </si>
  <si>
    <t>Proyectos Prioritarios</t>
  </si>
  <si>
    <t>Política e Infraestructura Penitenciaria - Justicia 2020</t>
  </si>
  <si>
    <t xml:space="preserve">Ministerio de Justicia y Derechos Humanos </t>
  </si>
  <si>
    <t>Ministerio de Justicia y Derechos Humanos</t>
  </si>
  <si>
    <t xml:space="preserve">Adaptación a Excesos Hídricos y a Sequías de Núcleos Urbanos, Areas Rurales </t>
  </si>
  <si>
    <t>Programa de Aprovechamientos Multipróposito</t>
  </si>
  <si>
    <t>Recursos Hídricos</t>
  </si>
  <si>
    <t>Formulación, Programación, Ejecución y Control de Obras Públicas</t>
  </si>
  <si>
    <t xml:space="preserve">Ministerio del Interior, Obras Públicas y Vivienda </t>
  </si>
  <si>
    <t>Ministerio de Interior, Obra Pública y Vivienda</t>
  </si>
  <si>
    <t>Formulación de Iniciativas para la Implementación de Expresiones Federales</t>
  </si>
  <si>
    <t>Formulación de Iniciativas para la Implementación de Contenidos en Parques Temáticos</t>
  </si>
  <si>
    <t>Actividad Común a los Programas 70, 71 y 72</t>
  </si>
  <si>
    <t>Sistema Federal de Medios y Contenidos Públicos</t>
  </si>
  <si>
    <t>Jefatura de Gabinete de Ministros</t>
  </si>
  <si>
    <t>Desarrollo del Deporte y del Alto Rendimiento Deportivo</t>
  </si>
  <si>
    <t>Conducción del Poder Ejecutivo Nacional</t>
  </si>
  <si>
    <t>Secretaría General de la Presidencia de la Nación</t>
  </si>
  <si>
    <t>Control Interno del Poder Ejecutivo Nacional</t>
  </si>
  <si>
    <t>Sindicatura General de la Nación</t>
  </si>
  <si>
    <t>Presidencia de la Nación</t>
  </si>
  <si>
    <t>Ejercicio de la Acción Pública y Defensa de la Legalidad</t>
  </si>
  <si>
    <t>Procuración General de la Nación</t>
  </si>
  <si>
    <t>Ministerio Público</t>
  </si>
  <si>
    <t>Justicia de Máxima Instancia</t>
  </si>
  <si>
    <t>Pericias Judiciales</t>
  </si>
  <si>
    <t>Corte Suprema de Justicia de la Nación</t>
  </si>
  <si>
    <t>Fuero Penal Económico</t>
  </si>
  <si>
    <t>Área Cámara de Corrientes</t>
  </si>
  <si>
    <t>Área Cámara San Martín</t>
  </si>
  <si>
    <t>Área Cámara de Córdoba</t>
  </si>
  <si>
    <t>Área Cámara Resistencia</t>
  </si>
  <si>
    <t>Área Cámara Posadas</t>
  </si>
  <si>
    <t>Área Cámara General Roca</t>
  </si>
  <si>
    <t>Área Cámara Bahía Blanca</t>
  </si>
  <si>
    <t>Área Cámara de la Plata</t>
  </si>
  <si>
    <t>Fuero del Trabajo</t>
  </si>
  <si>
    <t>Justicia Ordinaria de la Ciudad Autónoma de Buenos Aires</t>
  </si>
  <si>
    <t>Consejo de la Magistratura</t>
  </si>
  <si>
    <t>Poder Judicial de la Nación</t>
  </si>
  <si>
    <t>Formación y Sanción Legislativa</t>
  </si>
  <si>
    <t>Cámara de Diputados</t>
  </si>
  <si>
    <t>Poder Legislativo Nacional</t>
  </si>
  <si>
    <t>DENOMINACIÓN</t>
  </si>
  <si>
    <t>REFERENCIAS DE LOS CÓDIGOS DE LOS CUADROS</t>
  </si>
  <si>
    <t>CONTRATACIÓN DE OBRAS O ADQUISICIÓN DE BIENES  Y SERVICIOS</t>
  </si>
  <si>
    <t>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</si>
</sst>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??_);_(@_)"/>
    <numFmt numFmtId="167" formatCode="#,##0.00#"/>
    <numFmt numFmtId="168" formatCode="#,##0_ ;\-#,##0\ "/>
    <numFmt numFmtId="169" formatCode="_ * #,##0_ ;_ * \-#,##0_ ;_ * &quot;-&quot;??_ ;_ @_ "/>
    <numFmt numFmtId="170" formatCode="_ * #,##0.000_ ;_ * \-#,##0.000_ ;_ * &quot;-&quot;??_ ;_ @_ "/>
    <numFmt numFmtId="171" formatCode="_ * #,##0.00_)\ _$_ ;_ * \(#,##0.00\)\ _$_ ;_ * &quot;-&quot;??_)\ _$_ ;_ @_ "/>
    <numFmt numFmtId="172" formatCode="d/mm/yy\ h:mm"/>
    <numFmt numFmtId="173" formatCode="_-* #,##0.00\ _P_t_s_-;\-* #,##0.00\ _P_t_s_-;_-* &quot;-&quot;??\ _P_t_s_-;_-@_-"/>
    <numFmt numFmtId="17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23" applyNumberFormat="0" applyFill="0" applyAlignment="0" applyProtection="0"/>
    <xf numFmtId="0" fontId="9" fillId="0" borderId="0" applyNumberFormat="0" applyFill="0" applyBorder="0" applyProtection="0"/>
    <xf numFmtId="9" fontId="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0" fillId="0" borderId="0" applyBorder="0"/>
    <xf numFmtId="164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 applyBorder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4" applyFont="1"/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"/>
    </xf>
    <xf numFmtId="0" fontId="1" fillId="0" borderId="0" xfId="4" applyNumberFormat="1" applyFont="1" applyAlignment="1">
      <alignment horizontal="center"/>
    </xf>
    <xf numFmtId="165" fontId="1" fillId="0" borderId="0" xfId="2" applyNumberFormat="1" applyFont="1"/>
    <xf numFmtId="165" fontId="1" fillId="0" borderId="0" xfId="2" applyNumberFormat="1" applyFont="1" applyFill="1"/>
    <xf numFmtId="0" fontId="1" fillId="0" borderId="0" xfId="4" quotePrefix="1" applyFont="1" applyFill="1" applyAlignment="1">
      <alignment horizontal="right" vertical="center"/>
    </xf>
    <xf numFmtId="0" fontId="1" fillId="0" borderId="0" xfId="4" applyNumberFormat="1" applyFont="1" applyFill="1" applyAlignment="1">
      <alignment horizontal="center"/>
    </xf>
    <xf numFmtId="49" fontId="1" fillId="0" borderId="0" xfId="4" applyNumberFormat="1" applyFont="1" applyAlignment="1">
      <alignment vertical="center"/>
    </xf>
    <xf numFmtId="0" fontId="1" fillId="0" borderId="7" xfId="4" applyFont="1" applyBorder="1" applyAlignment="1">
      <alignment vertical="top"/>
    </xf>
    <xf numFmtId="3" fontId="6" fillId="3" borderId="8" xfId="0" applyNumberFormat="1" applyFont="1" applyFill="1" applyBorder="1" applyAlignment="1">
      <alignment horizontal="right" vertical="top" wrapText="1"/>
    </xf>
    <xf numFmtId="0" fontId="1" fillId="0" borderId="8" xfId="4" applyFont="1" applyBorder="1" applyAlignment="1">
      <alignment vertical="top"/>
    </xf>
    <xf numFmtId="165" fontId="7" fillId="0" borderId="0" xfId="2" applyNumberFormat="1" applyFont="1" applyFill="1"/>
    <xf numFmtId="0" fontId="1" fillId="0" borderId="0" xfId="4" applyFont="1" applyFill="1" applyBorder="1" applyAlignment="1">
      <alignment horizontal="right"/>
    </xf>
    <xf numFmtId="165" fontId="1" fillId="0" borderId="0" xfId="4" applyNumberFormat="1" applyFont="1"/>
    <xf numFmtId="2" fontId="6" fillId="3" borderId="8" xfId="0" applyNumberFormat="1" applyFont="1" applyFill="1" applyBorder="1" applyAlignment="1">
      <alignment horizontal="right" vertical="center" wrapText="1"/>
    </xf>
    <xf numFmtId="167" fontId="3" fillId="0" borderId="11" xfId="4" applyNumberFormat="1" applyFont="1" applyBorder="1" applyAlignment="1" applyProtection="1">
      <alignment horizontal="right" vertical="center" wrapText="1"/>
    </xf>
    <xf numFmtId="168" fontId="1" fillId="0" borderId="8" xfId="1" applyNumberFormat="1" applyFont="1" applyFill="1" applyBorder="1" applyAlignment="1">
      <alignment horizontal="right" vertical="center"/>
    </xf>
    <xf numFmtId="0" fontId="3" fillId="0" borderId="19" xfId="4" applyFont="1" applyBorder="1" applyAlignment="1" applyProtection="1">
      <alignment horizontal="left" vertical="center" wrapText="1"/>
    </xf>
    <xf numFmtId="2" fontId="6" fillId="3" borderId="20" xfId="0" applyNumberFormat="1" applyFont="1" applyFill="1" applyBorder="1" applyAlignment="1">
      <alignment horizontal="right" vertical="center" wrapText="1"/>
    </xf>
    <xf numFmtId="168" fontId="3" fillId="0" borderId="11" xfId="1" applyNumberFormat="1" applyFont="1" applyBorder="1" applyAlignment="1" applyProtection="1">
      <alignment horizontal="right" vertical="center" wrapText="1"/>
    </xf>
    <xf numFmtId="168" fontId="7" fillId="0" borderId="7" xfId="1" applyNumberFormat="1" applyFont="1" applyFill="1" applyBorder="1" applyAlignment="1">
      <alignment horizontal="right" vertical="center"/>
    </xf>
    <xf numFmtId="165" fontId="8" fillId="0" borderId="21" xfId="2" applyNumberFormat="1" applyFont="1" applyFill="1" applyBorder="1" applyAlignment="1">
      <alignment horizontal="right"/>
    </xf>
    <xf numFmtId="0" fontId="2" fillId="0" borderId="21" xfId="2" applyNumberFormat="1" applyFont="1" applyFill="1" applyBorder="1" applyAlignment="1">
      <alignment horizontal="center" vertical="center"/>
    </xf>
    <xf numFmtId="0" fontId="2" fillId="0" borderId="9" xfId="2" applyNumberFormat="1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horizontal="center" vertical="center"/>
    </xf>
    <xf numFmtId="165" fontId="2" fillId="0" borderId="22" xfId="2" applyNumberFormat="1" applyFont="1" applyBorder="1" applyAlignment="1">
      <alignment horizontal="center" vertical="center"/>
    </xf>
    <xf numFmtId="0" fontId="2" fillId="0" borderId="15" xfId="4" applyFont="1" applyBorder="1" applyAlignment="1">
      <alignment horizontal="center"/>
    </xf>
    <xf numFmtId="43" fontId="1" fillId="0" borderId="0" xfId="1" applyFont="1"/>
    <xf numFmtId="169" fontId="7" fillId="0" borderId="0" xfId="1" applyNumberFormat="1" applyFont="1" applyFill="1"/>
    <xf numFmtId="169" fontId="1" fillId="0" borderId="0" xfId="1" applyNumberFormat="1" applyFont="1" applyFill="1"/>
    <xf numFmtId="169" fontId="1" fillId="0" borderId="0" xfId="1" applyNumberFormat="1" applyFont="1"/>
    <xf numFmtId="170" fontId="1" fillId="0" borderId="0" xfId="1" applyNumberFormat="1" applyFont="1"/>
    <xf numFmtId="167" fontId="3" fillId="0" borderId="0" xfId="4" applyNumberFormat="1" applyFont="1" applyBorder="1" applyAlignment="1" applyProtection="1">
      <alignment horizontal="right" vertical="center" wrapText="1"/>
    </xf>
    <xf numFmtId="43" fontId="1" fillId="0" borderId="0" xfId="1" applyFont="1" applyFill="1" applyBorder="1" applyAlignment="1">
      <alignment horizontal="right"/>
    </xf>
    <xf numFmtId="43" fontId="1" fillId="0" borderId="0" xfId="1" quotePrefix="1" applyFont="1" applyFill="1" applyAlignment="1">
      <alignment horizontal="right" vertical="center"/>
    </xf>
    <xf numFmtId="43" fontId="2" fillId="0" borderId="0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3" fillId="0" borderId="0" xfId="1" applyFont="1" applyBorder="1" applyAlignment="1" applyProtection="1">
      <alignment horizontal="right" vertical="center" wrapText="1"/>
    </xf>
    <xf numFmtId="43" fontId="1" fillId="0" borderId="0" xfId="1" applyFont="1" applyBorder="1" applyAlignment="1">
      <alignment horizontal="right"/>
    </xf>
    <xf numFmtId="2" fontId="6" fillId="3" borderId="7" xfId="0" applyNumberFormat="1" applyFont="1" applyFill="1" applyBorder="1" applyAlignment="1">
      <alignment horizontal="right" vertical="center" wrapText="1"/>
    </xf>
    <xf numFmtId="0" fontId="1" fillId="0" borderId="19" xfId="4" applyFont="1" applyBorder="1" applyAlignment="1" applyProtection="1">
      <alignment horizontal="left" vertical="center" wrapText="1"/>
    </xf>
    <xf numFmtId="0" fontId="2" fillId="0" borderId="21" xfId="2" applyNumberFormat="1" applyFont="1" applyBorder="1" applyAlignment="1">
      <alignment horizontal="center" vertical="center"/>
    </xf>
    <xf numFmtId="0" fontId="2" fillId="0" borderId="9" xfId="2" applyNumberFormat="1" applyFont="1" applyBorder="1" applyAlignment="1">
      <alignment horizontal="center" vertical="center"/>
    </xf>
    <xf numFmtId="165" fontId="2" fillId="0" borderId="9" xfId="2" applyNumberFormat="1" applyFont="1" applyBorder="1" applyAlignment="1">
      <alignment horizontal="center" vertical="center"/>
    </xf>
    <xf numFmtId="165" fontId="2" fillId="0" borderId="22" xfId="2" applyNumberFormat="1" applyFont="1" applyFill="1" applyBorder="1" applyAlignment="1">
      <alignment horizontal="center" vertical="center"/>
    </xf>
    <xf numFmtId="165" fontId="1" fillId="0" borderId="0" xfId="17" applyNumberFormat="1" applyFont="1"/>
    <xf numFmtId="165" fontId="1" fillId="0" borderId="0" xfId="17" applyNumberFormat="1" applyFont="1" applyFill="1"/>
    <xf numFmtId="0" fontId="2" fillId="0" borderId="26" xfId="17" applyNumberFormat="1" applyFont="1" applyFill="1" applyBorder="1" applyAlignment="1">
      <alignment horizontal="center" vertical="center"/>
    </xf>
    <xf numFmtId="0" fontId="2" fillId="0" borderId="27" xfId="17" applyNumberFormat="1" applyFont="1" applyFill="1" applyBorder="1" applyAlignment="1">
      <alignment horizontal="center" vertical="center"/>
    </xf>
    <xf numFmtId="165" fontId="2" fillId="0" borderId="27" xfId="17" applyNumberFormat="1" applyFont="1" applyFill="1" applyBorder="1" applyAlignment="1">
      <alignment horizontal="center" vertical="center"/>
    </xf>
    <xf numFmtId="0" fontId="2" fillId="0" borderId="26" xfId="17" applyNumberFormat="1" applyFont="1" applyBorder="1" applyAlignment="1">
      <alignment horizontal="center" vertical="center"/>
    </xf>
    <xf numFmtId="0" fontId="2" fillId="0" borderId="27" xfId="17" applyNumberFormat="1" applyFont="1" applyBorder="1" applyAlignment="1">
      <alignment horizontal="center" vertical="center"/>
    </xf>
    <xf numFmtId="165" fontId="2" fillId="0" borderId="27" xfId="17" applyNumberFormat="1" applyFont="1" applyBorder="1" applyAlignment="1">
      <alignment horizontal="center" vertical="center"/>
    </xf>
    <xf numFmtId="165" fontId="2" fillId="0" borderId="24" xfId="17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168" fontId="7" fillId="0" borderId="29" xfId="1" applyNumberFormat="1" applyFont="1" applyBorder="1" applyAlignment="1">
      <alignment horizontal="right"/>
    </xf>
    <xf numFmtId="2" fontId="7" fillId="0" borderId="28" xfId="0" applyNumberFormat="1" applyFont="1" applyBorder="1"/>
    <xf numFmtId="2" fontId="7" fillId="0" borderId="29" xfId="0" applyNumberFormat="1" applyFont="1" applyBorder="1"/>
    <xf numFmtId="43" fontId="7" fillId="0" borderId="10" xfId="1" applyNumberFormat="1" applyFont="1" applyBorder="1"/>
    <xf numFmtId="0" fontId="7" fillId="0" borderId="0" xfId="0" applyFont="1"/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168" fontId="7" fillId="0" borderId="20" xfId="1" applyNumberFormat="1" applyFont="1" applyBorder="1" applyAlignment="1">
      <alignment horizontal="right"/>
    </xf>
    <xf numFmtId="168" fontId="7" fillId="0" borderId="8" xfId="1" applyNumberFormat="1" applyFont="1" applyBorder="1" applyAlignment="1">
      <alignment horizontal="right"/>
    </xf>
    <xf numFmtId="2" fontId="7" fillId="0" borderId="7" xfId="0" applyNumberFormat="1" applyFont="1" applyBorder="1"/>
    <xf numFmtId="2" fontId="7" fillId="0" borderId="8" xfId="0" applyNumberFormat="1" applyFont="1" applyBorder="1"/>
    <xf numFmtId="43" fontId="7" fillId="0" borderId="11" xfId="1" applyNumberFormat="1" applyFont="1" applyBorder="1"/>
    <xf numFmtId="168" fontId="8" fillId="0" borderId="9" xfId="1" applyNumberFormat="1" applyFont="1" applyBorder="1"/>
    <xf numFmtId="9" fontId="7" fillId="0" borderId="0" xfId="18" applyFont="1"/>
    <xf numFmtId="43" fontId="7" fillId="0" borderId="0" xfId="1" applyFont="1"/>
    <xf numFmtId="43" fontId="7" fillId="0" borderId="0" xfId="0" applyNumberFormat="1" applyFont="1"/>
    <xf numFmtId="168" fontId="7" fillId="0" borderId="8" xfId="1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43" fontId="7" fillId="0" borderId="11" xfId="1" applyNumberFormat="1" applyFont="1" applyBorder="1" applyAlignment="1">
      <alignment vertical="center"/>
    </xf>
    <xf numFmtId="0" fontId="15" fillId="0" borderId="30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left" vertical="top" wrapText="1"/>
    </xf>
    <xf numFmtId="0" fontId="3" fillId="0" borderId="19" xfId="4" applyFont="1" applyFill="1" applyBorder="1" applyAlignment="1" applyProtection="1">
      <alignment horizontal="left" vertical="top" wrapText="1"/>
    </xf>
    <xf numFmtId="0" fontId="3" fillId="0" borderId="19" xfId="4" applyFont="1" applyBorder="1" applyAlignment="1" applyProtection="1">
      <alignment horizontal="left" vertical="top" wrapText="1"/>
    </xf>
    <xf numFmtId="0" fontId="1" fillId="0" borderId="19" xfId="4" applyFont="1" applyBorder="1" applyAlignment="1">
      <alignment vertical="center" wrapText="1"/>
    </xf>
    <xf numFmtId="165" fontId="2" fillId="0" borderId="24" xfId="17" applyNumberFormat="1" applyFont="1" applyBorder="1" applyAlignment="1">
      <alignment horizontal="center" vertical="center"/>
    </xf>
    <xf numFmtId="168" fontId="7" fillId="0" borderId="28" xfId="1" applyNumberFormat="1" applyFont="1" applyBorder="1" applyAlignment="1">
      <alignment horizontal="right"/>
    </xf>
    <xf numFmtId="168" fontId="7" fillId="0" borderId="10" xfId="1" applyNumberFormat="1" applyFont="1" applyBorder="1" applyAlignment="1">
      <alignment horizontal="right"/>
    </xf>
    <xf numFmtId="168" fontId="7" fillId="0" borderId="7" xfId="1" applyNumberFormat="1" applyFont="1" applyBorder="1" applyAlignment="1">
      <alignment horizontal="right"/>
    </xf>
    <xf numFmtId="168" fontId="7" fillId="0" borderId="11" xfId="1" applyNumberFormat="1" applyFont="1" applyBorder="1" applyAlignment="1">
      <alignment horizontal="right"/>
    </xf>
    <xf numFmtId="168" fontId="7" fillId="0" borderId="7" xfId="1" applyNumberFormat="1" applyFont="1" applyBorder="1" applyAlignment="1">
      <alignment vertical="center"/>
    </xf>
    <xf numFmtId="168" fontId="8" fillId="0" borderId="21" xfId="1" applyNumberFormat="1" applyFont="1" applyBorder="1"/>
    <xf numFmtId="168" fontId="8" fillId="0" borderId="22" xfId="1" applyNumberFormat="1" applyFont="1" applyBorder="1"/>
    <xf numFmtId="0" fontId="3" fillId="0" borderId="19" xfId="4" applyFont="1" applyBorder="1" applyAlignment="1" applyProtection="1">
      <alignment horizontal="left" vertical="center" wrapText="1"/>
    </xf>
    <xf numFmtId="167" fontId="3" fillId="0" borderId="11" xfId="4" applyNumberFormat="1" applyFont="1" applyBorder="1" applyAlignment="1" applyProtection="1">
      <alignment horizontal="right" vertical="center" wrapText="1"/>
    </xf>
    <xf numFmtId="168" fontId="1" fillId="0" borderId="8" xfId="1" applyNumberFormat="1" applyFont="1" applyFill="1" applyBorder="1" applyAlignment="1">
      <alignment horizontal="right" vertical="center"/>
    </xf>
    <xf numFmtId="2" fontId="6" fillId="3" borderId="20" xfId="0" applyNumberFormat="1" applyFont="1" applyFill="1" applyBorder="1" applyAlignment="1">
      <alignment horizontal="right" vertical="center" wrapText="1"/>
    </xf>
    <xf numFmtId="168" fontId="7" fillId="0" borderId="7" xfId="1" applyNumberFormat="1" applyFont="1" applyFill="1" applyBorder="1" applyAlignment="1">
      <alignment horizontal="right" vertical="center"/>
    </xf>
    <xf numFmtId="167" fontId="3" fillId="0" borderId="11" xfId="4" applyNumberFormat="1" applyFont="1" applyBorder="1" applyAlignment="1" applyProtection="1">
      <alignment horizontal="right" vertical="center" wrapText="1"/>
    </xf>
    <xf numFmtId="168" fontId="1" fillId="0" borderId="8" xfId="1" applyNumberFormat="1" applyFont="1" applyFill="1" applyBorder="1" applyAlignment="1">
      <alignment horizontal="right" vertical="center"/>
    </xf>
    <xf numFmtId="0" fontId="3" fillId="0" borderId="19" xfId="4" applyFont="1" applyBorder="1" applyAlignment="1" applyProtection="1">
      <alignment horizontal="left" vertical="center" wrapText="1"/>
    </xf>
    <xf numFmtId="2" fontId="6" fillId="3" borderId="20" xfId="0" applyNumberFormat="1" applyFont="1" applyFill="1" applyBorder="1" applyAlignment="1">
      <alignment horizontal="right" vertical="center" wrapText="1"/>
    </xf>
    <xf numFmtId="168" fontId="7" fillId="0" borderId="7" xfId="1" applyNumberFormat="1" applyFont="1" applyFill="1" applyBorder="1" applyAlignment="1">
      <alignment horizontal="right" vertical="center"/>
    </xf>
    <xf numFmtId="2" fontId="6" fillId="3" borderId="8" xfId="0" applyNumberFormat="1" applyFont="1" applyFill="1" applyBorder="1" applyAlignment="1">
      <alignment horizontal="right" vertical="center" wrapText="1"/>
    </xf>
    <xf numFmtId="167" fontId="3" fillId="0" borderId="11" xfId="4" applyNumberFormat="1" applyFont="1" applyBorder="1" applyAlignment="1" applyProtection="1">
      <alignment horizontal="right" vertical="center" wrapText="1"/>
    </xf>
    <xf numFmtId="168" fontId="1" fillId="0" borderId="8" xfId="1" applyNumberFormat="1" applyFont="1" applyFill="1" applyBorder="1" applyAlignment="1">
      <alignment horizontal="right" vertical="center"/>
    </xf>
    <xf numFmtId="0" fontId="3" fillId="0" borderId="19" xfId="4" applyFont="1" applyBorder="1" applyAlignment="1" applyProtection="1">
      <alignment horizontal="left" vertical="center" wrapText="1"/>
    </xf>
    <xf numFmtId="2" fontId="6" fillId="3" borderId="20" xfId="0" applyNumberFormat="1" applyFont="1" applyFill="1" applyBorder="1" applyAlignment="1">
      <alignment horizontal="right" vertical="center" wrapText="1"/>
    </xf>
    <xf numFmtId="168" fontId="7" fillId="0" borderId="7" xfId="1" applyNumberFormat="1" applyFont="1" applyFill="1" applyBorder="1" applyAlignment="1">
      <alignment horizontal="right" vertical="center"/>
    </xf>
    <xf numFmtId="167" fontId="3" fillId="0" borderId="11" xfId="4" applyNumberFormat="1" applyFont="1" applyBorder="1" applyAlignment="1" applyProtection="1">
      <alignment horizontal="right" vertical="center" wrapText="1"/>
    </xf>
    <xf numFmtId="168" fontId="1" fillId="0" borderId="8" xfId="1" applyNumberFormat="1" applyFont="1" applyFill="1" applyBorder="1" applyAlignment="1">
      <alignment horizontal="right" vertical="center"/>
    </xf>
    <xf numFmtId="0" fontId="3" fillId="0" borderId="19" xfId="4" applyFont="1" applyBorder="1" applyAlignment="1" applyProtection="1">
      <alignment horizontal="left" vertical="center" wrapText="1"/>
    </xf>
    <xf numFmtId="2" fontId="6" fillId="3" borderId="20" xfId="0" applyNumberFormat="1" applyFont="1" applyFill="1" applyBorder="1" applyAlignment="1">
      <alignment horizontal="right" vertical="center" wrapText="1"/>
    </xf>
    <xf numFmtId="168" fontId="7" fillId="0" borderId="7" xfId="1" applyNumberFormat="1" applyFont="1" applyFill="1" applyBorder="1" applyAlignment="1">
      <alignment horizontal="right" vertical="center"/>
    </xf>
    <xf numFmtId="169" fontId="13" fillId="4" borderId="7" xfId="1" applyNumberFormat="1" applyFont="1" applyFill="1" applyBorder="1" applyAlignment="1">
      <alignment horizontal="right" vertical="center"/>
    </xf>
    <xf numFmtId="169" fontId="13" fillId="4" borderId="8" xfId="1" applyNumberFormat="1" applyFont="1" applyFill="1" applyBorder="1" applyAlignment="1">
      <alignment horizontal="right" vertical="center"/>
    </xf>
    <xf numFmtId="2" fontId="11" fillId="4" borderId="7" xfId="0" applyNumberFormat="1" applyFont="1" applyFill="1" applyBorder="1" applyAlignment="1">
      <alignment horizontal="right" vertical="center" wrapText="1"/>
    </xf>
    <xf numFmtId="2" fontId="11" fillId="4" borderId="8" xfId="0" applyNumberFormat="1" applyFont="1" applyFill="1" applyBorder="1" applyAlignment="1">
      <alignment horizontal="right" vertical="center" wrapText="1"/>
    </xf>
    <xf numFmtId="2" fontId="12" fillId="4" borderId="11" xfId="4" applyNumberFormat="1" applyFont="1" applyFill="1" applyBorder="1" applyAlignment="1" applyProtection="1">
      <alignment horizontal="right" vertical="center" wrapText="1"/>
    </xf>
    <xf numFmtId="0" fontId="2" fillId="0" borderId="15" xfId="4" applyFont="1" applyBorder="1" applyAlignment="1">
      <alignment horizontal="left"/>
    </xf>
    <xf numFmtId="0" fontId="13" fillId="0" borderId="0" xfId="0" applyFont="1"/>
    <xf numFmtId="165" fontId="13" fillId="0" borderId="0" xfId="0" applyNumberFormat="1" applyFont="1"/>
    <xf numFmtId="165" fontId="16" fillId="0" borderId="0" xfId="1" applyNumberFormat="1" applyFont="1"/>
    <xf numFmtId="43" fontId="13" fillId="0" borderId="0" xfId="1" applyFont="1"/>
    <xf numFmtId="41" fontId="13" fillId="0" borderId="0" xfId="0" applyNumberFormat="1" applyFont="1"/>
    <xf numFmtId="41" fontId="18" fillId="0" borderId="22" xfId="1" applyNumberFormat="1" applyFont="1" applyBorder="1" applyAlignment="1">
      <alignment vertical="center"/>
    </xf>
    <xf numFmtId="41" fontId="18" fillId="0" borderId="9" xfId="1" applyNumberFormat="1" applyFont="1" applyBorder="1" applyAlignment="1">
      <alignment vertical="center"/>
    </xf>
    <xf numFmtId="41" fontId="18" fillId="0" borderId="21" xfId="1" applyNumberFormat="1" applyFont="1" applyBorder="1" applyAlignment="1">
      <alignment vertical="center"/>
    </xf>
    <xf numFmtId="0" fontId="13" fillId="0" borderId="0" xfId="0" applyFont="1" applyFill="1"/>
    <xf numFmtId="2" fontId="16" fillId="0" borderId="11" xfId="1" applyNumberFormat="1" applyFont="1" applyFill="1" applyBorder="1" applyAlignment="1" applyProtection="1">
      <alignment horizontal="right" vertical="center" wrapText="1"/>
    </xf>
    <xf numFmtId="2" fontId="16" fillId="0" borderId="8" xfId="1" applyNumberFormat="1" applyFont="1" applyFill="1" applyBorder="1" applyAlignment="1" applyProtection="1">
      <alignment horizontal="right" vertical="center" wrapText="1"/>
    </xf>
    <xf numFmtId="2" fontId="16" fillId="0" borderId="20" xfId="1" applyNumberFormat="1" applyFont="1" applyFill="1" applyBorder="1" applyAlignment="1" applyProtection="1">
      <alignment horizontal="right" vertical="center" wrapText="1"/>
    </xf>
    <xf numFmtId="41" fontId="16" fillId="0" borderId="32" xfId="22" applyNumberFormat="1" applyFont="1" applyFill="1" applyBorder="1" applyAlignment="1">
      <alignment vertical="center" wrapText="1"/>
    </xf>
    <xf numFmtId="41" fontId="16" fillId="0" borderId="33" xfId="22" applyNumberFormat="1" applyFont="1" applyFill="1" applyBorder="1" applyAlignment="1">
      <alignment horizontal="right" vertical="center" wrapText="1"/>
    </xf>
    <xf numFmtId="41" fontId="16" fillId="0" borderId="33" xfId="22" applyNumberFormat="1" applyFont="1" applyFill="1" applyBorder="1" applyAlignment="1">
      <alignment vertical="center" wrapText="1"/>
    </xf>
    <xf numFmtId="41" fontId="16" fillId="0" borderId="34" xfId="22" applyNumberFormat="1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left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1" fontId="16" fillId="0" borderId="11" xfId="22" applyNumberFormat="1" applyFont="1" applyFill="1" applyBorder="1" applyAlignment="1">
      <alignment vertical="center" wrapText="1"/>
    </xf>
    <xf numFmtId="41" fontId="16" fillId="0" borderId="8" xfId="22" applyNumberFormat="1" applyFont="1" applyFill="1" applyBorder="1" applyAlignment="1">
      <alignment vertical="center" wrapText="1"/>
    </xf>
    <xf numFmtId="41" fontId="16" fillId="0" borderId="7" xfId="22" applyNumberFormat="1" applyFont="1" applyFill="1" applyBorder="1" applyAlignment="1">
      <alignment vertical="center" wrapText="1"/>
    </xf>
    <xf numFmtId="41" fontId="16" fillId="0" borderId="8" xfId="22" applyNumberFormat="1" applyFont="1" applyFill="1" applyBorder="1" applyAlignment="1">
      <alignment horizontal="right" vertical="center" wrapText="1"/>
    </xf>
    <xf numFmtId="38" fontId="13" fillId="0" borderId="8" xfId="0" applyNumberFormat="1" applyFont="1" applyBorder="1"/>
    <xf numFmtId="38" fontId="13" fillId="0" borderId="7" xfId="0" applyNumberFormat="1" applyFont="1" applyBorder="1"/>
    <xf numFmtId="174" fontId="16" fillId="0" borderId="8" xfId="1" applyNumberFormat="1" applyFont="1" applyFill="1" applyBorder="1" applyAlignment="1" applyProtection="1">
      <alignment horizontal="right" vertical="center" wrapText="1"/>
    </xf>
    <xf numFmtId="0" fontId="16" fillId="0" borderId="35" xfId="0" applyFont="1" applyFill="1" applyBorder="1" applyAlignment="1">
      <alignment horizontal="left" wrapText="1"/>
    </xf>
    <xf numFmtId="10" fontId="16" fillId="0" borderId="8" xfId="1" applyNumberFormat="1" applyFont="1" applyFill="1" applyBorder="1" applyAlignment="1" applyProtection="1">
      <alignment horizontal="right" vertical="center" wrapText="1"/>
    </xf>
    <xf numFmtId="41" fontId="16" fillId="0" borderId="10" xfId="22" applyNumberFormat="1" applyFont="1" applyFill="1" applyBorder="1" applyAlignment="1">
      <alignment vertical="center" wrapText="1"/>
    </xf>
    <xf numFmtId="41" fontId="16" fillId="0" borderId="29" xfId="22" applyNumberFormat="1" applyFont="1" applyFill="1" applyBorder="1" applyAlignment="1">
      <alignment horizontal="right" vertical="center" wrapText="1"/>
    </xf>
    <xf numFmtId="41" fontId="16" fillId="0" borderId="29" xfId="22" applyNumberFormat="1" applyFont="1" applyFill="1" applyBorder="1" applyAlignment="1">
      <alignment vertical="center" wrapText="1"/>
    </xf>
    <xf numFmtId="41" fontId="16" fillId="0" borderId="28" xfId="22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165" fontId="17" fillId="0" borderId="37" xfId="1" applyNumberFormat="1" applyFont="1" applyBorder="1" applyAlignment="1">
      <alignment horizontal="center" vertical="center"/>
    </xf>
    <xf numFmtId="165" fontId="17" fillId="0" borderId="38" xfId="1" applyNumberFormat="1" applyFont="1" applyBorder="1" applyAlignment="1">
      <alignment horizontal="center" vertical="center"/>
    </xf>
    <xf numFmtId="0" fontId="17" fillId="0" borderId="38" xfId="1" applyNumberFormat="1" applyFont="1" applyBorder="1" applyAlignment="1">
      <alignment horizontal="center" vertical="center"/>
    </xf>
    <xf numFmtId="0" fontId="17" fillId="0" borderId="39" xfId="1" applyNumberFormat="1" applyFont="1" applyBorder="1" applyAlignment="1">
      <alignment horizontal="center" vertical="center"/>
    </xf>
    <xf numFmtId="165" fontId="17" fillId="0" borderId="40" xfId="1" applyNumberFormat="1" applyFont="1" applyBorder="1" applyAlignment="1">
      <alignment horizontal="center" vertical="center"/>
    </xf>
    <xf numFmtId="165" fontId="17" fillId="0" borderId="41" xfId="1" applyNumberFormat="1" applyFont="1" applyBorder="1" applyAlignment="1">
      <alignment horizontal="center" vertical="center"/>
    </xf>
    <xf numFmtId="0" fontId="17" fillId="0" borderId="41" xfId="1" applyNumberFormat="1" applyFont="1" applyBorder="1" applyAlignment="1">
      <alignment horizontal="center" vertical="center"/>
    </xf>
    <xf numFmtId="0" fontId="17" fillId="0" borderId="42" xfId="1" applyNumberFormat="1" applyFont="1" applyBorder="1" applyAlignment="1">
      <alignment horizontal="center" vertical="center"/>
    </xf>
    <xf numFmtId="0" fontId="16" fillId="0" borderId="0" xfId="0" applyFont="1" applyFill="1"/>
    <xf numFmtId="165" fontId="16" fillId="0" borderId="0" xfId="1" applyNumberFormat="1" applyFont="1" applyFill="1"/>
    <xf numFmtId="41" fontId="16" fillId="0" borderId="0" xfId="0" applyNumberFormat="1" applyFont="1" applyFill="1"/>
    <xf numFmtId="0" fontId="16" fillId="0" borderId="0" xfId="0" applyFont="1" applyFill="1" applyBorder="1"/>
    <xf numFmtId="0" fontId="16" fillId="0" borderId="0" xfId="0" applyFont="1"/>
    <xf numFmtId="41" fontId="16" fillId="0" borderId="0" xfId="0" applyNumberFormat="1" applyFont="1"/>
    <xf numFmtId="0" fontId="19" fillId="0" borderId="0" xfId="3" applyFont="1"/>
    <xf numFmtId="0" fontId="19" fillId="0" borderId="0" xfId="3" applyFont="1" applyAlignment="1">
      <alignment horizontal="left"/>
    </xf>
    <xf numFmtId="0" fontId="19" fillId="0" borderId="0" xfId="3" applyFont="1" applyFill="1"/>
    <xf numFmtId="0" fontId="16" fillId="0" borderId="43" xfId="3" applyNumberFormat="1" applyFont="1" applyFill="1" applyBorder="1" applyAlignment="1">
      <alignment horizontal="left" vertical="center" wrapText="1"/>
    </xf>
    <xf numFmtId="0" fontId="16" fillId="0" borderId="44" xfId="3" applyNumberFormat="1" applyFont="1" applyFill="1" applyBorder="1" applyAlignment="1">
      <alignment horizontal="center" vertical="center" wrapText="1"/>
    </xf>
    <xf numFmtId="0" fontId="16" fillId="0" borderId="45" xfId="3" applyNumberFormat="1" applyFont="1" applyFill="1" applyBorder="1" applyAlignment="1">
      <alignment horizontal="center" vertical="center" wrapText="1"/>
    </xf>
    <xf numFmtId="0" fontId="16" fillId="0" borderId="11" xfId="3" applyNumberFormat="1" applyFont="1" applyFill="1" applyBorder="1" applyAlignment="1">
      <alignment horizontal="left" vertical="center" wrapText="1"/>
    </xf>
    <xf numFmtId="0" fontId="16" fillId="0" borderId="8" xfId="3" applyNumberFormat="1" applyFont="1" applyFill="1" applyBorder="1" applyAlignment="1">
      <alignment horizontal="center" vertical="center" wrapText="1"/>
    </xf>
    <xf numFmtId="0" fontId="16" fillId="0" borderId="7" xfId="3" applyNumberFormat="1" applyFont="1" applyFill="1" applyBorder="1" applyAlignment="1">
      <alignment horizontal="center" vertical="center" wrapText="1"/>
    </xf>
    <xf numFmtId="0" fontId="17" fillId="0" borderId="7" xfId="3" applyNumberFormat="1" applyFont="1" applyFill="1" applyBorder="1" applyAlignment="1">
      <alignment horizontal="center" vertical="center" wrapText="1"/>
    </xf>
    <xf numFmtId="0" fontId="17" fillId="0" borderId="47" xfId="3" applyNumberFormat="1" applyFont="1" applyFill="1" applyBorder="1" applyAlignment="1">
      <alignment horizontal="left" vertical="center" wrapText="1"/>
    </xf>
    <xf numFmtId="0" fontId="17" fillId="0" borderId="10" xfId="3" applyNumberFormat="1" applyFont="1" applyFill="1" applyBorder="1" applyAlignment="1">
      <alignment horizontal="left" vertical="center" wrapText="1"/>
    </xf>
    <xf numFmtId="0" fontId="17" fillId="0" borderId="8" xfId="3" applyNumberFormat="1" applyFont="1" applyFill="1" applyBorder="1" applyAlignment="1">
      <alignment horizontal="center" vertical="center" wrapText="1"/>
    </xf>
    <xf numFmtId="0" fontId="17" fillId="0" borderId="11" xfId="3" applyNumberFormat="1" applyFont="1" applyFill="1" applyBorder="1" applyAlignment="1">
      <alignment horizontal="left" vertical="center" wrapText="1"/>
    </xf>
    <xf numFmtId="0" fontId="16" fillId="0" borderId="32" xfId="3" applyNumberFormat="1" applyFont="1" applyFill="1" applyBorder="1" applyAlignment="1">
      <alignment horizontal="left" vertical="center" wrapText="1"/>
    </xf>
    <xf numFmtId="0" fontId="16" fillId="0" borderId="33" xfId="3" applyNumberFormat="1" applyFont="1" applyFill="1" applyBorder="1" applyAlignment="1">
      <alignment horizontal="center" vertical="center" wrapText="1"/>
    </xf>
    <xf numFmtId="0" fontId="16" fillId="0" borderId="34" xfId="3" applyNumberFormat="1" applyFont="1" applyFill="1" applyBorder="1" applyAlignment="1">
      <alignment horizontal="center" vertical="center" wrapText="1"/>
    </xf>
    <xf numFmtId="0" fontId="17" fillId="0" borderId="24" xfId="3" applyFont="1" applyFill="1" applyBorder="1" applyAlignment="1">
      <alignment horizontal="left" vertical="center" wrapText="1"/>
    </xf>
    <xf numFmtId="165" fontId="17" fillId="0" borderId="24" xfId="23" applyNumberFormat="1" applyFont="1" applyFill="1" applyBorder="1" applyAlignment="1">
      <alignment vertical="center" wrapText="1"/>
    </xf>
    <xf numFmtId="0" fontId="17" fillId="0" borderId="24" xfId="23" applyNumberFormat="1" applyFont="1" applyFill="1" applyBorder="1" applyAlignment="1">
      <alignment vertical="center" wrapText="1"/>
    </xf>
    <xf numFmtId="165" fontId="17" fillId="0" borderId="12" xfId="23" applyNumberFormat="1" applyFont="1" applyFill="1" applyBorder="1" applyAlignment="1">
      <alignment vertical="center" wrapText="1"/>
    </xf>
    <xf numFmtId="0" fontId="16" fillId="0" borderId="0" xfId="3" quotePrefix="1" applyFont="1" applyFill="1" applyAlignment="1">
      <alignment horizontal="right" vertical="center"/>
    </xf>
    <xf numFmtId="165" fontId="16" fillId="0" borderId="0" xfId="23" applyNumberFormat="1" applyFont="1" applyFill="1" applyAlignment="1"/>
    <xf numFmtId="0" fontId="16" fillId="0" borderId="0" xfId="23" applyNumberFormat="1" applyFont="1" applyFill="1" applyAlignment="1"/>
    <xf numFmtId="165" fontId="16" fillId="0" borderId="0" xfId="23" applyNumberFormat="1" applyFont="1" applyFill="1" applyBorder="1" applyAlignment="1"/>
    <xf numFmtId="0" fontId="16" fillId="0" borderId="0" xfId="3" applyFont="1" applyFill="1" applyBorder="1" applyAlignment="1">
      <alignment horizontal="right"/>
    </xf>
    <xf numFmtId="0" fontId="2" fillId="0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1" fillId="0" borderId="4" xfId="4" applyFont="1" applyFill="1" applyBorder="1" applyAlignment="1">
      <alignment horizontal="center"/>
    </xf>
    <xf numFmtId="0" fontId="1" fillId="0" borderId="5" xfId="4" applyFont="1" applyFill="1" applyBorder="1" applyAlignment="1">
      <alignment horizontal="center"/>
    </xf>
    <xf numFmtId="0" fontId="1" fillId="0" borderId="6" xfId="4" applyFont="1" applyFill="1" applyBorder="1" applyAlignment="1">
      <alignment horizontal="center"/>
    </xf>
    <xf numFmtId="0" fontId="1" fillId="0" borderId="15" xfId="4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2" fillId="0" borderId="17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center"/>
    </xf>
    <xf numFmtId="41" fontId="2" fillId="2" borderId="1" xfId="4" applyNumberFormat="1" applyFont="1" applyFill="1" applyBorder="1" applyAlignment="1">
      <alignment horizontal="center" vertical="center" wrapText="1"/>
    </xf>
    <xf numFmtId="41" fontId="2" fillId="2" borderId="4" xfId="4" applyNumberFormat="1" applyFont="1" applyFill="1" applyBorder="1" applyAlignment="1">
      <alignment horizontal="center" vertical="center" wrapText="1"/>
    </xf>
    <xf numFmtId="41" fontId="2" fillId="2" borderId="15" xfId="4" applyNumberFormat="1" applyFont="1" applyFill="1" applyBorder="1" applyAlignment="1">
      <alignment horizontal="center" vertical="center" wrapText="1"/>
    </xf>
    <xf numFmtId="41" fontId="2" fillId="2" borderId="16" xfId="4" applyNumberFormat="1" applyFont="1" applyFill="1" applyBorder="1" applyAlignment="1">
      <alignment horizontal="center" vertical="center" wrapText="1"/>
    </xf>
    <xf numFmtId="0" fontId="2" fillId="0" borderId="12" xfId="4" applyNumberFormat="1" applyFont="1" applyBorder="1" applyAlignment="1">
      <alignment horizontal="center" textRotation="90"/>
    </xf>
    <xf numFmtId="0" fontId="2" fillId="0" borderId="13" xfId="4" applyNumberFormat="1" applyFont="1" applyBorder="1" applyAlignment="1">
      <alignment horizontal="center" textRotation="90"/>
    </xf>
    <xf numFmtId="165" fontId="2" fillId="0" borderId="14" xfId="2" applyNumberFormat="1" applyFont="1" applyFill="1" applyBorder="1" applyAlignment="1">
      <alignment horizontal="center" vertical="center" wrapText="1"/>
    </xf>
    <xf numFmtId="165" fontId="2" fillId="0" borderId="15" xfId="2" applyNumberFormat="1" applyFont="1" applyFill="1" applyBorder="1" applyAlignment="1">
      <alignment horizontal="center" vertical="center" wrapText="1"/>
    </xf>
    <xf numFmtId="165" fontId="2" fillId="0" borderId="16" xfId="2" applyNumberFormat="1" applyFont="1" applyFill="1" applyBorder="1" applyAlignment="1">
      <alignment horizontal="center" vertical="center" wrapText="1"/>
    </xf>
    <xf numFmtId="0" fontId="2" fillId="0" borderId="14" xfId="4" applyFont="1" applyBorder="1" applyAlignment="1">
      <alignment horizontal="left"/>
    </xf>
    <xf numFmtId="0" fontId="2" fillId="0" borderId="15" xfId="4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" fillId="0" borderId="25" xfId="4" applyNumberFormat="1" applyFont="1" applyBorder="1" applyAlignment="1">
      <alignment horizontal="center" textRotation="90"/>
    </xf>
    <xf numFmtId="41" fontId="2" fillId="2" borderId="17" xfId="4" applyNumberFormat="1" applyFont="1" applyFill="1" applyBorder="1" applyAlignment="1">
      <alignment horizontal="center" vertical="center" wrapText="1"/>
    </xf>
    <xf numFmtId="165" fontId="2" fillId="0" borderId="14" xfId="17" applyNumberFormat="1" applyFont="1" applyFill="1" applyBorder="1" applyAlignment="1">
      <alignment horizontal="center" vertical="center" wrapText="1"/>
    </xf>
    <xf numFmtId="165" fontId="2" fillId="0" borderId="15" xfId="17" applyNumberFormat="1" applyFont="1" applyFill="1" applyBorder="1" applyAlignment="1">
      <alignment horizontal="center" vertical="center" wrapText="1"/>
    </xf>
    <xf numFmtId="165" fontId="2" fillId="0" borderId="16" xfId="17" applyNumberFormat="1" applyFont="1" applyFill="1" applyBorder="1" applyAlignment="1">
      <alignment horizontal="center" vertical="center" wrapText="1"/>
    </xf>
    <xf numFmtId="0" fontId="17" fillId="0" borderId="12" xfId="0" applyNumberFormat="1" applyFont="1" applyBorder="1" applyAlignment="1">
      <alignment horizontal="center" textRotation="90"/>
    </xf>
    <xf numFmtId="0" fontId="17" fillId="0" borderId="13" xfId="0" applyNumberFormat="1" applyFont="1" applyBorder="1" applyAlignment="1">
      <alignment horizontal="center" textRotation="90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1" fontId="17" fillId="0" borderId="14" xfId="0" applyNumberFormat="1" applyFont="1" applyBorder="1" applyAlignment="1">
      <alignment horizontal="center" vertical="center" wrapText="1"/>
    </xf>
    <xf numFmtId="41" fontId="17" fillId="0" borderId="15" xfId="0" applyNumberFormat="1" applyFont="1" applyBorder="1" applyAlignment="1">
      <alignment horizontal="center" vertical="center" wrapText="1"/>
    </xf>
    <xf numFmtId="41" fontId="17" fillId="0" borderId="16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2" fontId="17" fillId="0" borderId="15" xfId="0" applyNumberFormat="1" applyFont="1" applyBorder="1" applyAlignment="1">
      <alignment horizontal="center" vertical="center"/>
    </xf>
    <xf numFmtId="2" fontId="17" fillId="0" borderId="16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7" fillId="0" borderId="50" xfId="3" applyNumberFormat="1" applyFont="1" applyFill="1" applyBorder="1" applyAlignment="1">
      <alignment horizontal="center" vertical="center" wrapText="1"/>
    </xf>
    <xf numFmtId="0" fontId="17" fillId="0" borderId="49" xfId="3" applyNumberFormat="1" applyFont="1" applyFill="1" applyBorder="1" applyAlignment="1">
      <alignment horizontal="center" vertical="center" wrapText="1"/>
    </xf>
    <xf numFmtId="0" fontId="17" fillId="0" borderId="48" xfId="3" applyNumberFormat="1" applyFont="1" applyFill="1" applyBorder="1" applyAlignment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 wrapText="1"/>
    </xf>
    <xf numFmtId="0" fontId="17" fillId="0" borderId="46" xfId="3" applyNumberFormat="1" applyFont="1" applyFill="1" applyBorder="1" applyAlignment="1">
      <alignment horizontal="center" vertical="center" wrapText="1"/>
    </xf>
    <xf numFmtId="0" fontId="17" fillId="0" borderId="20" xfId="3" applyNumberFormat="1" applyFont="1" applyFill="1" applyBorder="1" applyAlignment="1">
      <alignment horizontal="center" vertical="center" wrapText="1"/>
    </xf>
    <xf numFmtId="0" fontId="17" fillId="0" borderId="51" xfId="3" applyNumberFormat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6" xfId="3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/>
    </xf>
    <xf numFmtId="0" fontId="17" fillId="0" borderId="2" xfId="3" applyFont="1" applyFill="1" applyBorder="1" applyAlignment="1">
      <alignment horizontal="center"/>
    </xf>
    <xf numFmtId="0" fontId="17" fillId="0" borderId="3" xfId="3" applyFont="1" applyFill="1" applyBorder="1" applyAlignment="1">
      <alignment horizontal="center"/>
    </xf>
    <xf numFmtId="0" fontId="17" fillId="0" borderId="17" xfId="3" applyFont="1" applyFill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0" fontId="17" fillId="0" borderId="18" xfId="3" applyFont="1" applyFill="1" applyBorder="1" applyAlignment="1">
      <alignment horizontal="center"/>
    </xf>
    <xf numFmtId="165" fontId="17" fillId="0" borderId="17" xfId="23" applyNumberFormat="1" applyFont="1" applyFill="1" applyBorder="1" applyAlignment="1">
      <alignment horizontal="center"/>
    </xf>
    <xf numFmtId="165" fontId="17" fillId="0" borderId="0" xfId="23" applyNumberFormat="1" applyFont="1" applyFill="1" applyBorder="1" applyAlignment="1">
      <alignment horizontal="center"/>
    </xf>
    <xf numFmtId="165" fontId="17" fillId="0" borderId="18" xfId="23" applyNumberFormat="1" applyFont="1" applyFill="1" applyBorder="1" applyAlignment="1">
      <alignment horizontal="center"/>
    </xf>
    <xf numFmtId="0" fontId="1" fillId="0" borderId="19" xfId="4" applyFont="1" applyBorder="1" applyAlignment="1">
      <alignment vertical="top"/>
    </xf>
  </cellXfs>
  <cellStyles count="24">
    <cellStyle name="Millares" xfId="1" builtinId="3"/>
    <cellStyle name="Millares 2" xfId="2"/>
    <cellStyle name="Millares 2 2" xfId="10"/>
    <cellStyle name="Millares 2 3" xfId="13"/>
    <cellStyle name="Millares 2 4" xfId="17"/>
    <cellStyle name="Millares 2 5" xfId="19"/>
    <cellStyle name="Millares 3" xfId="14"/>
    <cellStyle name="Millares 4" xfId="12"/>
    <cellStyle name="Millares_Anexas - Articulo 15 Ley 24156 - P2007" xfId="22"/>
    <cellStyle name="Millares_referencias" xfId="23"/>
    <cellStyle name="Normal" xfId="0" builtinId="0"/>
    <cellStyle name="Normal 2" xfId="3"/>
    <cellStyle name="Normal 2 2" xfId="15"/>
    <cellStyle name="Normal 3" xfId="4"/>
    <cellStyle name="Normal 3 2" xfId="9"/>
    <cellStyle name="Normal 4" xfId="7"/>
    <cellStyle name="Normal 5" xfId="11"/>
    <cellStyle name="Normal 5 2" xfId="20"/>
    <cellStyle name="Normal 6" xfId="16"/>
    <cellStyle name="Normal 6 2" xfId="21"/>
    <cellStyle name="Porcentaje" xfId="18" builtinId="5"/>
    <cellStyle name="Porcentaje 2" xfId="5"/>
    <cellStyle name="Porcentaje 3" xfId="8"/>
    <cellStyle name="Título 1" xfId="6"/>
  </cellStyles>
  <dxfs count="34"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294"/>
  <sheetViews>
    <sheetView tabSelected="1" zoomScaleNormal="100" workbookViewId="0">
      <pane ySplit="8" topLeftCell="A9" activePane="bottomLeft" state="frozen"/>
      <selection pane="bottomLeft" activeCell="F9" sqref="F9:F289"/>
    </sheetView>
  </sheetViews>
  <sheetFormatPr baseColWidth="10" defaultRowHeight="12.75" x14ac:dyDescent="0.2"/>
  <cols>
    <col min="1" max="1" width="3.85546875" style="1" bestFit="1" customWidth="1"/>
    <col min="2" max="2" width="4.42578125" style="1" bestFit="1" customWidth="1"/>
    <col min="3" max="3" width="4.140625" style="1" bestFit="1" customWidth="1"/>
    <col min="4" max="4" width="3.28515625" style="1" bestFit="1" customWidth="1"/>
    <col min="5" max="5" width="3.140625" style="1" bestFit="1" customWidth="1"/>
    <col min="6" max="6" width="3.140625" style="1" customWidth="1"/>
    <col min="7" max="7" width="83.5703125" style="1" customWidth="1"/>
    <col min="8" max="8" width="17.5703125" style="13" bestFit="1" customWidth="1"/>
    <col min="9" max="11" width="17.5703125" style="2" bestFit="1" customWidth="1"/>
    <col min="12" max="12" width="18.5703125" style="1" bestFit="1" customWidth="1"/>
    <col min="13" max="13" width="13.7109375" style="1" customWidth="1"/>
    <col min="14" max="14" width="10.28515625" style="1" customWidth="1"/>
    <col min="15" max="16" width="9.28515625" style="1" customWidth="1"/>
    <col min="17" max="17" width="11.140625" style="1" customWidth="1"/>
    <col min="18" max="18" width="11.140625" style="29" customWidth="1"/>
    <col min="19" max="16384" width="11.42578125" style="1"/>
  </cols>
  <sheetData>
    <row r="1" spans="1:23" x14ac:dyDescent="0.2">
      <c r="A1" s="3" t="s">
        <v>0</v>
      </c>
      <c r="B1" s="4"/>
      <c r="C1" s="4"/>
      <c r="D1" s="4"/>
      <c r="E1" s="4"/>
      <c r="F1" s="4"/>
      <c r="G1" s="5"/>
      <c r="H1" s="6"/>
      <c r="I1" s="6"/>
      <c r="L1" s="7"/>
      <c r="O1" s="2"/>
      <c r="P1" s="2"/>
      <c r="Q1" s="14" t="s">
        <v>1</v>
      </c>
      <c r="R1" s="35"/>
    </row>
    <row r="2" spans="1:23" s="2" customFormat="1" ht="13.5" thickBot="1" x14ac:dyDescent="0.25">
      <c r="A2" s="3"/>
      <c r="B2" s="8"/>
      <c r="C2" s="8"/>
      <c r="D2" s="8"/>
      <c r="E2" s="8"/>
      <c r="F2" s="8"/>
      <c r="G2" s="6"/>
      <c r="H2" s="6"/>
      <c r="I2" s="6"/>
      <c r="L2" s="7"/>
      <c r="Q2" s="7" t="s">
        <v>296</v>
      </c>
      <c r="R2" s="36"/>
    </row>
    <row r="3" spans="1:23" ht="15" customHeight="1" x14ac:dyDescent="0.2">
      <c r="A3" s="198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0"/>
      <c r="R3" s="37"/>
    </row>
    <row r="4" spans="1:23" x14ac:dyDescent="0.2">
      <c r="A4" s="206" t="s">
        <v>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8"/>
      <c r="R4" s="37"/>
    </row>
    <row r="5" spans="1:23" x14ac:dyDescent="0.2">
      <c r="A5" s="206" t="s">
        <v>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8"/>
      <c r="R5" s="37"/>
    </row>
    <row r="6" spans="1:23" ht="15.75" customHeight="1" thickBot="1" x14ac:dyDescent="0.25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3"/>
      <c r="R6" s="38"/>
    </row>
    <row r="7" spans="1:23" ht="36" customHeight="1" thickBot="1" x14ac:dyDescent="0.25">
      <c r="A7" s="213" t="s">
        <v>4</v>
      </c>
      <c r="B7" s="213" t="s">
        <v>5</v>
      </c>
      <c r="C7" s="213" t="s">
        <v>6</v>
      </c>
      <c r="D7" s="213" t="s">
        <v>9</v>
      </c>
      <c r="E7" s="213" t="s">
        <v>13</v>
      </c>
      <c r="F7" s="213" t="s">
        <v>625</v>
      </c>
      <c r="G7" s="209" t="s">
        <v>12</v>
      </c>
      <c r="H7" s="215" t="s">
        <v>11</v>
      </c>
      <c r="I7" s="216"/>
      <c r="J7" s="216"/>
      <c r="K7" s="216"/>
      <c r="L7" s="217"/>
      <c r="M7" s="211" t="s">
        <v>10</v>
      </c>
      <c r="N7" s="211"/>
      <c r="O7" s="211"/>
      <c r="P7" s="211"/>
      <c r="Q7" s="212"/>
      <c r="R7" s="39"/>
    </row>
    <row r="8" spans="1:23" s="9" customFormat="1" ht="80.25" customHeight="1" thickBot="1" x14ac:dyDescent="0.3">
      <c r="A8" s="214"/>
      <c r="B8" s="214"/>
      <c r="C8" s="214"/>
      <c r="D8" s="214"/>
      <c r="E8" s="214"/>
      <c r="F8" s="214"/>
      <c r="G8" s="210"/>
      <c r="H8" s="24">
        <v>2018</v>
      </c>
      <c r="I8" s="25">
        <v>2019</v>
      </c>
      <c r="J8" s="25">
        <v>2020</v>
      </c>
      <c r="K8" s="26" t="s">
        <v>7</v>
      </c>
      <c r="L8" s="27" t="s">
        <v>8</v>
      </c>
      <c r="M8" s="45">
        <v>2018</v>
      </c>
      <c r="N8" s="46">
        <v>2019</v>
      </c>
      <c r="O8" s="46">
        <v>2020</v>
      </c>
      <c r="P8" s="47" t="s">
        <v>7</v>
      </c>
      <c r="Q8" s="48" t="s">
        <v>8</v>
      </c>
      <c r="R8" s="40"/>
    </row>
    <row r="9" spans="1:23" ht="12.75" customHeight="1" x14ac:dyDescent="0.2">
      <c r="A9" s="10">
        <v>1</v>
      </c>
      <c r="B9" s="11">
        <v>313</v>
      </c>
      <c r="C9" s="12">
        <v>17</v>
      </c>
      <c r="D9" s="12">
        <v>0</v>
      </c>
      <c r="E9" s="12">
        <v>3</v>
      </c>
      <c r="F9" s="270">
        <v>51</v>
      </c>
      <c r="G9" s="19" t="s">
        <v>15</v>
      </c>
      <c r="H9" s="22">
        <v>50000000</v>
      </c>
      <c r="I9" s="18">
        <v>80000000</v>
      </c>
      <c r="J9" s="18">
        <v>70000000</v>
      </c>
      <c r="K9" s="18">
        <v>0</v>
      </c>
      <c r="L9" s="21">
        <f>+SUM(H9:K9)</f>
        <v>200000000</v>
      </c>
      <c r="M9" s="43">
        <v>25</v>
      </c>
      <c r="N9" s="20">
        <v>40</v>
      </c>
      <c r="O9" s="20">
        <v>35</v>
      </c>
      <c r="P9" s="20">
        <v>0</v>
      </c>
      <c r="Q9" s="17">
        <f>+SUM(M9:P9)</f>
        <v>100</v>
      </c>
      <c r="R9" s="34"/>
      <c r="T9" s="33"/>
      <c r="U9" s="33"/>
      <c r="V9" s="33"/>
      <c r="W9" s="33"/>
    </row>
    <row r="10" spans="1:23" ht="25.5" customHeight="1" x14ac:dyDescent="0.2">
      <c r="A10" s="10">
        <v>5</v>
      </c>
      <c r="B10" s="11">
        <v>320</v>
      </c>
      <c r="C10" s="12">
        <v>23</v>
      </c>
      <c r="D10" s="12">
        <v>4</v>
      </c>
      <c r="E10" s="12">
        <v>6</v>
      </c>
      <c r="F10" s="270">
        <v>51</v>
      </c>
      <c r="G10" s="19" t="s">
        <v>290</v>
      </c>
      <c r="H10" s="22">
        <v>4138488</v>
      </c>
      <c r="I10" s="18">
        <v>3386035</v>
      </c>
      <c r="J10" s="18">
        <v>0</v>
      </c>
      <c r="K10" s="18">
        <v>0</v>
      </c>
      <c r="L10" s="21">
        <f t="shared" ref="L10:L67" si="0">+SUM(H10:K10)</f>
        <v>7524523</v>
      </c>
      <c r="M10" s="20">
        <v>55</v>
      </c>
      <c r="N10" s="16">
        <v>45</v>
      </c>
      <c r="O10" s="16">
        <v>0</v>
      </c>
      <c r="P10" s="16">
        <v>0</v>
      </c>
      <c r="Q10" s="17">
        <f t="shared" ref="Q10:Q67" si="1">+SUM(M10:P10)</f>
        <v>100</v>
      </c>
      <c r="R10" s="34"/>
      <c r="T10" s="33"/>
      <c r="U10" s="33"/>
      <c r="V10" s="33"/>
      <c r="W10" s="33"/>
    </row>
    <row r="11" spans="1:23" ht="12.75" customHeight="1" x14ac:dyDescent="0.2">
      <c r="A11" s="10">
        <v>5</v>
      </c>
      <c r="B11" s="11">
        <v>320</v>
      </c>
      <c r="C11" s="12">
        <v>24</v>
      </c>
      <c r="D11" s="12">
        <v>7</v>
      </c>
      <c r="E11" s="12">
        <v>1</v>
      </c>
      <c r="F11" s="270">
        <v>52</v>
      </c>
      <c r="G11" s="19" t="s">
        <v>16</v>
      </c>
      <c r="H11" s="22">
        <v>6603735</v>
      </c>
      <c r="I11" s="18">
        <v>41089911</v>
      </c>
      <c r="J11" s="18">
        <v>0</v>
      </c>
      <c r="K11" s="18">
        <v>0</v>
      </c>
      <c r="L11" s="21">
        <f t="shared" si="0"/>
        <v>47693646</v>
      </c>
      <c r="M11" s="20">
        <v>14</v>
      </c>
      <c r="N11" s="16">
        <v>86</v>
      </c>
      <c r="O11" s="16">
        <v>0</v>
      </c>
      <c r="P11" s="16">
        <v>0</v>
      </c>
      <c r="Q11" s="17">
        <f t="shared" si="1"/>
        <v>100</v>
      </c>
      <c r="R11" s="41"/>
      <c r="T11" s="33"/>
      <c r="U11" s="33"/>
      <c r="V11" s="33"/>
      <c r="W11" s="33"/>
    </row>
    <row r="12" spans="1:23" ht="25.5" customHeight="1" x14ac:dyDescent="0.2">
      <c r="A12" s="10">
        <v>5</v>
      </c>
      <c r="B12" s="11">
        <v>320</v>
      </c>
      <c r="C12" s="12">
        <v>24</v>
      </c>
      <c r="D12" s="12">
        <v>9</v>
      </c>
      <c r="E12" s="12">
        <v>5</v>
      </c>
      <c r="F12" s="270">
        <v>51</v>
      </c>
      <c r="G12" s="19" t="s">
        <v>292</v>
      </c>
      <c r="H12" s="22">
        <v>8277946</v>
      </c>
      <c r="I12" s="18">
        <v>5518632</v>
      </c>
      <c r="J12" s="18">
        <v>0</v>
      </c>
      <c r="K12" s="18">
        <v>0</v>
      </c>
      <c r="L12" s="21">
        <f t="shared" si="0"/>
        <v>13796578</v>
      </c>
      <c r="M12" s="20">
        <v>60</v>
      </c>
      <c r="N12" s="16">
        <v>40</v>
      </c>
      <c r="O12" s="16">
        <v>0</v>
      </c>
      <c r="P12" s="16">
        <v>0</v>
      </c>
      <c r="Q12" s="17">
        <f t="shared" si="1"/>
        <v>100</v>
      </c>
      <c r="R12" s="34"/>
      <c r="T12" s="33"/>
      <c r="U12" s="33"/>
      <c r="V12" s="33"/>
      <c r="W12" s="33"/>
    </row>
    <row r="13" spans="1:23" ht="25.5" customHeight="1" x14ac:dyDescent="0.2">
      <c r="A13" s="10">
        <v>5</v>
      </c>
      <c r="B13" s="11">
        <v>320</v>
      </c>
      <c r="C13" s="12">
        <v>24</v>
      </c>
      <c r="D13" s="12">
        <v>12</v>
      </c>
      <c r="E13" s="12">
        <v>4</v>
      </c>
      <c r="F13" s="270">
        <v>51</v>
      </c>
      <c r="G13" s="19" t="s">
        <v>293</v>
      </c>
      <c r="H13" s="22">
        <v>69423813</v>
      </c>
      <c r="I13" s="18">
        <v>56801302</v>
      </c>
      <c r="J13" s="18">
        <v>0</v>
      </c>
      <c r="K13" s="18">
        <v>0</v>
      </c>
      <c r="L13" s="21">
        <f t="shared" si="0"/>
        <v>126225115</v>
      </c>
      <c r="M13" s="20">
        <v>55</v>
      </c>
      <c r="N13" s="16">
        <v>45</v>
      </c>
      <c r="O13" s="16">
        <v>0</v>
      </c>
      <c r="P13" s="16">
        <v>0</v>
      </c>
      <c r="Q13" s="17">
        <f t="shared" si="1"/>
        <v>100</v>
      </c>
      <c r="R13" s="34"/>
      <c r="T13" s="33"/>
      <c r="U13" s="33"/>
      <c r="V13" s="33"/>
      <c r="W13" s="33"/>
    </row>
    <row r="14" spans="1:23" ht="25.5" customHeight="1" x14ac:dyDescent="0.2">
      <c r="A14" s="10">
        <v>5</v>
      </c>
      <c r="B14" s="11">
        <v>320</v>
      </c>
      <c r="C14" s="12">
        <v>24</v>
      </c>
      <c r="D14" s="12">
        <v>14</v>
      </c>
      <c r="E14" s="12">
        <v>2</v>
      </c>
      <c r="F14" s="270">
        <v>51</v>
      </c>
      <c r="G14" s="19" t="s">
        <v>294</v>
      </c>
      <c r="H14" s="22">
        <v>62686045</v>
      </c>
      <c r="I14" s="18">
        <v>114950945</v>
      </c>
      <c r="J14" s="18">
        <v>3912445</v>
      </c>
      <c r="K14" s="18"/>
      <c r="L14" s="21">
        <f t="shared" si="0"/>
        <v>181549435</v>
      </c>
      <c r="M14" s="20">
        <v>29</v>
      </c>
      <c r="N14" s="16">
        <v>54</v>
      </c>
      <c r="O14" s="16">
        <v>17</v>
      </c>
      <c r="P14" s="16">
        <v>0</v>
      </c>
      <c r="Q14" s="17">
        <f t="shared" si="1"/>
        <v>100</v>
      </c>
      <c r="R14" s="41"/>
      <c r="T14" s="33"/>
      <c r="U14" s="33"/>
      <c r="V14" s="33"/>
      <c r="W14" s="33"/>
    </row>
    <row r="15" spans="1:23" ht="25.5" customHeight="1" x14ac:dyDescent="0.2">
      <c r="A15" s="10">
        <v>5</v>
      </c>
      <c r="B15" s="11">
        <v>320</v>
      </c>
      <c r="C15" s="12">
        <v>24</v>
      </c>
      <c r="D15" s="12">
        <v>15</v>
      </c>
      <c r="E15" s="12">
        <v>4</v>
      </c>
      <c r="F15" s="270">
        <v>51</v>
      </c>
      <c r="G15" s="19" t="s">
        <v>295</v>
      </c>
      <c r="H15" s="22">
        <v>35123985</v>
      </c>
      <c r="I15" s="18">
        <v>41100131</v>
      </c>
      <c r="J15" s="18">
        <v>45732692</v>
      </c>
      <c r="K15" s="18">
        <v>0</v>
      </c>
      <c r="L15" s="21">
        <f t="shared" si="0"/>
        <v>121956808</v>
      </c>
      <c r="M15" s="20">
        <v>29</v>
      </c>
      <c r="N15" s="16">
        <v>34</v>
      </c>
      <c r="O15" s="16">
        <v>37</v>
      </c>
      <c r="P15" s="16">
        <v>0</v>
      </c>
      <c r="Q15" s="17">
        <f t="shared" si="1"/>
        <v>100</v>
      </c>
      <c r="R15" s="41"/>
      <c r="T15" s="33"/>
      <c r="U15" s="33"/>
      <c r="V15" s="33"/>
      <c r="W15" s="33"/>
    </row>
    <row r="16" spans="1:23" ht="25.5" customHeight="1" x14ac:dyDescent="0.2">
      <c r="A16" s="10">
        <v>5</v>
      </c>
      <c r="B16" s="11">
        <v>320</v>
      </c>
      <c r="C16" s="12">
        <v>24</v>
      </c>
      <c r="D16" s="12">
        <v>16</v>
      </c>
      <c r="E16" s="12">
        <v>3</v>
      </c>
      <c r="F16" s="270">
        <v>51</v>
      </c>
      <c r="G16" s="19" t="s">
        <v>17</v>
      </c>
      <c r="H16" s="22">
        <v>8638875</v>
      </c>
      <c r="I16" s="18">
        <v>22585342</v>
      </c>
      <c r="J16" s="18">
        <v>18965433</v>
      </c>
      <c r="K16" s="18">
        <v>0</v>
      </c>
      <c r="L16" s="21">
        <f t="shared" si="0"/>
        <v>50189650</v>
      </c>
      <c r="M16" s="20">
        <v>17</v>
      </c>
      <c r="N16" s="16">
        <v>45</v>
      </c>
      <c r="O16" s="16">
        <v>38</v>
      </c>
      <c r="P16" s="16">
        <v>0</v>
      </c>
      <c r="Q16" s="17">
        <f t="shared" si="1"/>
        <v>100</v>
      </c>
      <c r="R16" s="41"/>
      <c r="T16" s="33"/>
      <c r="U16" s="33"/>
      <c r="V16" s="33"/>
      <c r="W16" s="33"/>
    </row>
    <row r="17" spans="1:23" ht="25.5" customHeight="1" x14ac:dyDescent="0.2">
      <c r="A17" s="10">
        <v>5</v>
      </c>
      <c r="B17" s="11">
        <v>320</v>
      </c>
      <c r="C17" s="12">
        <v>24</v>
      </c>
      <c r="D17" s="12">
        <v>17</v>
      </c>
      <c r="E17" s="12">
        <v>5</v>
      </c>
      <c r="F17" s="270">
        <v>51</v>
      </c>
      <c r="G17" s="19" t="s">
        <v>18</v>
      </c>
      <c r="H17" s="22">
        <v>13192114</v>
      </c>
      <c r="I17" s="18">
        <v>10793548</v>
      </c>
      <c r="J17" s="18">
        <v>0</v>
      </c>
      <c r="K17" s="18">
        <v>0</v>
      </c>
      <c r="L17" s="21">
        <f t="shared" si="0"/>
        <v>23985662</v>
      </c>
      <c r="M17" s="20">
        <v>55</v>
      </c>
      <c r="N17" s="16">
        <v>45</v>
      </c>
      <c r="O17" s="16">
        <v>0</v>
      </c>
      <c r="P17" s="16">
        <v>0</v>
      </c>
      <c r="Q17" s="17">
        <f t="shared" si="1"/>
        <v>100</v>
      </c>
      <c r="R17" s="34"/>
      <c r="T17" s="33"/>
      <c r="U17" s="33"/>
      <c r="V17" s="33"/>
      <c r="W17" s="33"/>
    </row>
    <row r="18" spans="1:23" ht="25.5" customHeight="1" x14ac:dyDescent="0.2">
      <c r="A18" s="10">
        <v>5</v>
      </c>
      <c r="B18" s="11">
        <v>320</v>
      </c>
      <c r="C18" s="12">
        <v>24</v>
      </c>
      <c r="D18" s="12">
        <v>17</v>
      </c>
      <c r="E18" s="12">
        <v>6</v>
      </c>
      <c r="F18" s="270">
        <v>51</v>
      </c>
      <c r="G18" s="19" t="s">
        <v>288</v>
      </c>
      <c r="H18" s="22">
        <v>47225431</v>
      </c>
      <c r="I18" s="18">
        <v>20239471</v>
      </c>
      <c r="J18" s="18">
        <v>0</v>
      </c>
      <c r="K18" s="18">
        <v>0</v>
      </c>
      <c r="L18" s="21">
        <f t="shared" si="0"/>
        <v>67464902</v>
      </c>
      <c r="M18" s="20">
        <v>70</v>
      </c>
      <c r="N18" s="16">
        <v>30</v>
      </c>
      <c r="O18" s="16">
        <v>0</v>
      </c>
      <c r="P18" s="16">
        <v>0</v>
      </c>
      <c r="Q18" s="17">
        <f t="shared" si="1"/>
        <v>100</v>
      </c>
      <c r="R18" s="34"/>
      <c r="T18" s="33"/>
      <c r="U18" s="33"/>
      <c r="V18" s="33"/>
      <c r="W18" s="33"/>
    </row>
    <row r="19" spans="1:23" ht="12.75" customHeight="1" x14ac:dyDescent="0.2">
      <c r="A19" s="10">
        <v>5</v>
      </c>
      <c r="B19" s="11">
        <v>320</v>
      </c>
      <c r="C19" s="12">
        <v>24</v>
      </c>
      <c r="D19" s="12">
        <v>21</v>
      </c>
      <c r="E19" s="12">
        <v>4</v>
      </c>
      <c r="F19" s="270">
        <v>51</v>
      </c>
      <c r="G19" s="19" t="s">
        <v>287</v>
      </c>
      <c r="H19" s="22">
        <v>10152462</v>
      </c>
      <c r="I19" s="18">
        <v>6711614</v>
      </c>
      <c r="J19" s="18">
        <v>0</v>
      </c>
      <c r="K19" s="18">
        <v>0</v>
      </c>
      <c r="L19" s="21">
        <f t="shared" si="0"/>
        <v>16864076</v>
      </c>
      <c r="M19" s="20">
        <v>64</v>
      </c>
      <c r="N19" s="16">
        <v>36</v>
      </c>
      <c r="O19" s="16">
        <v>0</v>
      </c>
      <c r="P19" s="16">
        <v>0</v>
      </c>
      <c r="Q19" s="17">
        <f t="shared" si="1"/>
        <v>100</v>
      </c>
      <c r="R19" s="41"/>
      <c r="T19" s="33"/>
      <c r="U19" s="33"/>
      <c r="V19" s="33"/>
      <c r="W19" s="33"/>
    </row>
    <row r="20" spans="1:23" ht="25.5" customHeight="1" x14ac:dyDescent="0.2">
      <c r="A20" s="10">
        <v>5</v>
      </c>
      <c r="B20" s="11">
        <v>320</v>
      </c>
      <c r="C20" s="12">
        <v>24</v>
      </c>
      <c r="D20" s="12">
        <v>22</v>
      </c>
      <c r="E20" s="12">
        <v>2</v>
      </c>
      <c r="F20" s="270">
        <v>51</v>
      </c>
      <c r="G20" s="19" t="s">
        <v>289</v>
      </c>
      <c r="H20" s="22">
        <v>10955695</v>
      </c>
      <c r="I20" s="18">
        <v>15169424</v>
      </c>
      <c r="J20" s="18">
        <v>7584714</v>
      </c>
      <c r="K20" s="18">
        <v>0</v>
      </c>
      <c r="L20" s="21">
        <f t="shared" si="0"/>
        <v>33709833</v>
      </c>
      <c r="M20" s="20">
        <v>32</v>
      </c>
      <c r="N20" s="16">
        <v>45</v>
      </c>
      <c r="O20" s="16">
        <v>23</v>
      </c>
      <c r="P20" s="16">
        <v>0</v>
      </c>
      <c r="Q20" s="17">
        <f t="shared" si="1"/>
        <v>100</v>
      </c>
      <c r="R20" s="41"/>
      <c r="T20" s="33"/>
      <c r="U20" s="33"/>
      <c r="V20" s="33"/>
      <c r="W20" s="33"/>
    </row>
    <row r="21" spans="1:23" ht="25.5" customHeight="1" x14ac:dyDescent="0.2">
      <c r="A21" s="10">
        <v>5</v>
      </c>
      <c r="B21" s="11">
        <v>320</v>
      </c>
      <c r="C21" s="12">
        <v>24</v>
      </c>
      <c r="D21" s="12">
        <v>22</v>
      </c>
      <c r="E21" s="12">
        <v>3</v>
      </c>
      <c r="F21" s="270">
        <v>51</v>
      </c>
      <c r="G21" s="19" t="s">
        <v>19</v>
      </c>
      <c r="H21" s="22">
        <v>26419654</v>
      </c>
      <c r="I21" s="18">
        <v>5799436</v>
      </c>
      <c r="J21" s="18">
        <v>0</v>
      </c>
      <c r="K21" s="18">
        <v>0</v>
      </c>
      <c r="L21" s="21">
        <f t="shared" si="0"/>
        <v>32219090</v>
      </c>
      <c r="M21" s="20">
        <v>82</v>
      </c>
      <c r="N21" s="16">
        <v>18</v>
      </c>
      <c r="O21" s="16">
        <v>0</v>
      </c>
      <c r="P21" s="16">
        <v>0</v>
      </c>
      <c r="Q21" s="17">
        <f t="shared" si="1"/>
        <v>100</v>
      </c>
      <c r="R21" s="34"/>
      <c r="T21" s="33"/>
      <c r="U21" s="33"/>
      <c r="V21" s="33"/>
      <c r="W21" s="33"/>
    </row>
    <row r="22" spans="1:23" ht="12.75" customHeight="1" x14ac:dyDescent="0.2">
      <c r="A22" s="10">
        <v>5</v>
      </c>
      <c r="B22" s="11">
        <v>335</v>
      </c>
      <c r="C22" s="12">
        <v>5</v>
      </c>
      <c r="D22" s="12">
        <v>0</v>
      </c>
      <c r="E22" s="12">
        <v>4</v>
      </c>
      <c r="F22" s="270">
        <v>51</v>
      </c>
      <c r="G22" s="19" t="s">
        <v>20</v>
      </c>
      <c r="H22" s="22">
        <v>10085000</v>
      </c>
      <c r="I22" s="18">
        <v>10000000</v>
      </c>
      <c r="J22" s="18">
        <v>0</v>
      </c>
      <c r="K22" s="18">
        <v>0</v>
      </c>
      <c r="L22" s="21">
        <f t="shared" si="0"/>
        <v>20085000</v>
      </c>
      <c r="M22" s="20">
        <v>50</v>
      </c>
      <c r="N22" s="16">
        <v>50</v>
      </c>
      <c r="O22" s="16">
        <v>0</v>
      </c>
      <c r="P22" s="16">
        <v>0</v>
      </c>
      <c r="Q22" s="17">
        <f t="shared" si="1"/>
        <v>100</v>
      </c>
      <c r="R22" s="41"/>
      <c r="T22" s="33"/>
      <c r="U22" s="33"/>
      <c r="V22" s="33"/>
      <c r="W22" s="33"/>
    </row>
    <row r="23" spans="1:23" ht="12.75" customHeight="1" x14ac:dyDescent="0.2">
      <c r="A23" s="10">
        <v>5</v>
      </c>
      <c r="B23" s="11">
        <v>335</v>
      </c>
      <c r="C23" s="12">
        <v>21</v>
      </c>
      <c r="D23" s="12">
        <v>0</v>
      </c>
      <c r="E23" s="12">
        <v>16</v>
      </c>
      <c r="F23" s="270">
        <v>51</v>
      </c>
      <c r="G23" s="19" t="s">
        <v>21</v>
      </c>
      <c r="H23" s="22">
        <v>15000000</v>
      </c>
      <c r="I23" s="18">
        <v>65000000</v>
      </c>
      <c r="J23" s="18">
        <v>5000000</v>
      </c>
      <c r="K23" s="18">
        <v>0</v>
      </c>
      <c r="L23" s="21">
        <f t="shared" si="0"/>
        <v>85000000</v>
      </c>
      <c r="M23" s="20">
        <v>24</v>
      </c>
      <c r="N23" s="16">
        <v>76</v>
      </c>
      <c r="O23" s="16">
        <v>0</v>
      </c>
      <c r="P23" s="16">
        <v>0</v>
      </c>
      <c r="Q23" s="17">
        <f t="shared" si="1"/>
        <v>100</v>
      </c>
      <c r="R23" s="41"/>
      <c r="T23" s="33"/>
      <c r="U23" s="33"/>
      <c r="V23" s="33"/>
      <c r="W23" s="33"/>
    </row>
    <row r="24" spans="1:23" x14ac:dyDescent="0.2">
      <c r="A24" s="10">
        <v>5</v>
      </c>
      <c r="B24" s="11">
        <v>335</v>
      </c>
      <c r="C24" s="12">
        <v>21</v>
      </c>
      <c r="D24" s="12">
        <v>0</v>
      </c>
      <c r="E24" s="12">
        <v>27</v>
      </c>
      <c r="F24" s="270">
        <v>51</v>
      </c>
      <c r="G24" s="19" t="s">
        <v>22</v>
      </c>
      <c r="H24" s="22">
        <v>14000000</v>
      </c>
      <c r="I24" s="18">
        <v>2425000</v>
      </c>
      <c r="J24" s="18">
        <v>0</v>
      </c>
      <c r="K24" s="18">
        <v>0</v>
      </c>
      <c r="L24" s="21">
        <f t="shared" si="0"/>
        <v>16425000</v>
      </c>
      <c r="M24" s="20">
        <v>85.24</v>
      </c>
      <c r="N24" s="20">
        <v>14.76</v>
      </c>
      <c r="O24" s="20">
        <v>0</v>
      </c>
      <c r="P24" s="20">
        <v>0</v>
      </c>
      <c r="Q24" s="17">
        <f t="shared" si="1"/>
        <v>100</v>
      </c>
      <c r="R24" s="41"/>
      <c r="T24" s="33"/>
      <c r="U24" s="33"/>
      <c r="V24" s="33"/>
      <c r="W24" s="33"/>
    </row>
    <row r="25" spans="1:23" ht="12.75" customHeight="1" x14ac:dyDescent="0.2">
      <c r="A25" s="10">
        <v>5</v>
      </c>
      <c r="B25" s="11">
        <v>335</v>
      </c>
      <c r="C25" s="12">
        <v>21</v>
      </c>
      <c r="D25" s="12">
        <v>0</v>
      </c>
      <c r="E25" s="12">
        <v>31</v>
      </c>
      <c r="F25" s="270">
        <v>51</v>
      </c>
      <c r="G25" s="19" t="s">
        <v>23</v>
      </c>
      <c r="H25" s="22">
        <v>15000000</v>
      </c>
      <c r="I25" s="18">
        <v>40000000</v>
      </c>
      <c r="J25" s="18">
        <v>5000000</v>
      </c>
      <c r="K25" s="18">
        <v>0</v>
      </c>
      <c r="L25" s="21">
        <f t="shared" si="0"/>
        <v>60000000</v>
      </c>
      <c r="M25" s="20">
        <v>33</v>
      </c>
      <c r="N25" s="16">
        <v>67</v>
      </c>
      <c r="O25" s="16">
        <v>0</v>
      </c>
      <c r="P25" s="16">
        <v>0</v>
      </c>
      <c r="Q25" s="17">
        <f t="shared" si="1"/>
        <v>100</v>
      </c>
      <c r="R25" s="41"/>
      <c r="T25" s="33"/>
      <c r="U25" s="33"/>
      <c r="V25" s="33"/>
      <c r="W25" s="33"/>
    </row>
    <row r="26" spans="1:23" ht="12.75" customHeight="1" x14ac:dyDescent="0.2">
      <c r="A26" s="10">
        <v>10</v>
      </c>
      <c r="B26" s="11">
        <v>360</v>
      </c>
      <c r="C26" s="12">
        <v>16</v>
      </c>
      <c r="D26" s="12">
        <v>0</v>
      </c>
      <c r="E26" s="12">
        <v>8</v>
      </c>
      <c r="F26" s="270">
        <v>51</v>
      </c>
      <c r="G26" s="19" t="s">
        <v>24</v>
      </c>
      <c r="H26" s="22">
        <v>750000</v>
      </c>
      <c r="I26" s="18">
        <v>750000</v>
      </c>
      <c r="J26" s="18">
        <v>0</v>
      </c>
      <c r="K26" s="18">
        <v>0</v>
      </c>
      <c r="L26" s="21">
        <f t="shared" si="0"/>
        <v>1500000</v>
      </c>
      <c r="M26" s="20">
        <v>50</v>
      </c>
      <c r="N26" s="20">
        <v>50</v>
      </c>
      <c r="O26" s="20">
        <v>0</v>
      </c>
      <c r="P26" s="20">
        <v>0</v>
      </c>
      <c r="Q26" s="17">
        <f t="shared" si="1"/>
        <v>100</v>
      </c>
      <c r="R26" s="41"/>
      <c r="T26" s="33"/>
      <c r="U26" s="33"/>
      <c r="V26" s="33"/>
      <c r="W26" s="33"/>
    </row>
    <row r="27" spans="1:23" ht="12.75" customHeight="1" x14ac:dyDescent="0.2">
      <c r="A27" s="10">
        <v>10</v>
      </c>
      <c r="B27" s="11">
        <v>360</v>
      </c>
      <c r="C27" s="12">
        <v>16</v>
      </c>
      <c r="D27" s="12">
        <v>0</v>
      </c>
      <c r="E27" s="12">
        <v>8</v>
      </c>
      <c r="F27" s="270">
        <v>52</v>
      </c>
      <c r="G27" s="19" t="s">
        <v>25</v>
      </c>
      <c r="H27" s="22">
        <v>1000000</v>
      </c>
      <c r="I27" s="18">
        <v>2500000</v>
      </c>
      <c r="J27" s="18">
        <v>0</v>
      </c>
      <c r="K27" s="18">
        <v>0</v>
      </c>
      <c r="L27" s="21">
        <f t="shared" si="0"/>
        <v>3500000</v>
      </c>
      <c r="M27" s="20">
        <v>28.57</v>
      </c>
      <c r="N27" s="20">
        <v>71.430000000000007</v>
      </c>
      <c r="O27" s="20">
        <v>0</v>
      </c>
      <c r="P27" s="20">
        <v>0</v>
      </c>
      <c r="Q27" s="17">
        <f t="shared" si="1"/>
        <v>100</v>
      </c>
      <c r="R27" s="41"/>
      <c r="T27" s="33"/>
      <c r="U27" s="33"/>
      <c r="V27" s="33"/>
      <c r="W27" s="33"/>
    </row>
    <row r="28" spans="1:23" ht="12.75" customHeight="1" x14ac:dyDescent="0.2">
      <c r="A28" s="10">
        <v>10</v>
      </c>
      <c r="B28" s="11">
        <v>360</v>
      </c>
      <c r="C28" s="12">
        <v>16</v>
      </c>
      <c r="D28" s="12">
        <v>0</v>
      </c>
      <c r="E28" s="12">
        <v>8</v>
      </c>
      <c r="F28" s="270">
        <v>53</v>
      </c>
      <c r="G28" s="19" t="s">
        <v>26</v>
      </c>
      <c r="H28" s="22">
        <v>100000</v>
      </c>
      <c r="I28" s="18">
        <v>500000</v>
      </c>
      <c r="J28" s="18">
        <v>0</v>
      </c>
      <c r="K28" s="18">
        <v>0</v>
      </c>
      <c r="L28" s="21">
        <f t="shared" si="0"/>
        <v>600000</v>
      </c>
      <c r="M28" s="20">
        <v>16.670000000000002</v>
      </c>
      <c r="N28" s="20">
        <v>83.33</v>
      </c>
      <c r="O28" s="20">
        <v>0</v>
      </c>
      <c r="P28" s="20">
        <v>0</v>
      </c>
      <c r="Q28" s="17">
        <f t="shared" si="1"/>
        <v>100</v>
      </c>
      <c r="R28" s="41"/>
      <c r="T28" s="33"/>
      <c r="U28" s="33"/>
      <c r="V28" s="33"/>
      <c r="W28" s="33"/>
    </row>
    <row r="29" spans="1:23" ht="12.75" customHeight="1" x14ac:dyDescent="0.2">
      <c r="A29" s="10">
        <v>10</v>
      </c>
      <c r="B29" s="11">
        <v>360</v>
      </c>
      <c r="C29" s="12">
        <v>16</v>
      </c>
      <c r="D29" s="12">
        <v>0</v>
      </c>
      <c r="E29" s="12">
        <v>8</v>
      </c>
      <c r="F29" s="270">
        <v>54</v>
      </c>
      <c r="G29" s="19" t="s">
        <v>27</v>
      </c>
      <c r="H29" s="22">
        <v>100000</v>
      </c>
      <c r="I29" s="18">
        <v>500000</v>
      </c>
      <c r="J29" s="18">
        <v>0</v>
      </c>
      <c r="K29" s="18">
        <v>0</v>
      </c>
      <c r="L29" s="21">
        <f t="shared" si="0"/>
        <v>600000</v>
      </c>
      <c r="M29" s="20">
        <v>16.670000000000002</v>
      </c>
      <c r="N29" s="20">
        <v>83.33</v>
      </c>
      <c r="O29" s="20">
        <v>0</v>
      </c>
      <c r="P29" s="20">
        <v>0</v>
      </c>
      <c r="Q29" s="17">
        <f t="shared" si="1"/>
        <v>100</v>
      </c>
      <c r="R29" s="41"/>
      <c r="T29" s="33"/>
      <c r="U29" s="33"/>
      <c r="V29" s="33"/>
      <c r="W29" s="33"/>
    </row>
    <row r="30" spans="1:23" ht="12.75" customHeight="1" x14ac:dyDescent="0.2">
      <c r="A30" s="10">
        <v>10</v>
      </c>
      <c r="B30" s="11">
        <v>360</v>
      </c>
      <c r="C30" s="12">
        <v>16</v>
      </c>
      <c r="D30" s="12">
        <v>0</v>
      </c>
      <c r="E30" s="12">
        <v>8</v>
      </c>
      <c r="F30" s="270">
        <v>55</v>
      </c>
      <c r="G30" s="19" t="s">
        <v>28</v>
      </c>
      <c r="H30" s="22">
        <v>750000</v>
      </c>
      <c r="I30" s="18">
        <v>750000</v>
      </c>
      <c r="J30" s="18">
        <v>0</v>
      </c>
      <c r="K30" s="18">
        <v>0</v>
      </c>
      <c r="L30" s="21">
        <f t="shared" si="0"/>
        <v>1500000</v>
      </c>
      <c r="M30" s="20">
        <v>50</v>
      </c>
      <c r="N30" s="20">
        <v>50</v>
      </c>
      <c r="O30" s="20">
        <v>0</v>
      </c>
      <c r="P30" s="20">
        <v>0</v>
      </c>
      <c r="Q30" s="17">
        <f t="shared" si="1"/>
        <v>100</v>
      </c>
      <c r="R30" s="41"/>
      <c r="T30" s="33"/>
      <c r="U30" s="33"/>
      <c r="V30" s="33"/>
      <c r="W30" s="33"/>
    </row>
    <row r="31" spans="1:23" ht="25.5" customHeight="1" x14ac:dyDescent="0.2">
      <c r="A31" s="10">
        <v>10</v>
      </c>
      <c r="B31" s="11">
        <v>360</v>
      </c>
      <c r="C31" s="12">
        <v>16</v>
      </c>
      <c r="D31" s="12">
        <v>0</v>
      </c>
      <c r="E31" s="12">
        <v>8</v>
      </c>
      <c r="F31" s="270">
        <v>56</v>
      </c>
      <c r="G31" s="19" t="s">
        <v>29</v>
      </c>
      <c r="H31" s="22">
        <v>1250000</v>
      </c>
      <c r="I31" s="18">
        <v>1250000</v>
      </c>
      <c r="J31" s="18">
        <v>0</v>
      </c>
      <c r="K31" s="18">
        <v>0</v>
      </c>
      <c r="L31" s="21">
        <f t="shared" si="0"/>
        <v>2500000</v>
      </c>
      <c r="M31" s="20">
        <v>50</v>
      </c>
      <c r="N31" s="20">
        <v>50</v>
      </c>
      <c r="O31" s="20">
        <v>0</v>
      </c>
      <c r="P31" s="20">
        <v>0</v>
      </c>
      <c r="Q31" s="17">
        <f t="shared" si="1"/>
        <v>100</v>
      </c>
      <c r="R31" s="41"/>
      <c r="T31" s="33"/>
      <c r="U31" s="33"/>
      <c r="V31" s="33"/>
      <c r="W31" s="33"/>
    </row>
    <row r="32" spans="1:23" ht="12.75" customHeight="1" x14ac:dyDescent="0.2">
      <c r="A32" s="10">
        <v>10</v>
      </c>
      <c r="B32" s="11">
        <v>360</v>
      </c>
      <c r="C32" s="12">
        <v>16</v>
      </c>
      <c r="D32" s="12">
        <v>0</v>
      </c>
      <c r="E32" s="12">
        <v>8</v>
      </c>
      <c r="F32" s="270">
        <v>57</v>
      </c>
      <c r="G32" s="19" t="s">
        <v>30</v>
      </c>
      <c r="H32" s="22">
        <v>750000</v>
      </c>
      <c r="I32" s="18">
        <v>750000</v>
      </c>
      <c r="J32" s="18">
        <v>0</v>
      </c>
      <c r="K32" s="18">
        <v>0</v>
      </c>
      <c r="L32" s="21">
        <f t="shared" si="0"/>
        <v>1500000</v>
      </c>
      <c r="M32" s="20">
        <v>50</v>
      </c>
      <c r="N32" s="20">
        <v>50</v>
      </c>
      <c r="O32" s="20">
        <v>0</v>
      </c>
      <c r="P32" s="20">
        <v>0</v>
      </c>
      <c r="Q32" s="17">
        <f t="shared" si="1"/>
        <v>100</v>
      </c>
      <c r="R32" s="41"/>
      <c r="T32" s="33"/>
      <c r="U32" s="33"/>
      <c r="V32" s="33"/>
      <c r="W32" s="33"/>
    </row>
    <row r="33" spans="1:23" ht="12.75" customHeight="1" x14ac:dyDescent="0.2">
      <c r="A33" s="10">
        <v>10</v>
      </c>
      <c r="B33" s="11">
        <v>360</v>
      </c>
      <c r="C33" s="12">
        <v>16</v>
      </c>
      <c r="D33" s="12">
        <v>0</v>
      </c>
      <c r="E33" s="12">
        <v>8</v>
      </c>
      <c r="F33" s="270">
        <v>58</v>
      </c>
      <c r="G33" s="19" t="s">
        <v>31</v>
      </c>
      <c r="H33" s="22">
        <v>400000</v>
      </c>
      <c r="I33" s="18">
        <v>400000</v>
      </c>
      <c r="J33" s="18">
        <v>0</v>
      </c>
      <c r="K33" s="18">
        <v>0</v>
      </c>
      <c r="L33" s="21">
        <f t="shared" si="0"/>
        <v>800000</v>
      </c>
      <c r="M33" s="20">
        <v>50</v>
      </c>
      <c r="N33" s="20">
        <v>50</v>
      </c>
      <c r="O33" s="20">
        <v>0</v>
      </c>
      <c r="P33" s="20">
        <v>0</v>
      </c>
      <c r="Q33" s="17">
        <f t="shared" si="1"/>
        <v>100</v>
      </c>
      <c r="R33" s="41"/>
      <c r="T33" s="33"/>
      <c r="U33" s="33"/>
      <c r="V33" s="33"/>
      <c r="W33" s="33"/>
    </row>
    <row r="34" spans="1:23" ht="25.5" customHeight="1" x14ac:dyDescent="0.2">
      <c r="A34" s="10">
        <v>10</v>
      </c>
      <c r="B34" s="11">
        <v>360</v>
      </c>
      <c r="C34" s="12">
        <v>16</v>
      </c>
      <c r="D34" s="12">
        <v>0</v>
      </c>
      <c r="E34" s="12">
        <v>8</v>
      </c>
      <c r="F34" s="270">
        <v>60</v>
      </c>
      <c r="G34" s="19" t="s">
        <v>32</v>
      </c>
      <c r="H34" s="22">
        <v>150000</v>
      </c>
      <c r="I34" s="18">
        <v>450000</v>
      </c>
      <c r="J34" s="18">
        <v>0</v>
      </c>
      <c r="K34" s="18">
        <v>0</v>
      </c>
      <c r="L34" s="21">
        <f t="shared" si="0"/>
        <v>600000</v>
      </c>
      <c r="M34" s="20">
        <v>25</v>
      </c>
      <c r="N34" s="20">
        <v>75</v>
      </c>
      <c r="O34" s="20">
        <v>0</v>
      </c>
      <c r="P34" s="20">
        <v>0</v>
      </c>
      <c r="Q34" s="17">
        <f t="shared" si="1"/>
        <v>100</v>
      </c>
      <c r="R34" s="41"/>
      <c r="T34" s="33"/>
      <c r="U34" s="33"/>
      <c r="V34" s="33"/>
      <c r="W34" s="33"/>
    </row>
    <row r="35" spans="1:23" ht="25.5" customHeight="1" x14ac:dyDescent="0.2">
      <c r="A35" s="10">
        <v>10</v>
      </c>
      <c r="B35" s="11">
        <v>360</v>
      </c>
      <c r="C35" s="12">
        <v>16</v>
      </c>
      <c r="D35" s="12">
        <v>0</v>
      </c>
      <c r="E35" s="12">
        <v>8</v>
      </c>
      <c r="F35" s="270">
        <v>61</v>
      </c>
      <c r="G35" s="19" t="s">
        <v>33</v>
      </c>
      <c r="H35" s="22">
        <v>750000</v>
      </c>
      <c r="I35" s="18">
        <v>750000</v>
      </c>
      <c r="J35" s="18">
        <v>0</v>
      </c>
      <c r="K35" s="18">
        <v>0</v>
      </c>
      <c r="L35" s="21">
        <f t="shared" si="0"/>
        <v>1500000</v>
      </c>
      <c r="M35" s="20">
        <v>50</v>
      </c>
      <c r="N35" s="20">
        <v>50</v>
      </c>
      <c r="O35" s="20">
        <v>0</v>
      </c>
      <c r="P35" s="20">
        <v>0</v>
      </c>
      <c r="Q35" s="17">
        <f t="shared" si="1"/>
        <v>100</v>
      </c>
      <c r="R35" s="41"/>
      <c r="T35" s="33"/>
      <c r="U35" s="33"/>
      <c r="V35" s="33"/>
      <c r="W35" s="33"/>
    </row>
    <row r="36" spans="1:23" ht="12.75" customHeight="1" x14ac:dyDescent="0.2">
      <c r="A36" s="10">
        <v>10</v>
      </c>
      <c r="B36" s="11">
        <v>360</v>
      </c>
      <c r="C36" s="12">
        <v>16</v>
      </c>
      <c r="D36" s="12">
        <v>0</v>
      </c>
      <c r="E36" s="12">
        <v>8</v>
      </c>
      <c r="F36" s="270">
        <v>62</v>
      </c>
      <c r="G36" s="19" t="s">
        <v>34</v>
      </c>
      <c r="H36" s="22">
        <v>1000000</v>
      </c>
      <c r="I36" s="18">
        <v>1000000</v>
      </c>
      <c r="J36" s="18">
        <v>0</v>
      </c>
      <c r="K36" s="18">
        <v>0</v>
      </c>
      <c r="L36" s="21">
        <f t="shared" si="0"/>
        <v>2000000</v>
      </c>
      <c r="M36" s="20">
        <v>50</v>
      </c>
      <c r="N36" s="20">
        <v>50</v>
      </c>
      <c r="O36" s="20">
        <v>0</v>
      </c>
      <c r="P36" s="20">
        <v>0</v>
      </c>
      <c r="Q36" s="17">
        <f t="shared" si="1"/>
        <v>100</v>
      </c>
      <c r="R36" s="41"/>
      <c r="T36" s="33"/>
      <c r="U36" s="33"/>
      <c r="V36" s="33"/>
      <c r="W36" s="33"/>
    </row>
    <row r="37" spans="1:23" ht="12.75" customHeight="1" x14ac:dyDescent="0.2">
      <c r="A37" s="10">
        <v>10</v>
      </c>
      <c r="B37" s="11">
        <v>360</v>
      </c>
      <c r="C37" s="12">
        <v>16</v>
      </c>
      <c r="D37" s="12">
        <v>0</v>
      </c>
      <c r="E37" s="12">
        <v>8</v>
      </c>
      <c r="F37" s="270">
        <v>63</v>
      </c>
      <c r="G37" s="19" t="s">
        <v>35</v>
      </c>
      <c r="H37" s="22">
        <v>500000</v>
      </c>
      <c r="I37" s="18">
        <v>1500000</v>
      </c>
      <c r="J37" s="18">
        <v>0</v>
      </c>
      <c r="K37" s="18">
        <v>0</v>
      </c>
      <c r="L37" s="21">
        <f t="shared" si="0"/>
        <v>2000000</v>
      </c>
      <c r="M37" s="20">
        <v>25</v>
      </c>
      <c r="N37" s="20">
        <v>75</v>
      </c>
      <c r="O37" s="20">
        <v>0</v>
      </c>
      <c r="P37" s="20">
        <v>0</v>
      </c>
      <c r="Q37" s="17">
        <f t="shared" si="1"/>
        <v>100</v>
      </c>
      <c r="R37" s="41"/>
      <c r="T37" s="33"/>
      <c r="U37" s="33"/>
      <c r="V37" s="33"/>
      <c r="W37" s="33"/>
    </row>
    <row r="38" spans="1:23" ht="12.75" customHeight="1" x14ac:dyDescent="0.2">
      <c r="A38" s="10">
        <v>10</v>
      </c>
      <c r="B38" s="11">
        <v>360</v>
      </c>
      <c r="C38" s="12">
        <v>16</v>
      </c>
      <c r="D38" s="12">
        <v>0</v>
      </c>
      <c r="E38" s="12">
        <v>8</v>
      </c>
      <c r="F38" s="270">
        <v>64</v>
      </c>
      <c r="G38" s="19" t="s">
        <v>36</v>
      </c>
      <c r="H38" s="22">
        <v>1000000</v>
      </c>
      <c r="I38" s="18">
        <v>2000000</v>
      </c>
      <c r="J38" s="18">
        <v>0</v>
      </c>
      <c r="K38" s="18">
        <v>0</v>
      </c>
      <c r="L38" s="21">
        <f t="shared" si="0"/>
        <v>3000000</v>
      </c>
      <c r="M38" s="20">
        <v>33.33</v>
      </c>
      <c r="N38" s="20">
        <v>66.67</v>
      </c>
      <c r="O38" s="20">
        <v>0</v>
      </c>
      <c r="P38" s="20">
        <v>0</v>
      </c>
      <c r="Q38" s="17">
        <f t="shared" si="1"/>
        <v>100</v>
      </c>
      <c r="R38" s="41"/>
      <c r="T38" s="33"/>
      <c r="U38" s="33"/>
      <c r="V38" s="33"/>
      <c r="W38" s="33"/>
    </row>
    <row r="39" spans="1:23" ht="12.75" customHeight="1" x14ac:dyDescent="0.2">
      <c r="A39" s="10">
        <v>10</v>
      </c>
      <c r="B39" s="11">
        <v>360</v>
      </c>
      <c r="C39" s="12">
        <v>16</v>
      </c>
      <c r="D39" s="12">
        <v>0</v>
      </c>
      <c r="E39" s="12">
        <v>8</v>
      </c>
      <c r="F39" s="270">
        <v>65</v>
      </c>
      <c r="G39" s="19" t="s">
        <v>37</v>
      </c>
      <c r="H39" s="22">
        <v>1000000</v>
      </c>
      <c r="I39" s="18">
        <v>2000000</v>
      </c>
      <c r="J39" s="18">
        <v>0</v>
      </c>
      <c r="K39" s="18">
        <v>0</v>
      </c>
      <c r="L39" s="21">
        <f t="shared" si="0"/>
        <v>3000000</v>
      </c>
      <c r="M39" s="20">
        <v>33.33</v>
      </c>
      <c r="N39" s="20">
        <v>66.67</v>
      </c>
      <c r="O39" s="20">
        <v>0</v>
      </c>
      <c r="P39" s="20">
        <v>0</v>
      </c>
      <c r="Q39" s="17">
        <f t="shared" si="1"/>
        <v>100</v>
      </c>
      <c r="R39" s="41"/>
      <c r="T39" s="33"/>
      <c r="U39" s="33"/>
      <c r="V39" s="33"/>
      <c r="W39" s="33"/>
    </row>
    <row r="40" spans="1:23" x14ac:dyDescent="0.2">
      <c r="A40" s="10">
        <v>20</v>
      </c>
      <c r="B40" s="11">
        <v>301</v>
      </c>
      <c r="C40" s="12">
        <v>16</v>
      </c>
      <c r="D40" s="12">
        <v>0</v>
      </c>
      <c r="E40" s="12">
        <v>12</v>
      </c>
      <c r="F40" s="270">
        <v>52</v>
      </c>
      <c r="G40" s="19" t="s">
        <v>38</v>
      </c>
      <c r="H40" s="22">
        <v>122500000</v>
      </c>
      <c r="I40" s="18">
        <v>17500000</v>
      </c>
      <c r="J40" s="18">
        <v>0</v>
      </c>
      <c r="K40" s="18">
        <v>0</v>
      </c>
      <c r="L40" s="21">
        <f t="shared" si="0"/>
        <v>140000000</v>
      </c>
      <c r="M40" s="20">
        <v>87.5</v>
      </c>
      <c r="N40" s="20">
        <v>12.5</v>
      </c>
      <c r="O40" s="20">
        <v>0</v>
      </c>
      <c r="P40" s="20">
        <v>0</v>
      </c>
      <c r="Q40" s="17">
        <f t="shared" si="1"/>
        <v>100</v>
      </c>
      <c r="R40" s="41"/>
      <c r="T40" s="33"/>
      <c r="U40" s="33"/>
      <c r="V40" s="33"/>
      <c r="W40" s="33"/>
    </row>
    <row r="41" spans="1:23" ht="12.75" customHeight="1" x14ac:dyDescent="0.2">
      <c r="A41" s="10">
        <v>20</v>
      </c>
      <c r="B41" s="11">
        <v>301</v>
      </c>
      <c r="C41" s="12">
        <v>37</v>
      </c>
      <c r="D41" s="12">
        <v>0</v>
      </c>
      <c r="E41" s="12">
        <v>1</v>
      </c>
      <c r="F41" s="270">
        <v>51</v>
      </c>
      <c r="G41" s="19" t="s">
        <v>39</v>
      </c>
      <c r="H41" s="22">
        <v>23100000</v>
      </c>
      <c r="I41" s="18">
        <v>42900000</v>
      </c>
      <c r="J41" s="18">
        <v>0</v>
      </c>
      <c r="K41" s="18">
        <v>0</v>
      </c>
      <c r="L41" s="21">
        <f t="shared" si="0"/>
        <v>66000000</v>
      </c>
      <c r="M41" s="20">
        <v>35</v>
      </c>
      <c r="N41" s="20">
        <v>65</v>
      </c>
      <c r="O41" s="20">
        <v>0</v>
      </c>
      <c r="P41" s="20">
        <v>0</v>
      </c>
      <c r="Q41" s="17">
        <f t="shared" si="1"/>
        <v>100</v>
      </c>
      <c r="R41" s="34"/>
      <c r="T41" s="33"/>
      <c r="U41" s="33"/>
      <c r="V41" s="33"/>
      <c r="W41" s="33"/>
    </row>
    <row r="42" spans="1:23" ht="12.75" customHeight="1" x14ac:dyDescent="0.2">
      <c r="A42" s="10">
        <v>25</v>
      </c>
      <c r="B42" s="11">
        <v>347</v>
      </c>
      <c r="C42" s="12">
        <v>8</v>
      </c>
      <c r="D42" s="12">
        <v>0</v>
      </c>
      <c r="E42" s="12">
        <v>1</v>
      </c>
      <c r="F42" s="270">
        <v>51</v>
      </c>
      <c r="G42" s="19" t="s">
        <v>40</v>
      </c>
      <c r="H42" s="22">
        <v>1000000</v>
      </c>
      <c r="I42" s="18">
        <v>23545454</v>
      </c>
      <c r="J42" s="18">
        <v>545546</v>
      </c>
      <c r="K42" s="18">
        <v>0</v>
      </c>
      <c r="L42" s="21">
        <f t="shared" si="0"/>
        <v>25091000</v>
      </c>
      <c r="M42" s="20">
        <v>3.99</v>
      </c>
      <c r="N42" s="20">
        <v>93.84</v>
      </c>
      <c r="O42" s="20">
        <v>2.17</v>
      </c>
      <c r="P42" s="20">
        <v>0</v>
      </c>
      <c r="Q42" s="17">
        <f t="shared" si="1"/>
        <v>100</v>
      </c>
      <c r="R42" s="41"/>
      <c r="T42" s="33"/>
      <c r="U42" s="33"/>
      <c r="V42" s="33"/>
      <c r="W42" s="33"/>
    </row>
    <row r="43" spans="1:23" ht="12.75" customHeight="1" x14ac:dyDescent="0.2">
      <c r="A43" s="10">
        <v>25</v>
      </c>
      <c r="B43" s="11">
        <v>347</v>
      </c>
      <c r="C43" s="12">
        <v>71</v>
      </c>
      <c r="D43" s="12">
        <v>0</v>
      </c>
      <c r="E43" s="12">
        <v>1</v>
      </c>
      <c r="F43" s="270">
        <v>51</v>
      </c>
      <c r="G43" s="19" t="s">
        <v>41</v>
      </c>
      <c r="H43" s="22">
        <v>10011945</v>
      </c>
      <c r="I43" s="18">
        <v>3988055</v>
      </c>
      <c r="J43" s="18">
        <v>0</v>
      </c>
      <c r="K43" s="18">
        <v>0</v>
      </c>
      <c r="L43" s="21">
        <f t="shared" si="0"/>
        <v>14000000</v>
      </c>
      <c r="M43" s="20">
        <v>71.510000000000005</v>
      </c>
      <c r="N43" s="20">
        <v>28.49</v>
      </c>
      <c r="O43" s="20">
        <v>0</v>
      </c>
      <c r="P43" s="20">
        <v>0</v>
      </c>
      <c r="Q43" s="17">
        <f t="shared" si="1"/>
        <v>100</v>
      </c>
      <c r="R43" s="41"/>
      <c r="T43" s="33"/>
      <c r="U43" s="33"/>
      <c r="V43" s="33"/>
      <c r="W43" s="33"/>
    </row>
    <row r="44" spans="1:23" ht="12.75" customHeight="1" x14ac:dyDescent="0.2">
      <c r="A44" s="10">
        <v>25</v>
      </c>
      <c r="B44" s="11">
        <v>347</v>
      </c>
      <c r="C44" s="12">
        <v>71</v>
      </c>
      <c r="D44" s="12">
        <v>0</v>
      </c>
      <c r="E44" s="12">
        <v>2</v>
      </c>
      <c r="F44" s="270">
        <v>51</v>
      </c>
      <c r="G44" s="19" t="s">
        <v>42</v>
      </c>
      <c r="H44" s="22">
        <v>2152568</v>
      </c>
      <c r="I44" s="18">
        <v>2147432</v>
      </c>
      <c r="J44" s="18">
        <v>0</v>
      </c>
      <c r="K44" s="18">
        <v>0</v>
      </c>
      <c r="L44" s="21">
        <f t="shared" si="0"/>
        <v>4300000</v>
      </c>
      <c r="M44" s="20">
        <v>50.06</v>
      </c>
      <c r="N44" s="20">
        <v>49.94</v>
      </c>
      <c r="O44" s="20">
        <v>0</v>
      </c>
      <c r="P44" s="20">
        <v>0</v>
      </c>
      <c r="Q44" s="17">
        <f t="shared" si="1"/>
        <v>100</v>
      </c>
      <c r="R44" s="34"/>
      <c r="T44" s="33"/>
      <c r="U44" s="33"/>
      <c r="V44" s="33"/>
      <c r="W44" s="33"/>
    </row>
    <row r="45" spans="1:23" ht="12.75" customHeight="1" x14ac:dyDescent="0.2">
      <c r="A45" s="10">
        <v>25</v>
      </c>
      <c r="B45" s="11">
        <v>347</v>
      </c>
      <c r="C45" s="12">
        <v>71</v>
      </c>
      <c r="D45" s="12">
        <v>0</v>
      </c>
      <c r="E45" s="12">
        <v>4</v>
      </c>
      <c r="F45" s="270">
        <v>51</v>
      </c>
      <c r="G45" s="19" t="s">
        <v>43</v>
      </c>
      <c r="H45" s="22">
        <v>2002389</v>
      </c>
      <c r="I45" s="18">
        <v>35997611</v>
      </c>
      <c r="J45" s="18">
        <v>0</v>
      </c>
      <c r="K45" s="18">
        <v>0</v>
      </c>
      <c r="L45" s="21">
        <f t="shared" si="0"/>
        <v>38000000</v>
      </c>
      <c r="M45" s="20">
        <v>5.27</v>
      </c>
      <c r="N45" s="20">
        <v>94.73</v>
      </c>
      <c r="O45" s="20">
        <v>0</v>
      </c>
      <c r="P45" s="20">
        <v>0</v>
      </c>
      <c r="Q45" s="17">
        <f t="shared" si="1"/>
        <v>100</v>
      </c>
      <c r="R45" s="41"/>
      <c r="T45" s="33"/>
      <c r="U45" s="33"/>
      <c r="V45" s="33"/>
      <c r="W45" s="33"/>
    </row>
    <row r="46" spans="1:23" ht="12.75" customHeight="1" x14ac:dyDescent="0.2">
      <c r="A46" s="10">
        <v>25</v>
      </c>
      <c r="B46" s="11">
        <v>347</v>
      </c>
      <c r="C46" s="12">
        <v>72</v>
      </c>
      <c r="D46" s="12">
        <v>0</v>
      </c>
      <c r="E46" s="12">
        <v>1</v>
      </c>
      <c r="F46" s="270">
        <v>51</v>
      </c>
      <c r="G46" s="19" t="s">
        <v>44</v>
      </c>
      <c r="H46" s="22">
        <v>3146611</v>
      </c>
      <c r="I46" s="18">
        <v>2353389</v>
      </c>
      <c r="J46" s="18">
        <v>0</v>
      </c>
      <c r="K46" s="18">
        <v>0</v>
      </c>
      <c r="L46" s="21">
        <f t="shared" si="0"/>
        <v>5500000</v>
      </c>
      <c r="M46" s="20">
        <v>57.21</v>
      </c>
      <c r="N46" s="20">
        <v>42.79</v>
      </c>
      <c r="O46" s="20">
        <v>0</v>
      </c>
      <c r="P46" s="20">
        <v>0</v>
      </c>
      <c r="Q46" s="17">
        <f t="shared" si="1"/>
        <v>100</v>
      </c>
      <c r="R46" s="41"/>
      <c r="T46" s="33"/>
      <c r="U46" s="33"/>
      <c r="V46" s="33"/>
      <c r="W46" s="33"/>
    </row>
    <row r="47" spans="1:23" ht="12.75" customHeight="1" x14ac:dyDescent="0.2">
      <c r="A47" s="10">
        <v>25</v>
      </c>
      <c r="B47" s="11">
        <v>347</v>
      </c>
      <c r="C47" s="12">
        <v>72</v>
      </c>
      <c r="D47" s="12">
        <v>0</v>
      </c>
      <c r="E47" s="12">
        <v>2</v>
      </c>
      <c r="F47" s="270">
        <v>51</v>
      </c>
      <c r="G47" s="19" t="s">
        <v>45</v>
      </c>
      <c r="H47" s="22">
        <v>10298001</v>
      </c>
      <c r="I47" s="18">
        <v>13701999</v>
      </c>
      <c r="J47" s="18">
        <v>0</v>
      </c>
      <c r="K47" s="18">
        <v>0</v>
      </c>
      <c r="L47" s="21">
        <f t="shared" si="0"/>
        <v>24000000</v>
      </c>
      <c r="M47" s="20">
        <v>42.91</v>
      </c>
      <c r="N47" s="20">
        <v>57.09</v>
      </c>
      <c r="O47" s="20">
        <v>0</v>
      </c>
      <c r="P47" s="20">
        <v>0</v>
      </c>
      <c r="Q47" s="17">
        <f t="shared" si="1"/>
        <v>100</v>
      </c>
      <c r="R47" s="41"/>
      <c r="T47" s="33"/>
      <c r="U47" s="33"/>
      <c r="V47" s="33"/>
      <c r="W47" s="33"/>
    </row>
    <row r="48" spans="1:23" ht="12.75" customHeight="1" x14ac:dyDescent="0.2">
      <c r="A48" s="10">
        <v>30</v>
      </c>
      <c r="B48" s="11">
        <v>325</v>
      </c>
      <c r="C48" s="12">
        <v>72</v>
      </c>
      <c r="D48" s="12">
        <v>0</v>
      </c>
      <c r="E48" s="12">
        <v>94</v>
      </c>
      <c r="F48" s="270">
        <v>51</v>
      </c>
      <c r="G48" s="19" t="s">
        <v>46</v>
      </c>
      <c r="H48" s="22">
        <v>171000000</v>
      </c>
      <c r="I48" s="18">
        <v>209000000</v>
      </c>
      <c r="J48" s="18">
        <v>0</v>
      </c>
      <c r="K48" s="18">
        <v>0</v>
      </c>
      <c r="L48" s="21">
        <f t="shared" si="0"/>
        <v>380000000</v>
      </c>
      <c r="M48" s="20">
        <v>45</v>
      </c>
      <c r="N48" s="20">
        <v>55</v>
      </c>
      <c r="O48" s="20">
        <v>0</v>
      </c>
      <c r="P48" s="20">
        <v>0</v>
      </c>
      <c r="Q48" s="17">
        <f t="shared" si="1"/>
        <v>100</v>
      </c>
      <c r="R48" s="34"/>
      <c r="T48" s="33"/>
      <c r="U48" s="33"/>
      <c r="V48" s="33"/>
      <c r="W48" s="33"/>
    </row>
    <row r="49" spans="1:23" x14ac:dyDescent="0.2">
      <c r="A49" s="10">
        <v>30</v>
      </c>
      <c r="B49" s="11">
        <v>325</v>
      </c>
      <c r="C49" s="12">
        <v>73</v>
      </c>
      <c r="D49" s="12">
        <v>1</v>
      </c>
      <c r="E49" s="12">
        <v>50</v>
      </c>
      <c r="F49" s="270">
        <v>51</v>
      </c>
      <c r="G49" s="19" t="s">
        <v>47</v>
      </c>
      <c r="H49" s="22">
        <v>459754790</v>
      </c>
      <c r="I49" s="18">
        <v>4748620800</v>
      </c>
      <c r="J49" s="18">
        <v>5713523200</v>
      </c>
      <c r="K49" s="18">
        <v>4566101210</v>
      </c>
      <c r="L49" s="21">
        <f t="shared" si="0"/>
        <v>15488000000</v>
      </c>
      <c r="M49" s="20">
        <v>2.97</v>
      </c>
      <c r="N49" s="20">
        <v>30.66</v>
      </c>
      <c r="O49" s="20">
        <v>36.89</v>
      </c>
      <c r="P49" s="20">
        <v>29.48</v>
      </c>
      <c r="Q49" s="17">
        <f t="shared" si="1"/>
        <v>100.00000000000001</v>
      </c>
      <c r="R49" s="41"/>
      <c r="T49" s="33"/>
      <c r="U49" s="33"/>
      <c r="V49" s="33"/>
      <c r="W49" s="33"/>
    </row>
    <row r="50" spans="1:23" ht="12.75" customHeight="1" x14ac:dyDescent="0.2">
      <c r="A50" s="10">
        <v>30</v>
      </c>
      <c r="B50" s="11">
        <v>325</v>
      </c>
      <c r="C50" s="12">
        <v>73</v>
      </c>
      <c r="D50" s="12">
        <v>1</v>
      </c>
      <c r="E50" s="12">
        <v>51</v>
      </c>
      <c r="F50" s="270">
        <v>51</v>
      </c>
      <c r="G50" s="19" t="s">
        <v>48</v>
      </c>
      <c r="H50" s="22">
        <v>522448625</v>
      </c>
      <c r="I50" s="18">
        <v>5396160000</v>
      </c>
      <c r="J50" s="18">
        <v>6492640000</v>
      </c>
      <c r="K50" s="18">
        <v>5188751375</v>
      </c>
      <c r="L50" s="21">
        <f t="shared" si="0"/>
        <v>17600000000</v>
      </c>
      <c r="M50" s="20">
        <v>5</v>
      </c>
      <c r="N50" s="16">
        <v>5</v>
      </c>
      <c r="O50" s="16">
        <v>45</v>
      </c>
      <c r="P50" s="16">
        <v>45</v>
      </c>
      <c r="Q50" s="17">
        <f t="shared" si="1"/>
        <v>100</v>
      </c>
      <c r="R50" s="41"/>
      <c r="T50" s="33"/>
      <c r="U50" s="33"/>
      <c r="V50" s="33"/>
      <c r="W50" s="33"/>
    </row>
    <row r="51" spans="1:23" ht="12.75" customHeight="1" x14ac:dyDescent="0.2">
      <c r="A51" s="10">
        <v>30</v>
      </c>
      <c r="B51" s="11">
        <v>325</v>
      </c>
      <c r="C51" s="12">
        <v>73</v>
      </c>
      <c r="D51" s="12">
        <v>2</v>
      </c>
      <c r="E51" s="12">
        <v>46</v>
      </c>
      <c r="F51" s="270">
        <v>51</v>
      </c>
      <c r="G51" s="19" t="s">
        <v>49</v>
      </c>
      <c r="H51" s="22">
        <v>100000000</v>
      </c>
      <c r="I51" s="18">
        <v>400000000</v>
      </c>
      <c r="J51" s="18">
        <v>200000000</v>
      </c>
      <c r="K51" s="18">
        <v>0</v>
      </c>
      <c r="L51" s="21">
        <f t="shared" si="0"/>
        <v>700000000</v>
      </c>
      <c r="M51" s="20">
        <v>14.29</v>
      </c>
      <c r="N51" s="20">
        <v>57.14</v>
      </c>
      <c r="O51" s="20">
        <v>28.57</v>
      </c>
      <c r="P51" s="20">
        <v>0</v>
      </c>
      <c r="Q51" s="17">
        <f t="shared" si="1"/>
        <v>100</v>
      </c>
      <c r="R51" s="41"/>
      <c r="T51" s="33"/>
      <c r="U51" s="33"/>
      <c r="V51" s="33"/>
      <c r="W51" s="33"/>
    </row>
    <row r="52" spans="1:23" ht="12.75" customHeight="1" x14ac:dyDescent="0.2">
      <c r="A52" s="10">
        <v>40</v>
      </c>
      <c r="B52" s="11">
        <v>332</v>
      </c>
      <c r="C52" s="12">
        <v>18</v>
      </c>
      <c r="D52" s="12">
        <v>2</v>
      </c>
      <c r="E52" s="12">
        <v>12</v>
      </c>
      <c r="F52" s="270">
        <v>51</v>
      </c>
      <c r="G52" s="19" t="s">
        <v>50</v>
      </c>
      <c r="H52" s="22">
        <v>171065850</v>
      </c>
      <c r="I52" s="18">
        <v>179961342</v>
      </c>
      <c r="J52" s="18">
        <v>190505887</v>
      </c>
      <c r="K52" s="18">
        <v>0</v>
      </c>
      <c r="L52" s="21">
        <f t="shared" si="0"/>
        <v>541533079</v>
      </c>
      <c r="M52" s="20">
        <v>31.59</v>
      </c>
      <c r="N52" s="20">
        <v>33.229999999999997</v>
      </c>
      <c r="O52" s="20">
        <v>35.18</v>
      </c>
      <c r="P52" s="20">
        <v>0</v>
      </c>
      <c r="Q52" s="17">
        <f t="shared" si="1"/>
        <v>100</v>
      </c>
      <c r="R52" s="41"/>
      <c r="T52" s="33"/>
      <c r="U52" s="33"/>
      <c r="V52" s="33"/>
      <c r="W52" s="33"/>
    </row>
    <row r="53" spans="1:23" ht="25.5" customHeight="1" x14ac:dyDescent="0.2">
      <c r="A53" s="10">
        <v>41</v>
      </c>
      <c r="B53" s="11">
        <v>343</v>
      </c>
      <c r="C53" s="12">
        <v>44</v>
      </c>
      <c r="D53" s="12">
        <v>0</v>
      </c>
      <c r="E53" s="12">
        <v>1</v>
      </c>
      <c r="F53" s="270">
        <v>51</v>
      </c>
      <c r="G53" s="19" t="s">
        <v>51</v>
      </c>
      <c r="H53" s="22">
        <v>57030000</v>
      </c>
      <c r="I53" s="18">
        <v>46740000</v>
      </c>
      <c r="J53" s="18">
        <v>0</v>
      </c>
      <c r="K53" s="18">
        <v>0</v>
      </c>
      <c r="L53" s="21">
        <f t="shared" si="0"/>
        <v>103770000</v>
      </c>
      <c r="M53" s="20">
        <v>53</v>
      </c>
      <c r="N53" s="16">
        <v>47</v>
      </c>
      <c r="O53" s="16">
        <v>0</v>
      </c>
      <c r="P53" s="16">
        <v>0</v>
      </c>
      <c r="Q53" s="17">
        <f t="shared" si="1"/>
        <v>100</v>
      </c>
      <c r="R53" s="41"/>
      <c r="T53" s="33"/>
      <c r="U53" s="33"/>
      <c r="V53" s="33"/>
      <c r="W53" s="33"/>
    </row>
    <row r="54" spans="1:23" ht="25.5" customHeight="1" x14ac:dyDescent="0.2">
      <c r="A54" s="10">
        <v>41</v>
      </c>
      <c r="B54" s="11">
        <v>375</v>
      </c>
      <c r="C54" s="12">
        <v>42</v>
      </c>
      <c r="D54" s="12">
        <v>0</v>
      </c>
      <c r="E54" s="12">
        <v>2</v>
      </c>
      <c r="F54" s="270">
        <v>51</v>
      </c>
      <c r="G54" s="19" t="s">
        <v>52</v>
      </c>
      <c r="H54" s="22">
        <v>26510640</v>
      </c>
      <c r="I54" s="18">
        <v>25489360</v>
      </c>
      <c r="J54" s="18">
        <v>0</v>
      </c>
      <c r="K54" s="18">
        <v>0</v>
      </c>
      <c r="L54" s="21">
        <f t="shared" si="0"/>
        <v>52000000</v>
      </c>
      <c r="M54" s="20">
        <v>51</v>
      </c>
      <c r="N54" s="16">
        <v>49</v>
      </c>
      <c r="O54" s="16">
        <v>0</v>
      </c>
      <c r="P54" s="16">
        <v>0</v>
      </c>
      <c r="Q54" s="17">
        <f t="shared" si="1"/>
        <v>100</v>
      </c>
      <c r="R54" s="41"/>
      <c r="T54" s="33"/>
      <c r="U54" s="33"/>
      <c r="V54" s="33"/>
      <c r="W54" s="33"/>
    </row>
    <row r="55" spans="1:23" ht="12.75" customHeight="1" x14ac:dyDescent="0.2">
      <c r="A55" s="10">
        <v>41</v>
      </c>
      <c r="B55" s="11">
        <v>375</v>
      </c>
      <c r="C55" s="12">
        <v>42</v>
      </c>
      <c r="D55" s="12">
        <v>0</v>
      </c>
      <c r="E55" s="12">
        <v>3</v>
      </c>
      <c r="F55" s="270">
        <v>51</v>
      </c>
      <c r="G55" s="19" t="s">
        <v>53</v>
      </c>
      <c r="H55" s="22">
        <v>20108070</v>
      </c>
      <c r="I55" s="18">
        <v>25489360</v>
      </c>
      <c r="J55" s="18">
        <v>0</v>
      </c>
      <c r="K55" s="18">
        <v>0</v>
      </c>
      <c r="L55" s="21">
        <f t="shared" si="0"/>
        <v>45597430</v>
      </c>
      <c r="M55" s="20">
        <v>51</v>
      </c>
      <c r="N55" s="16">
        <v>49</v>
      </c>
      <c r="O55" s="16">
        <v>0</v>
      </c>
      <c r="P55" s="16">
        <v>0</v>
      </c>
      <c r="Q55" s="17">
        <f t="shared" si="1"/>
        <v>100</v>
      </c>
      <c r="R55" s="41"/>
      <c r="T55" s="33"/>
      <c r="U55" s="33"/>
      <c r="V55" s="33"/>
      <c r="W55" s="33"/>
    </row>
    <row r="56" spans="1:23" ht="12.75" customHeight="1" x14ac:dyDescent="0.2">
      <c r="A56" s="10">
        <v>41</v>
      </c>
      <c r="B56" s="11">
        <v>375</v>
      </c>
      <c r="C56" s="12">
        <v>48</v>
      </c>
      <c r="D56" s="12">
        <v>0</v>
      </c>
      <c r="E56" s="12">
        <v>11</v>
      </c>
      <c r="F56" s="270">
        <v>51</v>
      </c>
      <c r="G56" s="19" t="s">
        <v>54</v>
      </c>
      <c r="H56" s="22">
        <v>836440</v>
      </c>
      <c r="I56" s="18">
        <v>21711360</v>
      </c>
      <c r="J56" s="18">
        <v>0</v>
      </c>
      <c r="K56" s="18">
        <v>0</v>
      </c>
      <c r="L56" s="21">
        <f t="shared" si="0"/>
        <v>22547800</v>
      </c>
      <c r="M56" s="20">
        <v>3.71</v>
      </c>
      <c r="N56" s="16">
        <v>96.29</v>
      </c>
      <c r="O56" s="16">
        <v>0</v>
      </c>
      <c r="P56" s="16">
        <v>0</v>
      </c>
      <c r="Q56" s="17">
        <f t="shared" si="1"/>
        <v>100</v>
      </c>
      <c r="R56" s="34"/>
      <c r="T56" s="33"/>
      <c r="U56" s="33"/>
      <c r="V56" s="33"/>
      <c r="W56" s="33"/>
    </row>
    <row r="57" spans="1:23" ht="12.75" customHeight="1" x14ac:dyDescent="0.2">
      <c r="A57" s="10">
        <v>41</v>
      </c>
      <c r="B57" s="11">
        <v>380</v>
      </c>
      <c r="C57" s="12">
        <v>31</v>
      </c>
      <c r="D57" s="12">
        <v>0</v>
      </c>
      <c r="E57" s="12">
        <v>26</v>
      </c>
      <c r="F57" s="270">
        <v>51</v>
      </c>
      <c r="G57" s="19" t="s">
        <v>55</v>
      </c>
      <c r="H57" s="22">
        <v>18185000</v>
      </c>
      <c r="I57" s="18">
        <v>11815000</v>
      </c>
      <c r="J57" s="18">
        <v>0</v>
      </c>
      <c r="K57" s="18">
        <v>0</v>
      </c>
      <c r="L57" s="21">
        <f t="shared" si="0"/>
        <v>30000000</v>
      </c>
      <c r="M57" s="20">
        <v>66.67</v>
      </c>
      <c r="N57" s="16">
        <v>33.33</v>
      </c>
      <c r="O57" s="16">
        <v>0</v>
      </c>
      <c r="P57" s="16">
        <v>0</v>
      </c>
      <c r="Q57" s="17">
        <f t="shared" si="1"/>
        <v>100</v>
      </c>
      <c r="R57" s="41"/>
      <c r="T57" s="33"/>
      <c r="U57" s="33"/>
      <c r="V57" s="33"/>
      <c r="W57" s="33"/>
    </row>
    <row r="58" spans="1:23" ht="12.75" customHeight="1" x14ac:dyDescent="0.2">
      <c r="A58" s="10">
        <v>41</v>
      </c>
      <c r="B58" s="11">
        <v>380</v>
      </c>
      <c r="C58" s="12">
        <v>31</v>
      </c>
      <c r="D58" s="12">
        <v>0</v>
      </c>
      <c r="E58" s="12">
        <v>36</v>
      </c>
      <c r="F58" s="270">
        <v>51</v>
      </c>
      <c r="G58" s="19" t="s">
        <v>56</v>
      </c>
      <c r="H58" s="22">
        <v>15870000</v>
      </c>
      <c r="I58" s="18">
        <v>18290000</v>
      </c>
      <c r="J58" s="18">
        <v>0</v>
      </c>
      <c r="K58" s="18">
        <v>0</v>
      </c>
      <c r="L58" s="21">
        <f t="shared" si="0"/>
        <v>34160000</v>
      </c>
      <c r="M58" s="20">
        <v>50</v>
      </c>
      <c r="N58" s="16">
        <v>50</v>
      </c>
      <c r="O58" s="16">
        <v>0</v>
      </c>
      <c r="P58" s="16">
        <v>0</v>
      </c>
      <c r="Q58" s="17">
        <f t="shared" si="1"/>
        <v>100</v>
      </c>
      <c r="R58" s="41"/>
      <c r="T58" s="33"/>
      <c r="U58" s="33"/>
      <c r="V58" s="33"/>
      <c r="W58" s="33"/>
    </row>
    <row r="59" spans="1:23" ht="12.75" customHeight="1" x14ac:dyDescent="0.2">
      <c r="A59" s="10">
        <v>41</v>
      </c>
      <c r="B59" s="11">
        <v>380</v>
      </c>
      <c r="C59" s="12">
        <v>31</v>
      </c>
      <c r="D59" s="12">
        <v>0</v>
      </c>
      <c r="E59" s="12">
        <v>38</v>
      </c>
      <c r="F59" s="270">
        <v>51</v>
      </c>
      <c r="G59" s="19" t="s">
        <v>57</v>
      </c>
      <c r="H59" s="22">
        <v>15750000</v>
      </c>
      <c r="I59" s="18">
        <v>15750000</v>
      </c>
      <c r="J59" s="18">
        <v>0</v>
      </c>
      <c r="K59" s="18">
        <v>0</v>
      </c>
      <c r="L59" s="21">
        <f t="shared" si="0"/>
        <v>31500000</v>
      </c>
      <c r="M59" s="20">
        <v>50</v>
      </c>
      <c r="N59" s="16">
        <v>50</v>
      </c>
      <c r="O59" s="16">
        <v>0</v>
      </c>
      <c r="P59" s="16">
        <v>0</v>
      </c>
      <c r="Q59" s="17">
        <f t="shared" si="1"/>
        <v>100</v>
      </c>
      <c r="R59" s="34"/>
      <c r="T59" s="33"/>
      <c r="U59" s="33"/>
      <c r="V59" s="33"/>
      <c r="W59" s="33"/>
    </row>
    <row r="60" spans="1:23" ht="25.5" customHeight="1" x14ac:dyDescent="0.2">
      <c r="A60" s="10">
        <v>45</v>
      </c>
      <c r="B60" s="11">
        <v>372</v>
      </c>
      <c r="C60" s="12">
        <v>17</v>
      </c>
      <c r="D60" s="12">
        <v>0</v>
      </c>
      <c r="E60" s="12">
        <v>12</v>
      </c>
      <c r="F60" s="270">
        <v>51</v>
      </c>
      <c r="G60" s="19" t="s">
        <v>58</v>
      </c>
      <c r="H60" s="22">
        <v>35000000</v>
      </c>
      <c r="I60" s="18">
        <v>40000000</v>
      </c>
      <c r="J60" s="18">
        <v>45000000</v>
      </c>
      <c r="K60" s="18">
        <v>0</v>
      </c>
      <c r="L60" s="21">
        <f t="shared" si="0"/>
        <v>120000000</v>
      </c>
      <c r="M60" s="20">
        <v>29.16</v>
      </c>
      <c r="N60" s="16">
        <v>33.33</v>
      </c>
      <c r="O60" s="16">
        <v>37.51</v>
      </c>
      <c r="P60" s="16">
        <v>0</v>
      </c>
      <c r="Q60" s="17">
        <f t="shared" si="1"/>
        <v>100</v>
      </c>
      <c r="R60" s="41"/>
      <c r="T60" s="33"/>
      <c r="U60" s="33"/>
      <c r="V60" s="33"/>
      <c r="W60" s="33"/>
    </row>
    <row r="61" spans="1:23" ht="25.5" customHeight="1" x14ac:dyDescent="0.2">
      <c r="A61" s="10">
        <v>45</v>
      </c>
      <c r="B61" s="11">
        <v>374</v>
      </c>
      <c r="C61" s="12">
        <v>16</v>
      </c>
      <c r="D61" s="12">
        <v>0</v>
      </c>
      <c r="E61" s="12">
        <v>8</v>
      </c>
      <c r="F61" s="270">
        <v>51</v>
      </c>
      <c r="G61" s="19" t="s">
        <v>59</v>
      </c>
      <c r="H61" s="22">
        <v>13600000</v>
      </c>
      <c r="I61" s="18">
        <v>13600000</v>
      </c>
      <c r="J61" s="18">
        <v>21800000</v>
      </c>
      <c r="K61" s="18">
        <v>0</v>
      </c>
      <c r="L61" s="21">
        <f t="shared" si="0"/>
        <v>49000000</v>
      </c>
      <c r="M61" s="20">
        <v>27.75</v>
      </c>
      <c r="N61" s="16">
        <v>27.75</v>
      </c>
      <c r="O61" s="16">
        <v>44.5</v>
      </c>
      <c r="P61" s="16">
        <v>0</v>
      </c>
      <c r="Q61" s="17">
        <f t="shared" si="1"/>
        <v>100</v>
      </c>
      <c r="R61" s="41"/>
      <c r="T61" s="33"/>
      <c r="U61" s="33"/>
      <c r="V61" s="33"/>
      <c r="W61" s="33"/>
    </row>
    <row r="62" spans="1:23" ht="25.5" customHeight="1" x14ac:dyDescent="0.2">
      <c r="A62" s="10">
        <v>45</v>
      </c>
      <c r="B62" s="11">
        <v>374</v>
      </c>
      <c r="C62" s="12">
        <v>16</v>
      </c>
      <c r="D62" s="12">
        <v>0</v>
      </c>
      <c r="E62" s="12">
        <v>84</v>
      </c>
      <c r="F62" s="270">
        <v>60</v>
      </c>
      <c r="G62" s="44" t="s">
        <v>291</v>
      </c>
      <c r="H62" s="22">
        <v>31080500</v>
      </c>
      <c r="I62" s="18">
        <v>23919500</v>
      </c>
      <c r="J62" s="18"/>
      <c r="K62" s="18"/>
      <c r="L62" s="21">
        <f t="shared" si="0"/>
        <v>55000000</v>
      </c>
      <c r="M62" s="20">
        <v>50</v>
      </c>
      <c r="N62" s="20">
        <v>50</v>
      </c>
      <c r="O62" s="20">
        <v>0</v>
      </c>
      <c r="P62" s="20">
        <v>0</v>
      </c>
      <c r="Q62" s="17">
        <f t="shared" si="1"/>
        <v>100</v>
      </c>
      <c r="R62" s="41"/>
      <c r="T62" s="33"/>
      <c r="U62" s="33"/>
      <c r="V62" s="33"/>
      <c r="W62" s="33"/>
    </row>
    <row r="63" spans="1:23" ht="25.5" x14ac:dyDescent="0.2">
      <c r="A63" s="10">
        <v>45</v>
      </c>
      <c r="B63" s="11">
        <v>381</v>
      </c>
      <c r="C63" s="12">
        <v>16</v>
      </c>
      <c r="D63" s="12">
        <v>0</v>
      </c>
      <c r="E63" s="12">
        <v>31</v>
      </c>
      <c r="F63" s="270">
        <v>51</v>
      </c>
      <c r="G63" s="19" t="s">
        <v>60</v>
      </c>
      <c r="H63" s="22">
        <v>17564034</v>
      </c>
      <c r="I63" s="18">
        <v>11900000</v>
      </c>
      <c r="J63" s="18">
        <v>14545751</v>
      </c>
      <c r="K63" s="18">
        <v>74150100</v>
      </c>
      <c r="L63" s="21">
        <f t="shared" si="0"/>
        <v>118159885</v>
      </c>
      <c r="M63" s="20">
        <v>14.86</v>
      </c>
      <c r="N63" s="20">
        <v>10.08</v>
      </c>
      <c r="O63" s="20">
        <v>12.31</v>
      </c>
      <c r="P63" s="20">
        <v>62.75</v>
      </c>
      <c r="Q63" s="17">
        <f t="shared" si="1"/>
        <v>100</v>
      </c>
      <c r="R63" s="41"/>
      <c r="T63" s="33"/>
      <c r="U63" s="33"/>
      <c r="V63" s="33"/>
      <c r="W63" s="33"/>
    </row>
    <row r="64" spans="1:23" ht="12.75" customHeight="1" x14ac:dyDescent="0.2">
      <c r="A64" s="10">
        <v>51</v>
      </c>
      <c r="B64" s="11">
        <v>608</v>
      </c>
      <c r="C64" s="12">
        <v>1</v>
      </c>
      <c r="D64" s="12">
        <v>0</v>
      </c>
      <c r="E64" s="12">
        <v>5</v>
      </c>
      <c r="F64" s="270">
        <v>51</v>
      </c>
      <c r="G64" s="19" t="s">
        <v>61</v>
      </c>
      <c r="H64" s="22">
        <v>60134400</v>
      </c>
      <c r="I64" s="18">
        <v>5011200</v>
      </c>
      <c r="J64" s="18">
        <v>0</v>
      </c>
      <c r="K64" s="18">
        <v>0</v>
      </c>
      <c r="L64" s="21">
        <f t="shared" si="0"/>
        <v>65145600</v>
      </c>
      <c r="M64" s="20">
        <v>90</v>
      </c>
      <c r="N64" s="16">
        <v>10</v>
      </c>
      <c r="O64" s="16">
        <v>0</v>
      </c>
      <c r="P64" s="16">
        <v>0</v>
      </c>
      <c r="Q64" s="17">
        <f t="shared" si="1"/>
        <v>100</v>
      </c>
      <c r="R64" s="41"/>
      <c r="T64" s="33"/>
      <c r="U64" s="33"/>
      <c r="V64" s="33"/>
      <c r="W64" s="33"/>
    </row>
    <row r="65" spans="1:23" ht="12.75" customHeight="1" x14ac:dyDescent="0.2">
      <c r="A65" s="10">
        <v>52</v>
      </c>
      <c r="B65" s="11">
        <v>363</v>
      </c>
      <c r="C65" s="12">
        <v>36</v>
      </c>
      <c r="D65" s="12">
        <v>0</v>
      </c>
      <c r="E65" s="12">
        <v>6</v>
      </c>
      <c r="F65" s="270">
        <v>53</v>
      </c>
      <c r="G65" s="19" t="s">
        <v>62</v>
      </c>
      <c r="H65" s="22">
        <v>12372474</v>
      </c>
      <c r="I65" s="18">
        <v>14310250</v>
      </c>
      <c r="J65" s="18">
        <v>13317276</v>
      </c>
      <c r="K65" s="18">
        <v>0</v>
      </c>
      <c r="L65" s="21">
        <f t="shared" si="0"/>
        <v>40000000</v>
      </c>
      <c r="M65" s="20">
        <v>30.93</v>
      </c>
      <c r="N65" s="20">
        <v>35.78</v>
      </c>
      <c r="O65" s="20">
        <v>33.29</v>
      </c>
      <c r="P65" s="20">
        <v>0</v>
      </c>
      <c r="Q65" s="17">
        <f t="shared" si="1"/>
        <v>100</v>
      </c>
      <c r="R65" s="41"/>
      <c r="T65" s="33"/>
      <c r="U65" s="33"/>
      <c r="V65" s="33"/>
      <c r="W65" s="33"/>
    </row>
    <row r="66" spans="1:23" ht="12.75" customHeight="1" x14ac:dyDescent="0.2">
      <c r="A66" s="10">
        <v>52</v>
      </c>
      <c r="B66" s="11">
        <v>363</v>
      </c>
      <c r="C66" s="12">
        <v>36</v>
      </c>
      <c r="D66" s="12">
        <v>0</v>
      </c>
      <c r="E66" s="12">
        <v>7</v>
      </c>
      <c r="F66" s="270">
        <v>59</v>
      </c>
      <c r="G66" s="19" t="s">
        <v>63</v>
      </c>
      <c r="H66" s="22">
        <v>2474494</v>
      </c>
      <c r="I66" s="18">
        <v>3525506</v>
      </c>
      <c r="J66" s="18">
        <v>0</v>
      </c>
      <c r="K66" s="18">
        <v>0</v>
      </c>
      <c r="L66" s="21">
        <f t="shared" si="0"/>
        <v>6000000</v>
      </c>
      <c r="M66" s="20">
        <v>41.24</v>
      </c>
      <c r="N66" s="20">
        <v>58.76</v>
      </c>
      <c r="O66" s="20">
        <v>0</v>
      </c>
      <c r="P66" s="20">
        <v>0</v>
      </c>
      <c r="Q66" s="17">
        <f t="shared" si="1"/>
        <v>100</v>
      </c>
      <c r="R66" s="41"/>
      <c r="T66" s="33"/>
      <c r="U66" s="33"/>
      <c r="V66" s="33"/>
      <c r="W66" s="33"/>
    </row>
    <row r="67" spans="1:23" ht="12.75" customHeight="1" x14ac:dyDescent="0.2">
      <c r="A67" s="10">
        <v>52</v>
      </c>
      <c r="B67" s="11">
        <v>363</v>
      </c>
      <c r="C67" s="12">
        <v>36</v>
      </c>
      <c r="D67" s="12">
        <v>0</v>
      </c>
      <c r="E67" s="12">
        <v>10</v>
      </c>
      <c r="F67" s="270">
        <v>51</v>
      </c>
      <c r="G67" s="19" t="s">
        <v>64</v>
      </c>
      <c r="H67" s="22">
        <v>1134143</v>
      </c>
      <c r="I67" s="18">
        <v>2990857</v>
      </c>
      <c r="J67" s="18">
        <v>0</v>
      </c>
      <c r="K67" s="18">
        <v>0</v>
      </c>
      <c r="L67" s="21">
        <f t="shared" si="0"/>
        <v>4125000</v>
      </c>
      <c r="M67" s="20">
        <v>27.49</v>
      </c>
      <c r="N67" s="20">
        <v>72.510000000000005</v>
      </c>
      <c r="O67" s="20">
        <v>0</v>
      </c>
      <c r="P67" s="20">
        <v>0</v>
      </c>
      <c r="Q67" s="17">
        <f t="shared" si="1"/>
        <v>100</v>
      </c>
      <c r="R67" s="41"/>
      <c r="T67" s="33"/>
      <c r="U67" s="33"/>
      <c r="V67" s="33"/>
      <c r="W67" s="33"/>
    </row>
    <row r="68" spans="1:23" ht="25.5" customHeight="1" x14ac:dyDescent="0.2">
      <c r="A68" s="10">
        <v>52</v>
      </c>
      <c r="B68" s="11">
        <v>363</v>
      </c>
      <c r="C68" s="12">
        <v>36</v>
      </c>
      <c r="D68" s="12">
        <v>0</v>
      </c>
      <c r="E68" s="12">
        <v>11</v>
      </c>
      <c r="F68" s="270">
        <v>51</v>
      </c>
      <c r="G68" s="19" t="s">
        <v>65</v>
      </c>
      <c r="H68" s="22">
        <v>1825633</v>
      </c>
      <c r="I68" s="18">
        <v>4259811</v>
      </c>
      <c r="J68" s="18">
        <v>0</v>
      </c>
      <c r="K68" s="18">
        <v>0</v>
      </c>
      <c r="L68" s="21">
        <f t="shared" ref="L68:L131" si="2">+SUM(H68:K68)</f>
        <v>6085444</v>
      </c>
      <c r="M68" s="20">
        <v>30</v>
      </c>
      <c r="N68" s="16">
        <v>70</v>
      </c>
      <c r="O68" s="16">
        <v>0</v>
      </c>
      <c r="P68" s="16">
        <v>0</v>
      </c>
      <c r="Q68" s="17">
        <f t="shared" ref="Q68:Q131" si="3">+SUM(M68:P68)</f>
        <v>100</v>
      </c>
      <c r="R68" s="34"/>
      <c r="T68" s="33"/>
      <c r="U68" s="33"/>
      <c r="V68" s="33"/>
      <c r="W68" s="33"/>
    </row>
    <row r="69" spans="1:23" ht="25.5" customHeight="1" x14ac:dyDescent="0.2">
      <c r="A69" s="10">
        <v>52</v>
      </c>
      <c r="B69" s="11">
        <v>363</v>
      </c>
      <c r="C69" s="12">
        <v>36</v>
      </c>
      <c r="D69" s="12">
        <v>0</v>
      </c>
      <c r="E69" s="12">
        <v>11</v>
      </c>
      <c r="F69" s="270">
        <v>52</v>
      </c>
      <c r="G69" s="19" t="s">
        <v>66</v>
      </c>
      <c r="H69" s="22">
        <v>1005801</v>
      </c>
      <c r="I69" s="18">
        <v>2346868</v>
      </c>
      <c r="J69" s="18">
        <v>0</v>
      </c>
      <c r="K69" s="18">
        <v>0</v>
      </c>
      <c r="L69" s="21">
        <f t="shared" si="2"/>
        <v>3352669</v>
      </c>
      <c r="M69" s="20">
        <v>30</v>
      </c>
      <c r="N69" s="16">
        <v>70</v>
      </c>
      <c r="O69" s="16">
        <v>0</v>
      </c>
      <c r="P69" s="16">
        <v>0</v>
      </c>
      <c r="Q69" s="17">
        <f t="shared" si="3"/>
        <v>100</v>
      </c>
      <c r="R69" s="34"/>
      <c r="T69" s="33"/>
      <c r="U69" s="33"/>
      <c r="V69" s="33"/>
      <c r="W69" s="33"/>
    </row>
    <row r="70" spans="1:23" ht="25.5" customHeight="1" x14ac:dyDescent="0.2">
      <c r="A70" s="10">
        <v>52</v>
      </c>
      <c r="B70" s="11">
        <v>363</v>
      </c>
      <c r="C70" s="12">
        <v>36</v>
      </c>
      <c r="D70" s="12">
        <v>0</v>
      </c>
      <c r="E70" s="12">
        <v>11</v>
      </c>
      <c r="F70" s="270">
        <v>53</v>
      </c>
      <c r="G70" s="19" t="s">
        <v>67</v>
      </c>
      <c r="H70" s="22">
        <v>1907768</v>
      </c>
      <c r="I70" s="18">
        <v>4451459</v>
      </c>
      <c r="J70" s="18">
        <v>0</v>
      </c>
      <c r="K70" s="18">
        <v>0</v>
      </c>
      <c r="L70" s="21">
        <f t="shared" si="2"/>
        <v>6359227</v>
      </c>
      <c r="M70" s="20">
        <v>30</v>
      </c>
      <c r="N70" s="16">
        <v>70</v>
      </c>
      <c r="O70" s="16">
        <v>0</v>
      </c>
      <c r="P70" s="16">
        <v>0</v>
      </c>
      <c r="Q70" s="17">
        <f t="shared" si="3"/>
        <v>100</v>
      </c>
      <c r="R70" s="34"/>
      <c r="T70" s="33"/>
      <c r="U70" s="33"/>
      <c r="V70" s="33"/>
      <c r="W70" s="33"/>
    </row>
    <row r="71" spans="1:23" ht="25.5" customHeight="1" x14ac:dyDescent="0.2">
      <c r="A71" s="10">
        <v>52</v>
      </c>
      <c r="B71" s="11">
        <v>363</v>
      </c>
      <c r="C71" s="12">
        <v>36</v>
      </c>
      <c r="D71" s="12">
        <v>0</v>
      </c>
      <c r="E71" s="12">
        <v>11</v>
      </c>
      <c r="F71" s="270">
        <v>54</v>
      </c>
      <c r="G71" s="19" t="s">
        <v>68</v>
      </c>
      <c r="H71" s="22">
        <v>1500083</v>
      </c>
      <c r="I71" s="18">
        <v>3500193</v>
      </c>
      <c r="J71" s="18">
        <v>0</v>
      </c>
      <c r="K71" s="18">
        <v>0</v>
      </c>
      <c r="L71" s="21">
        <f t="shared" si="2"/>
        <v>5000276</v>
      </c>
      <c r="M71" s="20">
        <v>30</v>
      </c>
      <c r="N71" s="16">
        <v>70</v>
      </c>
      <c r="O71" s="16">
        <v>0</v>
      </c>
      <c r="P71" s="16">
        <v>0</v>
      </c>
      <c r="Q71" s="17">
        <f t="shared" si="3"/>
        <v>100</v>
      </c>
      <c r="R71" s="34"/>
      <c r="T71" s="33"/>
      <c r="U71" s="33"/>
      <c r="V71" s="33"/>
      <c r="W71" s="33"/>
    </row>
    <row r="72" spans="1:23" ht="12.75" customHeight="1" x14ac:dyDescent="0.2">
      <c r="A72" s="10">
        <v>52</v>
      </c>
      <c r="B72" s="11">
        <v>363</v>
      </c>
      <c r="C72" s="12">
        <v>41</v>
      </c>
      <c r="D72" s="12">
        <v>0</v>
      </c>
      <c r="E72" s="12">
        <v>3</v>
      </c>
      <c r="F72" s="270">
        <v>51</v>
      </c>
      <c r="G72" s="19" t="s">
        <v>69</v>
      </c>
      <c r="H72" s="22">
        <v>4693791</v>
      </c>
      <c r="I72" s="18">
        <v>5395337</v>
      </c>
      <c r="J72" s="18">
        <v>6687419</v>
      </c>
      <c r="K72" s="18">
        <v>0</v>
      </c>
      <c r="L72" s="21">
        <f t="shared" si="2"/>
        <v>16776547</v>
      </c>
      <c r="M72" s="20">
        <v>27.98</v>
      </c>
      <c r="N72" s="20">
        <v>32.159999999999997</v>
      </c>
      <c r="O72" s="20">
        <v>39.86</v>
      </c>
      <c r="P72" s="20">
        <v>0</v>
      </c>
      <c r="Q72" s="17">
        <f t="shared" si="3"/>
        <v>100</v>
      </c>
      <c r="R72" s="41"/>
      <c r="T72" s="33"/>
      <c r="U72" s="33"/>
      <c r="V72" s="33"/>
      <c r="W72" s="33"/>
    </row>
    <row r="73" spans="1:23" ht="12.75" customHeight="1" x14ac:dyDescent="0.2">
      <c r="A73" s="10">
        <v>52</v>
      </c>
      <c r="B73" s="11">
        <v>363</v>
      </c>
      <c r="C73" s="12">
        <v>41</v>
      </c>
      <c r="D73" s="12">
        <v>0</v>
      </c>
      <c r="E73" s="12">
        <v>3</v>
      </c>
      <c r="F73" s="270">
        <v>52</v>
      </c>
      <c r="G73" s="19" t="s">
        <v>70</v>
      </c>
      <c r="H73" s="22">
        <v>5770049</v>
      </c>
      <c r="I73" s="18">
        <v>1034254</v>
      </c>
      <c r="J73" s="18">
        <v>0</v>
      </c>
      <c r="K73" s="18">
        <v>0</v>
      </c>
      <c r="L73" s="21">
        <f t="shared" si="2"/>
        <v>6804303</v>
      </c>
      <c r="M73" s="20">
        <v>84.8</v>
      </c>
      <c r="N73" s="16">
        <v>15.2</v>
      </c>
      <c r="O73" s="16">
        <v>0</v>
      </c>
      <c r="P73" s="16">
        <v>0</v>
      </c>
      <c r="Q73" s="17">
        <f t="shared" si="3"/>
        <v>100</v>
      </c>
      <c r="R73" s="41"/>
      <c r="T73" s="33"/>
      <c r="U73" s="33"/>
      <c r="V73" s="33"/>
      <c r="W73" s="33"/>
    </row>
    <row r="74" spans="1:23" ht="25.5" customHeight="1" x14ac:dyDescent="0.2">
      <c r="A74" s="10">
        <v>52</v>
      </c>
      <c r="B74" s="11">
        <v>363</v>
      </c>
      <c r="C74" s="12">
        <v>41</v>
      </c>
      <c r="D74" s="12">
        <v>0</v>
      </c>
      <c r="E74" s="12">
        <v>4</v>
      </c>
      <c r="F74" s="270">
        <v>51</v>
      </c>
      <c r="G74" s="19" t="s">
        <v>71</v>
      </c>
      <c r="H74" s="22">
        <v>4152596</v>
      </c>
      <c r="I74" s="18">
        <v>4773255</v>
      </c>
      <c r="J74" s="18">
        <v>5916360</v>
      </c>
      <c r="K74" s="18">
        <v>0</v>
      </c>
      <c r="L74" s="21">
        <f t="shared" si="2"/>
        <v>14842211</v>
      </c>
      <c r="M74" s="20">
        <v>27.98</v>
      </c>
      <c r="N74" s="20">
        <v>32.159999999999997</v>
      </c>
      <c r="O74" s="20">
        <v>39.86</v>
      </c>
      <c r="P74" s="20">
        <v>0</v>
      </c>
      <c r="Q74" s="17">
        <f t="shared" si="3"/>
        <v>100</v>
      </c>
      <c r="R74" s="41"/>
      <c r="T74" s="33"/>
      <c r="U74" s="33"/>
      <c r="V74" s="33"/>
      <c r="W74" s="33"/>
    </row>
    <row r="75" spans="1:23" ht="12.75" customHeight="1" x14ac:dyDescent="0.2">
      <c r="A75" s="10">
        <v>52</v>
      </c>
      <c r="B75" s="11">
        <v>363</v>
      </c>
      <c r="C75" s="12">
        <v>41</v>
      </c>
      <c r="D75" s="12">
        <v>0</v>
      </c>
      <c r="E75" s="12">
        <v>5</v>
      </c>
      <c r="F75" s="270">
        <v>51</v>
      </c>
      <c r="G75" s="19" t="s">
        <v>72</v>
      </c>
      <c r="H75" s="22">
        <v>4998936</v>
      </c>
      <c r="I75" s="18">
        <v>5746091</v>
      </c>
      <c r="J75" s="18">
        <v>7122172</v>
      </c>
      <c r="K75" s="18">
        <v>0</v>
      </c>
      <c r="L75" s="21">
        <f t="shared" si="2"/>
        <v>17867199</v>
      </c>
      <c r="M75" s="20">
        <v>27.98</v>
      </c>
      <c r="N75" s="20">
        <v>32.159999999999997</v>
      </c>
      <c r="O75" s="20">
        <v>39.86</v>
      </c>
      <c r="P75" s="20">
        <v>0</v>
      </c>
      <c r="Q75" s="17">
        <f t="shared" si="3"/>
        <v>100</v>
      </c>
      <c r="R75" s="41"/>
      <c r="T75" s="33"/>
      <c r="U75" s="33"/>
      <c r="V75" s="33"/>
      <c r="W75" s="33"/>
    </row>
    <row r="76" spans="1:23" ht="25.5" customHeight="1" x14ac:dyDescent="0.2">
      <c r="A76" s="10">
        <v>52</v>
      </c>
      <c r="B76" s="11">
        <v>363</v>
      </c>
      <c r="C76" s="12">
        <v>41</v>
      </c>
      <c r="D76" s="12">
        <v>0</v>
      </c>
      <c r="E76" s="12">
        <v>6</v>
      </c>
      <c r="F76" s="270">
        <v>51</v>
      </c>
      <c r="G76" s="19" t="s">
        <v>73</v>
      </c>
      <c r="H76" s="22">
        <v>5311395</v>
      </c>
      <c r="I76" s="18">
        <v>6105250</v>
      </c>
      <c r="J76" s="18">
        <v>7567342</v>
      </c>
      <c r="K76" s="18">
        <v>0</v>
      </c>
      <c r="L76" s="21">
        <f t="shared" si="2"/>
        <v>18983987</v>
      </c>
      <c r="M76" s="20">
        <v>27.98</v>
      </c>
      <c r="N76" s="20">
        <v>32.159999999999997</v>
      </c>
      <c r="O76" s="20">
        <v>39.86</v>
      </c>
      <c r="P76" s="20">
        <v>0</v>
      </c>
      <c r="Q76" s="17">
        <f t="shared" si="3"/>
        <v>100</v>
      </c>
      <c r="R76" s="41"/>
      <c r="T76" s="33"/>
      <c r="U76" s="33"/>
      <c r="V76" s="33"/>
      <c r="W76" s="33"/>
    </row>
    <row r="77" spans="1:23" ht="12.75" customHeight="1" x14ac:dyDescent="0.2">
      <c r="A77" s="10">
        <v>52</v>
      </c>
      <c r="B77" s="11">
        <v>363</v>
      </c>
      <c r="C77" s="12">
        <v>41</v>
      </c>
      <c r="D77" s="12">
        <v>0</v>
      </c>
      <c r="E77" s="12">
        <v>7</v>
      </c>
      <c r="F77" s="270">
        <v>51</v>
      </c>
      <c r="G77" s="19" t="s">
        <v>74</v>
      </c>
      <c r="H77" s="22">
        <v>12138349</v>
      </c>
      <c r="I77" s="18">
        <v>5754264</v>
      </c>
      <c r="J77" s="18">
        <v>0</v>
      </c>
      <c r="K77" s="18">
        <v>0</v>
      </c>
      <c r="L77" s="21">
        <f t="shared" si="2"/>
        <v>17892613</v>
      </c>
      <c r="M77" s="20">
        <v>60</v>
      </c>
      <c r="N77" s="16">
        <v>40</v>
      </c>
      <c r="O77" s="16">
        <v>0</v>
      </c>
      <c r="P77" s="16">
        <v>0</v>
      </c>
      <c r="Q77" s="17">
        <f t="shared" si="3"/>
        <v>100</v>
      </c>
      <c r="R77" s="41"/>
      <c r="T77" s="33"/>
      <c r="U77" s="33"/>
      <c r="V77" s="33"/>
      <c r="W77" s="33"/>
    </row>
    <row r="78" spans="1:23" ht="12.75" customHeight="1" x14ac:dyDescent="0.2">
      <c r="A78" s="10">
        <v>52</v>
      </c>
      <c r="B78" s="11">
        <v>607</v>
      </c>
      <c r="C78" s="12">
        <v>16</v>
      </c>
      <c r="D78" s="12">
        <v>0</v>
      </c>
      <c r="E78" s="12">
        <v>4</v>
      </c>
      <c r="F78" s="270">
        <v>51</v>
      </c>
      <c r="G78" s="19" t="s">
        <v>75</v>
      </c>
      <c r="H78" s="22">
        <v>6911263</v>
      </c>
      <c r="I78" s="18">
        <v>7938000</v>
      </c>
      <c r="J78" s="18">
        <v>9846737</v>
      </c>
      <c r="K78" s="18">
        <v>0</v>
      </c>
      <c r="L78" s="21">
        <f t="shared" si="2"/>
        <v>24696000</v>
      </c>
      <c r="M78" s="20">
        <v>27.99</v>
      </c>
      <c r="N78" s="20">
        <v>32.14</v>
      </c>
      <c r="O78" s="20">
        <v>39.869999999999997</v>
      </c>
      <c r="P78" s="20">
        <v>0</v>
      </c>
      <c r="Q78" s="17">
        <f t="shared" si="3"/>
        <v>100</v>
      </c>
      <c r="R78" s="41"/>
      <c r="T78" s="33"/>
      <c r="U78" s="33"/>
      <c r="V78" s="33"/>
      <c r="W78" s="33"/>
    </row>
    <row r="79" spans="1:23" ht="12.75" customHeight="1" x14ac:dyDescent="0.2">
      <c r="A79" s="10">
        <v>52</v>
      </c>
      <c r="B79" s="11">
        <v>607</v>
      </c>
      <c r="C79" s="12">
        <v>16</v>
      </c>
      <c r="D79" s="12">
        <v>0</v>
      </c>
      <c r="E79" s="12">
        <v>4</v>
      </c>
      <c r="F79" s="270">
        <v>52</v>
      </c>
      <c r="G79" s="19" t="s">
        <v>76</v>
      </c>
      <c r="H79" s="22">
        <v>6198197</v>
      </c>
      <c r="I79" s="18">
        <v>7119000</v>
      </c>
      <c r="J79" s="18">
        <v>8830803</v>
      </c>
      <c r="K79" s="18">
        <v>0</v>
      </c>
      <c r="L79" s="21">
        <f t="shared" si="2"/>
        <v>22148000</v>
      </c>
      <c r="M79" s="20">
        <v>27.99</v>
      </c>
      <c r="N79" s="20">
        <v>32.14</v>
      </c>
      <c r="O79" s="20">
        <v>39.869999999999997</v>
      </c>
      <c r="P79" s="20">
        <v>0</v>
      </c>
      <c r="Q79" s="17">
        <f t="shared" si="3"/>
        <v>100</v>
      </c>
      <c r="R79" s="41"/>
      <c r="T79" s="33"/>
      <c r="U79" s="33"/>
      <c r="V79" s="33"/>
      <c r="W79" s="33"/>
    </row>
    <row r="80" spans="1:23" ht="12.75" customHeight="1" x14ac:dyDescent="0.2">
      <c r="A80" s="10">
        <v>52</v>
      </c>
      <c r="B80" s="11">
        <v>607</v>
      </c>
      <c r="C80" s="12">
        <v>16</v>
      </c>
      <c r="D80" s="12">
        <v>0</v>
      </c>
      <c r="E80" s="12">
        <v>4</v>
      </c>
      <c r="F80" s="270">
        <v>54</v>
      </c>
      <c r="G80" s="19" t="s">
        <v>77</v>
      </c>
      <c r="H80" s="22">
        <v>6582156</v>
      </c>
      <c r="I80" s="18">
        <v>7560000</v>
      </c>
      <c r="J80" s="18">
        <v>9377844</v>
      </c>
      <c r="K80" s="18">
        <v>0</v>
      </c>
      <c r="L80" s="21">
        <f t="shared" si="2"/>
        <v>23520000</v>
      </c>
      <c r="M80" s="20">
        <v>27.99</v>
      </c>
      <c r="N80" s="20">
        <v>32.14</v>
      </c>
      <c r="O80" s="20">
        <v>39.869999999999997</v>
      </c>
      <c r="P80" s="20">
        <v>0</v>
      </c>
      <c r="Q80" s="17">
        <f t="shared" si="3"/>
        <v>100</v>
      </c>
      <c r="R80" s="41"/>
      <c r="T80" s="33"/>
      <c r="U80" s="33"/>
      <c r="V80" s="33"/>
      <c r="W80" s="33"/>
    </row>
    <row r="81" spans="1:23" ht="25.5" customHeight="1" x14ac:dyDescent="0.2">
      <c r="A81" s="10">
        <v>52</v>
      </c>
      <c r="B81" s="11">
        <v>607</v>
      </c>
      <c r="C81" s="12">
        <v>16</v>
      </c>
      <c r="D81" s="12">
        <v>0</v>
      </c>
      <c r="E81" s="12">
        <v>5</v>
      </c>
      <c r="F81" s="270">
        <v>51</v>
      </c>
      <c r="G81" s="19" t="s">
        <v>78</v>
      </c>
      <c r="H81" s="22">
        <v>14261339</v>
      </c>
      <c r="I81" s="18">
        <v>38220000</v>
      </c>
      <c r="J81" s="18">
        <v>20318661</v>
      </c>
      <c r="K81" s="18">
        <v>0</v>
      </c>
      <c r="L81" s="21">
        <f t="shared" si="2"/>
        <v>72800000</v>
      </c>
      <c r="M81" s="20">
        <v>19.59</v>
      </c>
      <c r="N81" s="20">
        <v>52.5</v>
      </c>
      <c r="O81" s="20">
        <v>27.91</v>
      </c>
      <c r="P81" s="20">
        <v>0</v>
      </c>
      <c r="Q81" s="17">
        <f t="shared" si="3"/>
        <v>100</v>
      </c>
      <c r="R81" s="41"/>
      <c r="T81" s="33"/>
      <c r="U81" s="33"/>
      <c r="V81" s="33"/>
      <c r="W81" s="33"/>
    </row>
    <row r="82" spans="1:23" ht="12.75" customHeight="1" x14ac:dyDescent="0.2">
      <c r="A82" s="10">
        <v>52</v>
      </c>
      <c r="B82" s="11">
        <v>609</v>
      </c>
      <c r="C82" s="12">
        <v>16</v>
      </c>
      <c r="D82" s="12">
        <v>0</v>
      </c>
      <c r="E82" s="12">
        <v>20</v>
      </c>
      <c r="F82" s="270">
        <v>51</v>
      </c>
      <c r="G82" s="19" t="s">
        <v>79</v>
      </c>
      <c r="H82" s="22">
        <v>1800000</v>
      </c>
      <c r="I82" s="18">
        <v>2000000</v>
      </c>
      <c r="J82" s="18">
        <v>0</v>
      </c>
      <c r="K82" s="18">
        <v>0</v>
      </c>
      <c r="L82" s="21">
        <f t="shared" si="2"/>
        <v>3800000</v>
      </c>
      <c r="M82" s="20">
        <v>47</v>
      </c>
      <c r="N82" s="16">
        <v>53</v>
      </c>
      <c r="O82" s="16">
        <v>0</v>
      </c>
      <c r="P82" s="16">
        <v>0</v>
      </c>
      <c r="Q82" s="17">
        <f t="shared" si="3"/>
        <v>100</v>
      </c>
      <c r="R82" s="41"/>
      <c r="T82" s="33"/>
      <c r="U82" s="33"/>
      <c r="V82" s="33"/>
      <c r="W82" s="33"/>
    </row>
    <row r="83" spans="1:23" ht="25.5" customHeight="1" x14ac:dyDescent="0.2">
      <c r="A83" s="10">
        <v>53</v>
      </c>
      <c r="B83" s="11">
        <v>322</v>
      </c>
      <c r="C83" s="12">
        <v>18</v>
      </c>
      <c r="D83" s="12">
        <v>0</v>
      </c>
      <c r="E83" s="12">
        <v>2</v>
      </c>
      <c r="F83" s="270">
        <v>51</v>
      </c>
      <c r="G83" s="19" t="s">
        <v>80</v>
      </c>
      <c r="H83" s="22">
        <v>14580000</v>
      </c>
      <c r="I83" s="18">
        <v>91000000</v>
      </c>
      <c r="J83" s="18">
        <v>84000000</v>
      </c>
      <c r="K83" s="18">
        <v>30420000</v>
      </c>
      <c r="L83" s="21">
        <f t="shared" si="2"/>
        <v>220000000</v>
      </c>
      <c r="M83" s="20">
        <v>6.63</v>
      </c>
      <c r="N83" s="20">
        <v>41.36</v>
      </c>
      <c r="O83" s="20">
        <v>38.18</v>
      </c>
      <c r="P83" s="20">
        <v>13.83</v>
      </c>
      <c r="Q83" s="17">
        <f t="shared" si="3"/>
        <v>100</v>
      </c>
      <c r="R83" s="41"/>
      <c r="T83" s="33"/>
      <c r="U83" s="33"/>
      <c r="V83" s="33"/>
      <c r="W83" s="33"/>
    </row>
    <row r="84" spans="1:23" ht="12.75" customHeight="1" x14ac:dyDescent="0.2">
      <c r="A84" s="10">
        <v>53</v>
      </c>
      <c r="B84" s="11">
        <v>322</v>
      </c>
      <c r="C84" s="12">
        <v>18</v>
      </c>
      <c r="D84" s="12">
        <v>0</v>
      </c>
      <c r="E84" s="12">
        <v>3</v>
      </c>
      <c r="F84" s="270">
        <v>51</v>
      </c>
      <c r="G84" s="19" t="s">
        <v>81</v>
      </c>
      <c r="H84" s="22">
        <v>2000000</v>
      </c>
      <c r="I84" s="18">
        <v>3000000</v>
      </c>
      <c r="J84" s="18">
        <v>0</v>
      </c>
      <c r="K84" s="18">
        <v>0</v>
      </c>
      <c r="L84" s="21">
        <f t="shared" si="2"/>
        <v>5000000</v>
      </c>
      <c r="M84" s="20">
        <v>40</v>
      </c>
      <c r="N84" s="20">
        <v>60</v>
      </c>
      <c r="O84" s="20">
        <v>0</v>
      </c>
      <c r="P84" s="20">
        <v>0</v>
      </c>
      <c r="Q84" s="17">
        <f t="shared" si="3"/>
        <v>100</v>
      </c>
      <c r="R84" s="34"/>
      <c r="T84" s="33"/>
      <c r="U84" s="33"/>
      <c r="V84" s="33"/>
      <c r="W84" s="33"/>
    </row>
    <row r="85" spans="1:23" ht="25.5" customHeight="1" x14ac:dyDescent="0.2">
      <c r="A85" s="10">
        <v>53</v>
      </c>
      <c r="B85" s="11">
        <v>322</v>
      </c>
      <c r="C85" s="12">
        <v>18</v>
      </c>
      <c r="D85" s="12">
        <v>0</v>
      </c>
      <c r="E85" s="12">
        <v>4</v>
      </c>
      <c r="F85" s="270">
        <v>51</v>
      </c>
      <c r="G85" s="19" t="s">
        <v>82</v>
      </c>
      <c r="H85" s="22">
        <v>4000000</v>
      </c>
      <c r="I85" s="18">
        <v>6000000</v>
      </c>
      <c r="J85" s="18">
        <v>0</v>
      </c>
      <c r="K85" s="18">
        <v>0</v>
      </c>
      <c r="L85" s="21">
        <f t="shared" si="2"/>
        <v>10000000</v>
      </c>
      <c r="M85" s="20">
        <v>40</v>
      </c>
      <c r="N85" s="20">
        <v>60</v>
      </c>
      <c r="O85" s="20">
        <v>0</v>
      </c>
      <c r="P85" s="20">
        <v>0</v>
      </c>
      <c r="Q85" s="17">
        <f t="shared" si="3"/>
        <v>100</v>
      </c>
      <c r="R85" s="34"/>
      <c r="T85" s="33"/>
      <c r="U85" s="33"/>
      <c r="V85" s="33"/>
      <c r="W85" s="33"/>
    </row>
    <row r="86" spans="1:23" ht="12.75" customHeight="1" x14ac:dyDescent="0.2">
      <c r="A86" s="10">
        <v>53</v>
      </c>
      <c r="B86" s="11">
        <v>322</v>
      </c>
      <c r="C86" s="12">
        <v>18</v>
      </c>
      <c r="D86" s="12">
        <v>0</v>
      </c>
      <c r="E86" s="12">
        <v>18</v>
      </c>
      <c r="F86" s="270">
        <v>51</v>
      </c>
      <c r="G86" s="19" t="s">
        <v>83</v>
      </c>
      <c r="H86" s="22">
        <v>70000000</v>
      </c>
      <c r="I86" s="18">
        <v>150000000</v>
      </c>
      <c r="J86" s="18">
        <v>0</v>
      </c>
      <c r="K86" s="18">
        <v>0</v>
      </c>
      <c r="L86" s="21">
        <f t="shared" si="2"/>
        <v>220000000</v>
      </c>
      <c r="M86" s="20">
        <v>31.82</v>
      </c>
      <c r="N86" s="20">
        <v>68.180000000000007</v>
      </c>
      <c r="O86" s="20">
        <v>0</v>
      </c>
      <c r="P86" s="20">
        <v>0</v>
      </c>
      <c r="Q86" s="17">
        <f t="shared" si="3"/>
        <v>100</v>
      </c>
      <c r="R86" s="41"/>
      <c r="T86" s="33"/>
      <c r="U86" s="33"/>
      <c r="V86" s="33"/>
      <c r="W86" s="33"/>
    </row>
    <row r="87" spans="1:23" ht="12.75" customHeight="1" x14ac:dyDescent="0.2">
      <c r="A87" s="10">
        <v>53</v>
      </c>
      <c r="B87" s="11">
        <v>322</v>
      </c>
      <c r="C87" s="12">
        <v>18</v>
      </c>
      <c r="D87" s="12">
        <v>0</v>
      </c>
      <c r="E87" s="12">
        <v>19</v>
      </c>
      <c r="F87" s="270">
        <v>51</v>
      </c>
      <c r="G87" s="19" t="s">
        <v>84</v>
      </c>
      <c r="H87" s="22">
        <v>40000000</v>
      </c>
      <c r="I87" s="18">
        <v>75000000</v>
      </c>
      <c r="J87" s="18">
        <v>0</v>
      </c>
      <c r="K87" s="18">
        <v>0</v>
      </c>
      <c r="L87" s="21">
        <f t="shared" si="2"/>
        <v>115000000</v>
      </c>
      <c r="M87" s="20">
        <v>34.78</v>
      </c>
      <c r="N87" s="20">
        <v>65.22</v>
      </c>
      <c r="O87" s="20">
        <v>0</v>
      </c>
      <c r="P87" s="20">
        <v>0</v>
      </c>
      <c r="Q87" s="17">
        <f t="shared" si="3"/>
        <v>100</v>
      </c>
      <c r="R87" s="41"/>
      <c r="T87" s="33"/>
      <c r="U87" s="33"/>
      <c r="V87" s="33"/>
      <c r="W87" s="33"/>
    </row>
    <row r="88" spans="1:23" ht="12.75" customHeight="1" x14ac:dyDescent="0.2">
      <c r="A88" s="10">
        <v>53</v>
      </c>
      <c r="B88" s="11">
        <v>322</v>
      </c>
      <c r="C88" s="12">
        <v>22</v>
      </c>
      <c r="D88" s="12">
        <v>2</v>
      </c>
      <c r="E88" s="12">
        <v>46</v>
      </c>
      <c r="F88" s="270">
        <v>51</v>
      </c>
      <c r="G88" s="19" t="s">
        <v>85</v>
      </c>
      <c r="H88" s="22">
        <v>9659998</v>
      </c>
      <c r="I88" s="18">
        <v>4140002</v>
      </c>
      <c r="J88" s="18">
        <v>0</v>
      </c>
      <c r="K88" s="18">
        <v>0</v>
      </c>
      <c r="L88" s="21">
        <f t="shared" si="2"/>
        <v>13800000</v>
      </c>
      <c r="M88" s="20">
        <v>70</v>
      </c>
      <c r="N88" s="20">
        <v>30</v>
      </c>
      <c r="O88" s="20">
        <v>0</v>
      </c>
      <c r="P88" s="20">
        <v>0</v>
      </c>
      <c r="Q88" s="17">
        <f t="shared" si="3"/>
        <v>100</v>
      </c>
      <c r="R88" s="41"/>
      <c r="T88" s="33"/>
      <c r="U88" s="33"/>
      <c r="V88" s="33"/>
      <c r="W88" s="33"/>
    </row>
    <row r="89" spans="1:23" ht="12.75" customHeight="1" x14ac:dyDescent="0.2">
      <c r="A89" s="10">
        <v>53</v>
      </c>
      <c r="B89" s="11">
        <v>322</v>
      </c>
      <c r="C89" s="12">
        <v>22</v>
      </c>
      <c r="D89" s="12">
        <v>2</v>
      </c>
      <c r="E89" s="12">
        <v>50</v>
      </c>
      <c r="F89" s="270">
        <v>51</v>
      </c>
      <c r="G89" s="19" t="s">
        <v>86</v>
      </c>
      <c r="H89" s="22">
        <v>12600000</v>
      </c>
      <c r="I89" s="18">
        <v>11400000</v>
      </c>
      <c r="J89" s="18">
        <v>0</v>
      </c>
      <c r="K89" s="18">
        <v>0</v>
      </c>
      <c r="L89" s="21">
        <f t="shared" si="2"/>
        <v>24000000</v>
      </c>
      <c r="M89" s="20">
        <v>52.5</v>
      </c>
      <c r="N89" s="20">
        <v>47.5</v>
      </c>
      <c r="O89" s="20">
        <v>0</v>
      </c>
      <c r="P89" s="20">
        <v>0</v>
      </c>
      <c r="Q89" s="17">
        <f t="shared" si="3"/>
        <v>100</v>
      </c>
      <c r="R89" s="41"/>
      <c r="T89" s="33"/>
      <c r="U89" s="33"/>
      <c r="V89" s="33"/>
      <c r="W89" s="33"/>
    </row>
    <row r="90" spans="1:23" ht="25.5" customHeight="1" x14ac:dyDescent="0.2">
      <c r="A90" s="10">
        <v>53</v>
      </c>
      <c r="B90" s="11">
        <v>322</v>
      </c>
      <c r="C90" s="12">
        <v>22</v>
      </c>
      <c r="D90" s="12">
        <v>2</v>
      </c>
      <c r="E90" s="12">
        <v>51</v>
      </c>
      <c r="F90" s="270">
        <v>51</v>
      </c>
      <c r="G90" s="19" t="s">
        <v>87</v>
      </c>
      <c r="H90" s="22">
        <v>47034320</v>
      </c>
      <c r="I90" s="18">
        <v>33595944</v>
      </c>
      <c r="J90" s="18">
        <v>0</v>
      </c>
      <c r="K90" s="18">
        <v>0</v>
      </c>
      <c r="L90" s="21">
        <f t="shared" si="2"/>
        <v>80630264</v>
      </c>
      <c r="M90" s="20">
        <v>58.33</v>
      </c>
      <c r="N90" s="20">
        <v>41.67</v>
      </c>
      <c r="O90" s="20">
        <v>0</v>
      </c>
      <c r="P90" s="20">
        <v>0</v>
      </c>
      <c r="Q90" s="17">
        <f t="shared" si="3"/>
        <v>100</v>
      </c>
      <c r="R90" s="41"/>
      <c r="T90" s="33"/>
      <c r="U90" s="33"/>
      <c r="V90" s="33"/>
      <c r="W90" s="33"/>
    </row>
    <row r="91" spans="1:23" ht="25.5" customHeight="1" x14ac:dyDescent="0.2">
      <c r="A91" s="10">
        <v>53</v>
      </c>
      <c r="B91" s="11">
        <v>322</v>
      </c>
      <c r="C91" s="12">
        <v>22</v>
      </c>
      <c r="D91" s="12">
        <v>2</v>
      </c>
      <c r="E91" s="12">
        <v>61</v>
      </c>
      <c r="F91" s="270">
        <v>51</v>
      </c>
      <c r="G91" s="19" t="s">
        <v>88</v>
      </c>
      <c r="H91" s="22">
        <v>17500000</v>
      </c>
      <c r="I91" s="18">
        <v>12500000</v>
      </c>
      <c r="J91" s="18">
        <v>0</v>
      </c>
      <c r="K91" s="18">
        <v>0</v>
      </c>
      <c r="L91" s="21">
        <f t="shared" si="2"/>
        <v>30000000</v>
      </c>
      <c r="M91" s="20">
        <v>58.33</v>
      </c>
      <c r="N91" s="20">
        <v>41.67</v>
      </c>
      <c r="O91" s="20">
        <v>0</v>
      </c>
      <c r="P91" s="20">
        <v>0</v>
      </c>
      <c r="Q91" s="17">
        <f t="shared" si="3"/>
        <v>100</v>
      </c>
      <c r="R91" s="41"/>
      <c r="T91" s="33"/>
      <c r="U91" s="33"/>
      <c r="V91" s="33"/>
      <c r="W91" s="33"/>
    </row>
    <row r="92" spans="1:23" ht="25.5" customHeight="1" x14ac:dyDescent="0.2">
      <c r="A92" s="10">
        <v>53</v>
      </c>
      <c r="B92" s="11">
        <v>322</v>
      </c>
      <c r="C92" s="12">
        <v>22</v>
      </c>
      <c r="D92" s="12">
        <v>2</v>
      </c>
      <c r="E92" s="12">
        <v>65</v>
      </c>
      <c r="F92" s="270">
        <v>51</v>
      </c>
      <c r="G92" s="19" t="s">
        <v>89</v>
      </c>
      <c r="H92" s="22">
        <v>12969821</v>
      </c>
      <c r="I92" s="18">
        <v>5558496</v>
      </c>
      <c r="J92" s="18">
        <v>0</v>
      </c>
      <c r="K92" s="18">
        <v>0</v>
      </c>
      <c r="L92" s="21">
        <f t="shared" si="2"/>
        <v>18528317</v>
      </c>
      <c r="M92" s="20">
        <v>70</v>
      </c>
      <c r="N92" s="20">
        <v>30</v>
      </c>
      <c r="O92" s="20">
        <v>0</v>
      </c>
      <c r="P92" s="20">
        <v>0</v>
      </c>
      <c r="Q92" s="17">
        <f t="shared" si="3"/>
        <v>100</v>
      </c>
      <c r="R92" s="41"/>
      <c r="T92" s="33"/>
      <c r="U92" s="33"/>
      <c r="V92" s="33"/>
      <c r="W92" s="33"/>
    </row>
    <row r="93" spans="1:23" ht="25.5" customHeight="1" x14ac:dyDescent="0.2">
      <c r="A93" s="10">
        <v>53</v>
      </c>
      <c r="B93" s="11">
        <v>322</v>
      </c>
      <c r="C93" s="12">
        <v>22</v>
      </c>
      <c r="D93" s="12">
        <v>2</v>
      </c>
      <c r="E93" s="12">
        <v>67</v>
      </c>
      <c r="F93" s="270">
        <v>51</v>
      </c>
      <c r="G93" s="19" t="s">
        <v>90</v>
      </c>
      <c r="H93" s="22">
        <v>16940000</v>
      </c>
      <c r="I93" s="18">
        <v>11660000</v>
      </c>
      <c r="J93" s="18">
        <v>0</v>
      </c>
      <c r="K93" s="18">
        <v>0</v>
      </c>
      <c r="L93" s="21">
        <f t="shared" si="2"/>
        <v>28600000</v>
      </c>
      <c r="M93" s="20">
        <v>59.23</v>
      </c>
      <c r="N93" s="20">
        <v>40.770000000000003</v>
      </c>
      <c r="O93" s="20">
        <v>0</v>
      </c>
      <c r="P93" s="20">
        <v>0</v>
      </c>
      <c r="Q93" s="17">
        <f t="shared" si="3"/>
        <v>100</v>
      </c>
      <c r="R93" s="41"/>
      <c r="T93" s="33"/>
      <c r="U93" s="33"/>
      <c r="V93" s="33"/>
      <c r="W93" s="33"/>
    </row>
    <row r="94" spans="1:23" ht="12.75" customHeight="1" x14ac:dyDescent="0.2">
      <c r="A94" s="10">
        <v>53</v>
      </c>
      <c r="B94" s="11">
        <v>322</v>
      </c>
      <c r="C94" s="12">
        <v>22</v>
      </c>
      <c r="D94" s="12">
        <v>2</v>
      </c>
      <c r="E94" s="12">
        <v>68</v>
      </c>
      <c r="F94" s="270">
        <v>51</v>
      </c>
      <c r="G94" s="19" t="s">
        <v>91</v>
      </c>
      <c r="H94" s="22">
        <v>23100000</v>
      </c>
      <c r="I94" s="18">
        <v>15900000</v>
      </c>
      <c r="J94" s="18">
        <v>0</v>
      </c>
      <c r="K94" s="18">
        <v>0</v>
      </c>
      <c r="L94" s="21">
        <f t="shared" si="2"/>
        <v>39000000</v>
      </c>
      <c r="M94" s="20">
        <v>59.23</v>
      </c>
      <c r="N94" s="20">
        <v>40.770000000000003</v>
      </c>
      <c r="O94" s="20">
        <v>0</v>
      </c>
      <c r="P94" s="20">
        <v>0</v>
      </c>
      <c r="Q94" s="17">
        <f t="shared" si="3"/>
        <v>100</v>
      </c>
      <c r="R94" s="41"/>
      <c r="T94" s="33"/>
      <c r="U94" s="33"/>
      <c r="V94" s="33"/>
      <c r="W94" s="33"/>
    </row>
    <row r="95" spans="1:23" ht="12.75" customHeight="1" x14ac:dyDescent="0.2">
      <c r="A95" s="10">
        <v>53</v>
      </c>
      <c r="B95" s="11">
        <v>322</v>
      </c>
      <c r="C95" s="12">
        <v>22</v>
      </c>
      <c r="D95" s="12">
        <v>2</v>
      </c>
      <c r="E95" s="12">
        <v>69</v>
      </c>
      <c r="F95" s="270">
        <v>51</v>
      </c>
      <c r="G95" s="19" t="s">
        <v>92</v>
      </c>
      <c r="H95" s="22">
        <v>53760000</v>
      </c>
      <c r="I95" s="18">
        <v>23040000</v>
      </c>
      <c r="J95" s="18">
        <v>0</v>
      </c>
      <c r="K95" s="18">
        <v>0</v>
      </c>
      <c r="L95" s="21">
        <f t="shared" si="2"/>
        <v>76800000</v>
      </c>
      <c r="M95" s="20">
        <v>70</v>
      </c>
      <c r="N95" s="20">
        <v>30</v>
      </c>
      <c r="O95" s="20">
        <v>0</v>
      </c>
      <c r="P95" s="20">
        <v>0</v>
      </c>
      <c r="Q95" s="17">
        <f t="shared" si="3"/>
        <v>100</v>
      </c>
      <c r="R95" s="41"/>
      <c r="T95" s="33"/>
      <c r="U95" s="33"/>
      <c r="V95" s="33"/>
      <c r="W95" s="33"/>
    </row>
    <row r="96" spans="1:23" ht="12.75" customHeight="1" x14ac:dyDescent="0.2">
      <c r="A96" s="10">
        <v>53</v>
      </c>
      <c r="B96" s="11">
        <v>322</v>
      </c>
      <c r="C96" s="12">
        <v>22</v>
      </c>
      <c r="D96" s="12">
        <v>2</v>
      </c>
      <c r="E96" s="12">
        <v>74</v>
      </c>
      <c r="F96" s="270">
        <v>51</v>
      </c>
      <c r="G96" s="19" t="s">
        <v>93</v>
      </c>
      <c r="H96" s="22">
        <v>13650000</v>
      </c>
      <c r="I96" s="18">
        <v>5850000</v>
      </c>
      <c r="J96" s="18">
        <v>0</v>
      </c>
      <c r="K96" s="18">
        <v>0</v>
      </c>
      <c r="L96" s="21">
        <f t="shared" si="2"/>
        <v>19500000</v>
      </c>
      <c r="M96" s="20">
        <v>70</v>
      </c>
      <c r="N96" s="20">
        <v>30</v>
      </c>
      <c r="O96" s="20">
        <v>0</v>
      </c>
      <c r="P96" s="20">
        <v>0</v>
      </c>
      <c r="Q96" s="17">
        <f t="shared" si="3"/>
        <v>100</v>
      </c>
      <c r="R96" s="41"/>
      <c r="T96" s="33"/>
      <c r="U96" s="33"/>
      <c r="V96" s="33"/>
      <c r="W96" s="33"/>
    </row>
    <row r="97" spans="1:23" ht="12.75" customHeight="1" x14ac:dyDescent="0.2">
      <c r="A97" s="10">
        <v>53</v>
      </c>
      <c r="B97" s="11">
        <v>322</v>
      </c>
      <c r="C97" s="12">
        <v>22</v>
      </c>
      <c r="D97" s="12">
        <v>2</v>
      </c>
      <c r="E97" s="12">
        <v>82</v>
      </c>
      <c r="F97" s="270">
        <v>51</v>
      </c>
      <c r="G97" s="19" t="s">
        <v>94</v>
      </c>
      <c r="H97" s="22">
        <v>5600000</v>
      </c>
      <c r="I97" s="18">
        <v>10000000</v>
      </c>
      <c r="J97" s="18">
        <v>24400000</v>
      </c>
      <c r="K97" s="18">
        <v>0</v>
      </c>
      <c r="L97" s="21">
        <f t="shared" si="2"/>
        <v>40000000</v>
      </c>
      <c r="M97" s="20">
        <v>14</v>
      </c>
      <c r="N97" s="20">
        <v>25</v>
      </c>
      <c r="O97" s="20">
        <v>61</v>
      </c>
      <c r="P97" s="20">
        <v>0</v>
      </c>
      <c r="Q97" s="17">
        <f t="shared" si="3"/>
        <v>100</v>
      </c>
      <c r="R97" s="41"/>
      <c r="T97" s="33"/>
      <c r="U97" s="33"/>
      <c r="V97" s="33"/>
      <c r="W97" s="33"/>
    </row>
    <row r="98" spans="1:23" ht="25.5" customHeight="1" x14ac:dyDescent="0.2">
      <c r="A98" s="10">
        <v>53</v>
      </c>
      <c r="B98" s="11">
        <v>322</v>
      </c>
      <c r="C98" s="12">
        <v>22</v>
      </c>
      <c r="D98" s="12">
        <v>2</v>
      </c>
      <c r="E98" s="12">
        <v>84</v>
      </c>
      <c r="F98" s="270">
        <v>51</v>
      </c>
      <c r="G98" s="19" t="s">
        <v>95</v>
      </c>
      <c r="H98" s="22">
        <v>8400000</v>
      </c>
      <c r="I98" s="18">
        <v>3600000</v>
      </c>
      <c r="J98" s="18">
        <v>0</v>
      </c>
      <c r="K98" s="18">
        <v>0</v>
      </c>
      <c r="L98" s="21">
        <f t="shared" si="2"/>
        <v>12000000</v>
      </c>
      <c r="M98" s="20">
        <v>70</v>
      </c>
      <c r="N98" s="20">
        <v>30</v>
      </c>
      <c r="O98" s="20">
        <v>0</v>
      </c>
      <c r="P98" s="20">
        <v>0</v>
      </c>
      <c r="Q98" s="17">
        <f t="shared" si="3"/>
        <v>100</v>
      </c>
      <c r="R98" s="41"/>
      <c r="T98" s="33"/>
      <c r="U98" s="33"/>
      <c r="V98" s="33"/>
      <c r="W98" s="33"/>
    </row>
    <row r="99" spans="1:23" ht="12.75" customHeight="1" x14ac:dyDescent="0.2">
      <c r="A99" s="10">
        <v>53</v>
      </c>
      <c r="B99" s="11">
        <v>322</v>
      </c>
      <c r="C99" s="12">
        <v>22</v>
      </c>
      <c r="D99" s="12">
        <v>2</v>
      </c>
      <c r="E99" s="12">
        <v>85</v>
      </c>
      <c r="F99" s="270">
        <v>51</v>
      </c>
      <c r="G99" s="19" t="s">
        <v>96</v>
      </c>
      <c r="H99" s="22">
        <v>8400000</v>
      </c>
      <c r="I99" s="18">
        <v>3600000</v>
      </c>
      <c r="J99" s="18">
        <v>0</v>
      </c>
      <c r="K99" s="18">
        <v>0</v>
      </c>
      <c r="L99" s="21">
        <f t="shared" si="2"/>
        <v>12000000</v>
      </c>
      <c r="M99" s="20">
        <v>70</v>
      </c>
      <c r="N99" s="20">
        <v>30</v>
      </c>
      <c r="O99" s="20">
        <v>0</v>
      </c>
      <c r="P99" s="20">
        <v>0</v>
      </c>
      <c r="Q99" s="17">
        <f t="shared" si="3"/>
        <v>100</v>
      </c>
      <c r="R99" s="41"/>
      <c r="T99" s="33"/>
      <c r="U99" s="33"/>
      <c r="V99" s="33"/>
      <c r="W99" s="33"/>
    </row>
    <row r="100" spans="1:23" ht="25.5" customHeight="1" x14ac:dyDescent="0.2">
      <c r="A100" s="10">
        <v>53</v>
      </c>
      <c r="B100" s="11">
        <v>322</v>
      </c>
      <c r="C100" s="12">
        <v>22</v>
      </c>
      <c r="D100" s="12">
        <v>2</v>
      </c>
      <c r="E100" s="12">
        <v>86</v>
      </c>
      <c r="F100" s="270">
        <v>51</v>
      </c>
      <c r="G100" s="19" t="s">
        <v>97</v>
      </c>
      <c r="H100" s="22">
        <v>8400000</v>
      </c>
      <c r="I100" s="18">
        <v>3600000</v>
      </c>
      <c r="J100" s="18">
        <v>0</v>
      </c>
      <c r="K100" s="18">
        <v>0</v>
      </c>
      <c r="L100" s="21">
        <f t="shared" si="2"/>
        <v>12000000</v>
      </c>
      <c r="M100" s="20">
        <v>70</v>
      </c>
      <c r="N100" s="20">
        <v>30</v>
      </c>
      <c r="O100" s="20">
        <v>0</v>
      </c>
      <c r="P100" s="20">
        <v>0</v>
      </c>
      <c r="Q100" s="17">
        <f t="shared" si="3"/>
        <v>100</v>
      </c>
      <c r="R100" s="41"/>
      <c r="T100" s="33"/>
      <c r="U100" s="33"/>
      <c r="V100" s="33"/>
      <c r="W100" s="33"/>
    </row>
    <row r="101" spans="1:23" ht="12.75" customHeight="1" x14ac:dyDescent="0.2">
      <c r="A101" s="10">
        <v>53</v>
      </c>
      <c r="B101" s="11">
        <v>322</v>
      </c>
      <c r="C101" s="12">
        <v>22</v>
      </c>
      <c r="D101" s="12">
        <v>2</v>
      </c>
      <c r="E101" s="12">
        <v>87</v>
      </c>
      <c r="F101" s="270">
        <v>51</v>
      </c>
      <c r="G101" s="19" t="s">
        <v>98</v>
      </c>
      <c r="H101" s="22">
        <v>8400000</v>
      </c>
      <c r="I101" s="18">
        <v>3600000</v>
      </c>
      <c r="J101" s="18">
        <v>0</v>
      </c>
      <c r="K101" s="18">
        <v>0</v>
      </c>
      <c r="L101" s="21">
        <f t="shared" si="2"/>
        <v>12000000</v>
      </c>
      <c r="M101" s="20">
        <v>70</v>
      </c>
      <c r="N101" s="20">
        <v>30</v>
      </c>
      <c r="O101" s="20">
        <v>0</v>
      </c>
      <c r="P101" s="20">
        <v>0</v>
      </c>
      <c r="Q101" s="17">
        <f t="shared" si="3"/>
        <v>100</v>
      </c>
      <c r="R101" s="41"/>
      <c r="T101" s="33"/>
      <c r="U101" s="33"/>
      <c r="V101" s="33"/>
      <c r="W101" s="33"/>
    </row>
    <row r="102" spans="1:23" ht="12.75" customHeight="1" x14ac:dyDescent="0.2">
      <c r="A102" s="10">
        <v>53</v>
      </c>
      <c r="B102" s="11">
        <v>322</v>
      </c>
      <c r="C102" s="12">
        <v>22</v>
      </c>
      <c r="D102" s="12">
        <v>2</v>
      </c>
      <c r="E102" s="12">
        <v>88</v>
      </c>
      <c r="F102" s="270">
        <v>51</v>
      </c>
      <c r="G102" s="19" t="s">
        <v>99</v>
      </c>
      <c r="H102" s="22">
        <v>8400000</v>
      </c>
      <c r="I102" s="18">
        <v>3600000</v>
      </c>
      <c r="J102" s="18">
        <v>0</v>
      </c>
      <c r="K102" s="18">
        <v>0</v>
      </c>
      <c r="L102" s="21">
        <f t="shared" si="2"/>
        <v>12000000</v>
      </c>
      <c r="M102" s="20">
        <v>70</v>
      </c>
      <c r="N102" s="20">
        <v>30</v>
      </c>
      <c r="O102" s="20">
        <v>0</v>
      </c>
      <c r="P102" s="20">
        <v>0</v>
      </c>
      <c r="Q102" s="17">
        <f t="shared" si="3"/>
        <v>100</v>
      </c>
      <c r="R102" s="41"/>
      <c r="T102" s="33"/>
      <c r="U102" s="33"/>
      <c r="V102" s="33"/>
      <c r="W102" s="33"/>
    </row>
    <row r="103" spans="1:23" ht="25.5" customHeight="1" x14ac:dyDescent="0.2">
      <c r="A103" s="10">
        <v>53</v>
      </c>
      <c r="B103" s="11">
        <v>322</v>
      </c>
      <c r="C103" s="12">
        <v>22</v>
      </c>
      <c r="D103" s="12">
        <v>2</v>
      </c>
      <c r="E103" s="12">
        <v>89</v>
      </c>
      <c r="F103" s="270">
        <v>51</v>
      </c>
      <c r="G103" s="19" t="s">
        <v>100</v>
      </c>
      <c r="H103" s="22">
        <v>5635000</v>
      </c>
      <c r="I103" s="18">
        <v>2415000</v>
      </c>
      <c r="J103" s="18">
        <v>0</v>
      </c>
      <c r="K103" s="18">
        <v>0</v>
      </c>
      <c r="L103" s="21">
        <f t="shared" si="2"/>
        <v>8050000</v>
      </c>
      <c r="M103" s="20">
        <v>70</v>
      </c>
      <c r="N103" s="20">
        <v>30</v>
      </c>
      <c r="O103" s="20">
        <v>0</v>
      </c>
      <c r="P103" s="20">
        <v>0</v>
      </c>
      <c r="Q103" s="17">
        <f t="shared" si="3"/>
        <v>100</v>
      </c>
      <c r="R103" s="34"/>
      <c r="T103" s="33"/>
      <c r="U103" s="33"/>
      <c r="V103" s="33"/>
      <c r="W103" s="33"/>
    </row>
    <row r="104" spans="1:23" ht="25.5" customHeight="1" x14ac:dyDescent="0.2">
      <c r="A104" s="10">
        <v>57</v>
      </c>
      <c r="B104" s="11">
        <v>327</v>
      </c>
      <c r="C104" s="12">
        <v>66</v>
      </c>
      <c r="D104" s="12">
        <v>1</v>
      </c>
      <c r="E104" s="12">
        <v>2</v>
      </c>
      <c r="F104" s="270">
        <v>52</v>
      </c>
      <c r="G104" s="19" t="s">
        <v>101</v>
      </c>
      <c r="H104" s="22">
        <v>100000000</v>
      </c>
      <c r="I104" s="18">
        <v>100000000</v>
      </c>
      <c r="J104" s="18">
        <v>0</v>
      </c>
      <c r="K104" s="18">
        <v>0</v>
      </c>
      <c r="L104" s="21">
        <f t="shared" si="2"/>
        <v>200000000</v>
      </c>
      <c r="M104" s="20">
        <v>50</v>
      </c>
      <c r="N104" s="16">
        <v>50</v>
      </c>
      <c r="O104" s="16">
        <v>0</v>
      </c>
      <c r="P104" s="16">
        <v>0</v>
      </c>
      <c r="Q104" s="17">
        <f t="shared" si="3"/>
        <v>100</v>
      </c>
      <c r="R104" s="34"/>
      <c r="T104" s="33"/>
      <c r="U104" s="33"/>
      <c r="V104" s="33"/>
      <c r="W104" s="33"/>
    </row>
    <row r="105" spans="1:23" ht="25.5" customHeight="1" x14ac:dyDescent="0.2">
      <c r="A105" s="10">
        <v>57</v>
      </c>
      <c r="B105" s="11">
        <v>327</v>
      </c>
      <c r="C105" s="12">
        <v>66</v>
      </c>
      <c r="D105" s="12">
        <v>1</v>
      </c>
      <c r="E105" s="12">
        <v>2</v>
      </c>
      <c r="F105" s="270">
        <v>58</v>
      </c>
      <c r="G105" s="19" t="s">
        <v>102</v>
      </c>
      <c r="H105" s="22">
        <v>275000000</v>
      </c>
      <c r="I105" s="18">
        <v>55000000</v>
      </c>
      <c r="J105" s="18">
        <v>0</v>
      </c>
      <c r="K105" s="18">
        <v>0</v>
      </c>
      <c r="L105" s="21">
        <f t="shared" si="2"/>
        <v>330000000</v>
      </c>
      <c r="M105" s="20">
        <v>81.67</v>
      </c>
      <c r="N105" s="16">
        <v>18.329999999999998</v>
      </c>
      <c r="O105" s="16">
        <v>0</v>
      </c>
      <c r="P105" s="16">
        <v>0</v>
      </c>
      <c r="Q105" s="17">
        <f t="shared" si="3"/>
        <v>100</v>
      </c>
      <c r="R105" s="41"/>
      <c r="T105" s="33"/>
      <c r="U105" s="33"/>
      <c r="V105" s="33"/>
      <c r="W105" s="33"/>
    </row>
    <row r="106" spans="1:23" ht="12.75" customHeight="1" x14ac:dyDescent="0.2">
      <c r="A106" s="10">
        <v>57</v>
      </c>
      <c r="B106" s="11">
        <v>327</v>
      </c>
      <c r="C106" s="12">
        <v>66</v>
      </c>
      <c r="D106" s="12">
        <v>1</v>
      </c>
      <c r="E106" s="12">
        <v>3</v>
      </c>
      <c r="F106" s="270">
        <v>51</v>
      </c>
      <c r="G106" s="19" t="s">
        <v>103</v>
      </c>
      <c r="H106" s="22">
        <v>1000000</v>
      </c>
      <c r="I106" s="18">
        <v>10000000</v>
      </c>
      <c r="J106" s="18">
        <v>330000000</v>
      </c>
      <c r="K106" s="18">
        <v>759000000</v>
      </c>
      <c r="L106" s="21">
        <f t="shared" si="2"/>
        <v>1100000000</v>
      </c>
      <c r="M106" s="20">
        <v>0.09</v>
      </c>
      <c r="N106" s="16">
        <v>0.91</v>
      </c>
      <c r="O106" s="16">
        <v>30</v>
      </c>
      <c r="P106" s="16">
        <v>69</v>
      </c>
      <c r="Q106" s="17">
        <f t="shared" si="3"/>
        <v>100</v>
      </c>
      <c r="R106" s="41"/>
      <c r="T106" s="33"/>
      <c r="U106" s="33"/>
      <c r="V106" s="33"/>
      <c r="W106" s="33"/>
    </row>
    <row r="107" spans="1:23" ht="12.75" customHeight="1" x14ac:dyDescent="0.2">
      <c r="A107" s="10">
        <v>57</v>
      </c>
      <c r="B107" s="11">
        <v>327</v>
      </c>
      <c r="C107" s="12">
        <v>66</v>
      </c>
      <c r="D107" s="12">
        <v>1</v>
      </c>
      <c r="E107" s="12">
        <v>16</v>
      </c>
      <c r="F107" s="270">
        <v>58</v>
      </c>
      <c r="G107" s="19" t="s">
        <v>104</v>
      </c>
      <c r="H107" s="22">
        <v>11905002</v>
      </c>
      <c r="I107" s="18">
        <v>121164998</v>
      </c>
      <c r="J107" s="18">
        <v>0</v>
      </c>
      <c r="K107" s="18">
        <v>0</v>
      </c>
      <c r="L107" s="21">
        <f t="shared" si="2"/>
        <v>133070000</v>
      </c>
      <c r="M107" s="20">
        <v>8.9499999999999993</v>
      </c>
      <c r="N107" s="20">
        <v>91.05</v>
      </c>
      <c r="O107" s="20">
        <v>0</v>
      </c>
      <c r="P107" s="20">
        <v>0</v>
      </c>
      <c r="Q107" s="17">
        <f t="shared" si="3"/>
        <v>100</v>
      </c>
      <c r="R107" s="41"/>
      <c r="T107" s="33"/>
      <c r="U107" s="33"/>
      <c r="V107" s="33"/>
      <c r="W107" s="33"/>
    </row>
    <row r="108" spans="1:23" ht="12.75" customHeight="1" x14ac:dyDescent="0.2">
      <c r="A108" s="10">
        <v>57</v>
      </c>
      <c r="B108" s="11">
        <v>327</v>
      </c>
      <c r="C108" s="12">
        <v>66</v>
      </c>
      <c r="D108" s="12">
        <v>1</v>
      </c>
      <c r="E108" s="12">
        <v>18</v>
      </c>
      <c r="F108" s="270">
        <v>53</v>
      </c>
      <c r="G108" s="19" t="s">
        <v>105</v>
      </c>
      <c r="H108" s="22">
        <v>25000000</v>
      </c>
      <c r="I108" s="18">
        <v>100000000</v>
      </c>
      <c r="J108" s="18">
        <v>1787400000</v>
      </c>
      <c r="K108" s="18">
        <v>4170600000</v>
      </c>
      <c r="L108" s="21">
        <f t="shared" si="2"/>
        <v>6083000000</v>
      </c>
      <c r="M108" s="20">
        <v>0.41</v>
      </c>
      <c r="N108" s="16">
        <v>1.64</v>
      </c>
      <c r="O108" s="16">
        <v>29.38</v>
      </c>
      <c r="P108" s="16">
        <v>68.569999999999993</v>
      </c>
      <c r="Q108" s="17">
        <f t="shared" si="3"/>
        <v>100</v>
      </c>
      <c r="R108" s="41"/>
      <c r="T108" s="33"/>
      <c r="U108" s="33"/>
      <c r="V108" s="33"/>
      <c r="W108" s="33"/>
    </row>
    <row r="109" spans="1:23" ht="12.75" customHeight="1" x14ac:dyDescent="0.2">
      <c r="A109" s="10">
        <v>57</v>
      </c>
      <c r="B109" s="11">
        <v>327</v>
      </c>
      <c r="C109" s="12">
        <v>66</v>
      </c>
      <c r="D109" s="12">
        <v>1</v>
      </c>
      <c r="E109" s="12">
        <v>24</v>
      </c>
      <c r="F109" s="270">
        <v>51</v>
      </c>
      <c r="G109" s="19" t="s">
        <v>106</v>
      </c>
      <c r="H109" s="22">
        <v>1130000000</v>
      </c>
      <c r="I109" s="18">
        <v>1200000000</v>
      </c>
      <c r="J109" s="18">
        <v>1000000000</v>
      </c>
      <c r="K109" s="18">
        <v>0</v>
      </c>
      <c r="L109" s="21">
        <f t="shared" si="2"/>
        <v>3330000000</v>
      </c>
      <c r="M109" s="20">
        <v>26.67</v>
      </c>
      <c r="N109" s="16">
        <v>40</v>
      </c>
      <c r="O109" s="16">
        <v>33.33</v>
      </c>
      <c r="P109" s="16">
        <v>0</v>
      </c>
      <c r="Q109" s="17">
        <f t="shared" si="3"/>
        <v>100</v>
      </c>
      <c r="R109" s="41"/>
      <c r="T109" s="33"/>
      <c r="U109" s="33"/>
      <c r="V109" s="33"/>
      <c r="W109" s="33"/>
    </row>
    <row r="110" spans="1:23" ht="25.5" customHeight="1" x14ac:dyDescent="0.2">
      <c r="A110" s="10">
        <v>57</v>
      </c>
      <c r="B110" s="11">
        <v>327</v>
      </c>
      <c r="C110" s="12">
        <v>66</v>
      </c>
      <c r="D110" s="12">
        <v>1</v>
      </c>
      <c r="E110" s="12">
        <v>24</v>
      </c>
      <c r="F110" s="270">
        <v>52</v>
      </c>
      <c r="G110" s="19" t="s">
        <v>107</v>
      </c>
      <c r="H110" s="22">
        <v>1000000</v>
      </c>
      <c r="I110" s="18">
        <v>290000000</v>
      </c>
      <c r="J110" s="18">
        <v>310000000</v>
      </c>
      <c r="K110" s="18">
        <v>0</v>
      </c>
      <c r="L110" s="21">
        <f t="shared" si="2"/>
        <v>601000000</v>
      </c>
      <c r="M110" s="20">
        <v>0.17</v>
      </c>
      <c r="N110" s="16">
        <v>48.25</v>
      </c>
      <c r="O110" s="16">
        <v>51.58</v>
      </c>
      <c r="P110" s="16">
        <v>0</v>
      </c>
      <c r="Q110" s="17">
        <f t="shared" si="3"/>
        <v>100</v>
      </c>
      <c r="R110" s="41"/>
      <c r="T110" s="33"/>
      <c r="U110" s="33"/>
      <c r="V110" s="33"/>
      <c r="W110" s="33"/>
    </row>
    <row r="111" spans="1:23" ht="12.75" customHeight="1" x14ac:dyDescent="0.2">
      <c r="A111" s="10">
        <v>57</v>
      </c>
      <c r="B111" s="11">
        <v>327</v>
      </c>
      <c r="C111" s="12">
        <v>66</v>
      </c>
      <c r="D111" s="12">
        <v>1</v>
      </c>
      <c r="E111" s="12">
        <v>24</v>
      </c>
      <c r="F111" s="270">
        <v>53</v>
      </c>
      <c r="G111" s="19" t="s">
        <v>108</v>
      </c>
      <c r="H111" s="22">
        <v>800000000</v>
      </c>
      <c r="I111" s="18">
        <v>1200000000</v>
      </c>
      <c r="J111" s="18">
        <v>1000000000</v>
      </c>
      <c r="K111" s="18">
        <v>0</v>
      </c>
      <c r="L111" s="21">
        <f t="shared" si="2"/>
        <v>3000000000</v>
      </c>
      <c r="M111" s="20">
        <v>26.67</v>
      </c>
      <c r="N111" s="16">
        <v>40</v>
      </c>
      <c r="O111" s="16">
        <v>33.33</v>
      </c>
      <c r="P111" s="16">
        <v>0</v>
      </c>
      <c r="Q111" s="17">
        <f t="shared" si="3"/>
        <v>100</v>
      </c>
      <c r="R111" s="41"/>
      <c r="T111" s="33"/>
      <c r="U111" s="33"/>
      <c r="V111" s="33"/>
      <c r="W111" s="33"/>
    </row>
    <row r="112" spans="1:23" ht="12.75" customHeight="1" x14ac:dyDescent="0.2">
      <c r="A112" s="10">
        <v>57</v>
      </c>
      <c r="B112" s="11">
        <v>327</v>
      </c>
      <c r="C112" s="12">
        <v>66</v>
      </c>
      <c r="D112" s="12">
        <v>1</v>
      </c>
      <c r="E112" s="12">
        <v>24</v>
      </c>
      <c r="F112" s="270">
        <v>54</v>
      </c>
      <c r="G112" s="19" t="s">
        <v>109</v>
      </c>
      <c r="H112" s="22">
        <v>1000000</v>
      </c>
      <c r="I112" s="18">
        <v>1300000000</v>
      </c>
      <c r="J112" s="18">
        <v>1300000000</v>
      </c>
      <c r="K112" s="18">
        <v>0</v>
      </c>
      <c r="L112" s="21">
        <f t="shared" si="2"/>
        <v>2601000000</v>
      </c>
      <c r="M112" s="20">
        <v>0.04</v>
      </c>
      <c r="N112" s="16">
        <v>49.98</v>
      </c>
      <c r="O112" s="16">
        <v>49.98</v>
      </c>
      <c r="P112" s="16">
        <v>0</v>
      </c>
      <c r="Q112" s="17">
        <f t="shared" si="3"/>
        <v>100</v>
      </c>
      <c r="R112" s="41"/>
      <c r="T112" s="33"/>
      <c r="U112" s="33"/>
      <c r="V112" s="33"/>
      <c r="W112" s="33"/>
    </row>
    <row r="113" spans="1:23" ht="12.75" customHeight="1" x14ac:dyDescent="0.2">
      <c r="A113" s="10">
        <v>57</v>
      </c>
      <c r="B113" s="11">
        <v>327</v>
      </c>
      <c r="C113" s="12">
        <v>66</v>
      </c>
      <c r="D113" s="12">
        <v>1</v>
      </c>
      <c r="E113" s="12">
        <v>24</v>
      </c>
      <c r="F113" s="270">
        <v>55</v>
      </c>
      <c r="G113" s="19" t="s">
        <v>110</v>
      </c>
      <c r="H113" s="22">
        <v>1000000</v>
      </c>
      <c r="I113" s="18">
        <v>1300000000</v>
      </c>
      <c r="J113" s="18">
        <v>1300000000</v>
      </c>
      <c r="K113" s="18">
        <v>0</v>
      </c>
      <c r="L113" s="21">
        <f t="shared" si="2"/>
        <v>2601000000</v>
      </c>
      <c r="M113" s="20">
        <v>0.04</v>
      </c>
      <c r="N113" s="16">
        <v>49.98</v>
      </c>
      <c r="O113" s="16">
        <v>49.98</v>
      </c>
      <c r="P113" s="16">
        <v>0</v>
      </c>
      <c r="Q113" s="17">
        <f t="shared" si="3"/>
        <v>100</v>
      </c>
      <c r="R113" s="41"/>
      <c r="T113" s="33"/>
      <c r="U113" s="33"/>
      <c r="V113" s="33"/>
      <c r="W113" s="33"/>
    </row>
    <row r="114" spans="1:23" ht="25.5" customHeight="1" x14ac:dyDescent="0.2">
      <c r="A114" s="10">
        <v>57</v>
      </c>
      <c r="B114" s="11">
        <v>327</v>
      </c>
      <c r="C114" s="12">
        <v>66</v>
      </c>
      <c r="D114" s="12">
        <v>1</v>
      </c>
      <c r="E114" s="12">
        <v>24</v>
      </c>
      <c r="F114" s="270">
        <v>56</v>
      </c>
      <c r="G114" s="19" t="s">
        <v>111</v>
      </c>
      <c r="H114" s="22">
        <v>500000</v>
      </c>
      <c r="I114" s="18">
        <v>200000000</v>
      </c>
      <c r="J114" s="18">
        <v>200000000</v>
      </c>
      <c r="K114" s="18">
        <v>0</v>
      </c>
      <c r="L114" s="21">
        <f t="shared" si="2"/>
        <v>400500000</v>
      </c>
      <c r="M114" s="20">
        <v>0.12</v>
      </c>
      <c r="N114" s="16">
        <v>49.94</v>
      </c>
      <c r="O114" s="16">
        <v>49.94</v>
      </c>
      <c r="P114" s="16">
        <v>0</v>
      </c>
      <c r="Q114" s="17">
        <f t="shared" si="3"/>
        <v>100</v>
      </c>
      <c r="R114" s="41"/>
      <c r="T114" s="33"/>
      <c r="U114" s="33"/>
      <c r="V114" s="33"/>
      <c r="W114" s="33"/>
    </row>
    <row r="115" spans="1:23" ht="25.5" customHeight="1" x14ac:dyDescent="0.2">
      <c r="A115" s="10">
        <v>57</v>
      </c>
      <c r="B115" s="11">
        <v>327</v>
      </c>
      <c r="C115" s="12">
        <v>66</v>
      </c>
      <c r="D115" s="12">
        <v>1</v>
      </c>
      <c r="E115" s="12">
        <v>24</v>
      </c>
      <c r="F115" s="270">
        <v>57</v>
      </c>
      <c r="G115" s="19" t="s">
        <v>112</v>
      </c>
      <c r="H115" s="22">
        <v>500000</v>
      </c>
      <c r="I115" s="18">
        <v>200000000</v>
      </c>
      <c r="J115" s="18">
        <v>200000000</v>
      </c>
      <c r="K115" s="18">
        <v>0</v>
      </c>
      <c r="L115" s="21">
        <f t="shared" si="2"/>
        <v>400500000</v>
      </c>
      <c r="M115" s="20">
        <v>0.12</v>
      </c>
      <c r="N115" s="16">
        <v>49.94</v>
      </c>
      <c r="O115" s="16">
        <v>49.94</v>
      </c>
      <c r="P115" s="16">
        <v>0</v>
      </c>
      <c r="Q115" s="17">
        <f t="shared" si="3"/>
        <v>100</v>
      </c>
      <c r="R115" s="41"/>
      <c r="T115" s="33"/>
      <c r="U115" s="33"/>
      <c r="V115" s="33"/>
      <c r="W115" s="33"/>
    </row>
    <row r="116" spans="1:23" ht="12.75" customHeight="1" x14ac:dyDescent="0.2">
      <c r="A116" s="10">
        <v>57</v>
      </c>
      <c r="B116" s="11">
        <v>327</v>
      </c>
      <c r="C116" s="12">
        <v>66</v>
      </c>
      <c r="D116" s="12">
        <v>1</v>
      </c>
      <c r="E116" s="12">
        <v>25</v>
      </c>
      <c r="F116" s="270">
        <v>51</v>
      </c>
      <c r="G116" s="19" t="s">
        <v>113</v>
      </c>
      <c r="H116" s="22">
        <v>20000000</v>
      </c>
      <c r="I116" s="18">
        <v>60000000</v>
      </c>
      <c r="J116" s="18">
        <v>2829480000</v>
      </c>
      <c r="K116" s="18">
        <v>6602120000</v>
      </c>
      <c r="L116" s="21">
        <f t="shared" si="2"/>
        <v>9511600000</v>
      </c>
      <c r="M116" s="20">
        <v>0.21</v>
      </c>
      <c r="N116" s="16">
        <v>0.63</v>
      </c>
      <c r="O116" s="16">
        <v>29.75</v>
      </c>
      <c r="P116" s="16">
        <v>69.41</v>
      </c>
      <c r="Q116" s="17">
        <f t="shared" si="3"/>
        <v>100</v>
      </c>
      <c r="R116" s="34"/>
      <c r="T116" s="33"/>
      <c r="U116" s="33"/>
      <c r="V116" s="33"/>
      <c r="W116" s="33"/>
    </row>
    <row r="117" spans="1:23" ht="12.75" customHeight="1" x14ac:dyDescent="0.2">
      <c r="A117" s="10">
        <v>57</v>
      </c>
      <c r="B117" s="11">
        <v>327</v>
      </c>
      <c r="C117" s="12">
        <v>66</v>
      </c>
      <c r="D117" s="12">
        <v>1</v>
      </c>
      <c r="E117" s="12">
        <v>26</v>
      </c>
      <c r="F117" s="270">
        <v>51</v>
      </c>
      <c r="G117" s="19" t="s">
        <v>114</v>
      </c>
      <c r="H117" s="22">
        <v>10000000</v>
      </c>
      <c r="I117" s="18">
        <v>30000000</v>
      </c>
      <c r="J117" s="18">
        <v>3116400000</v>
      </c>
      <c r="K117" s="18">
        <v>7271600000</v>
      </c>
      <c r="L117" s="21">
        <f t="shared" si="2"/>
        <v>10428000000</v>
      </c>
      <c r="M117" s="20">
        <v>0.1</v>
      </c>
      <c r="N117" s="16">
        <v>0.28999999999999998</v>
      </c>
      <c r="O117" s="16">
        <v>29.88</v>
      </c>
      <c r="P117" s="16">
        <v>69.73</v>
      </c>
      <c r="Q117" s="17">
        <f t="shared" si="3"/>
        <v>100</v>
      </c>
      <c r="R117" s="41"/>
      <c r="T117" s="33"/>
      <c r="U117" s="33"/>
      <c r="V117" s="33"/>
      <c r="W117" s="33"/>
    </row>
    <row r="118" spans="1:23" ht="25.5" customHeight="1" x14ac:dyDescent="0.2">
      <c r="A118" s="10">
        <v>57</v>
      </c>
      <c r="B118" s="11">
        <v>327</v>
      </c>
      <c r="C118" s="12">
        <v>66</v>
      </c>
      <c r="D118" s="12">
        <v>1</v>
      </c>
      <c r="E118" s="12">
        <v>27</v>
      </c>
      <c r="F118" s="270">
        <v>51</v>
      </c>
      <c r="G118" s="19" t="s">
        <v>115</v>
      </c>
      <c r="H118" s="22">
        <v>20000000</v>
      </c>
      <c r="I118" s="18">
        <v>60000000</v>
      </c>
      <c r="J118" s="18">
        <v>3156000000</v>
      </c>
      <c r="K118" s="18">
        <v>7364000000</v>
      </c>
      <c r="L118" s="21">
        <f t="shared" si="2"/>
        <v>10600000000</v>
      </c>
      <c r="M118" s="20">
        <v>0.19</v>
      </c>
      <c r="N118" s="16">
        <v>0.56999999999999995</v>
      </c>
      <c r="O118" s="16">
        <v>29.77</v>
      </c>
      <c r="P118" s="16">
        <v>69.47</v>
      </c>
      <c r="Q118" s="17">
        <f t="shared" si="3"/>
        <v>100</v>
      </c>
      <c r="R118" s="41"/>
      <c r="T118" s="33"/>
      <c r="U118" s="33"/>
      <c r="V118" s="33"/>
      <c r="W118" s="33"/>
    </row>
    <row r="119" spans="1:23" ht="25.5" customHeight="1" x14ac:dyDescent="0.2">
      <c r="A119" s="10">
        <v>57</v>
      </c>
      <c r="B119" s="11">
        <v>327</v>
      </c>
      <c r="C119" s="12">
        <v>66</v>
      </c>
      <c r="D119" s="12">
        <v>1</v>
      </c>
      <c r="E119" s="12">
        <v>28</v>
      </c>
      <c r="F119" s="270">
        <v>51</v>
      </c>
      <c r="G119" s="19" t="s">
        <v>116</v>
      </c>
      <c r="H119" s="22">
        <v>20000000</v>
      </c>
      <c r="I119" s="18">
        <v>60000000</v>
      </c>
      <c r="J119" s="18">
        <v>3156000000</v>
      </c>
      <c r="K119" s="18">
        <v>7364000000</v>
      </c>
      <c r="L119" s="21">
        <f t="shared" si="2"/>
        <v>10600000000</v>
      </c>
      <c r="M119" s="20">
        <v>0.19</v>
      </c>
      <c r="N119" s="16">
        <v>0.56999999999999995</v>
      </c>
      <c r="O119" s="16">
        <v>29.77</v>
      </c>
      <c r="P119" s="16">
        <v>69.47</v>
      </c>
      <c r="Q119" s="17">
        <f t="shared" si="3"/>
        <v>100</v>
      </c>
      <c r="R119" s="41"/>
      <c r="T119" s="33"/>
      <c r="U119" s="33"/>
      <c r="V119" s="33"/>
      <c r="W119" s="33"/>
    </row>
    <row r="120" spans="1:23" ht="12.75" customHeight="1" x14ac:dyDescent="0.2">
      <c r="A120" s="10">
        <v>57</v>
      </c>
      <c r="B120" s="11">
        <v>327</v>
      </c>
      <c r="C120" s="12">
        <v>66</v>
      </c>
      <c r="D120" s="12">
        <v>1</v>
      </c>
      <c r="E120" s="12">
        <v>29</v>
      </c>
      <c r="F120" s="270">
        <v>51</v>
      </c>
      <c r="G120" s="19" t="s">
        <v>117</v>
      </c>
      <c r="H120" s="22">
        <v>10000000</v>
      </c>
      <c r="I120" s="18">
        <v>30000000</v>
      </c>
      <c r="J120" s="18">
        <v>3225000000</v>
      </c>
      <c r="K120" s="18">
        <v>7525000000</v>
      </c>
      <c r="L120" s="21">
        <f t="shared" si="2"/>
        <v>10790000000</v>
      </c>
      <c r="M120" s="20">
        <v>0.09</v>
      </c>
      <c r="N120" s="16">
        <v>0.28000000000000003</v>
      </c>
      <c r="O120" s="16">
        <v>29.89</v>
      </c>
      <c r="P120" s="16">
        <v>69.739999999999995</v>
      </c>
      <c r="Q120" s="17">
        <f t="shared" si="3"/>
        <v>100</v>
      </c>
      <c r="R120" s="41"/>
      <c r="T120" s="33"/>
      <c r="U120" s="33"/>
      <c r="V120" s="33"/>
      <c r="W120" s="33"/>
    </row>
    <row r="121" spans="1:23" ht="12.75" customHeight="1" x14ac:dyDescent="0.2">
      <c r="A121" s="10">
        <v>57</v>
      </c>
      <c r="B121" s="11">
        <v>327</v>
      </c>
      <c r="C121" s="12">
        <v>66</v>
      </c>
      <c r="D121" s="12">
        <v>1</v>
      </c>
      <c r="E121" s="12">
        <v>31</v>
      </c>
      <c r="F121" s="270">
        <v>51</v>
      </c>
      <c r="G121" s="19" t="s">
        <v>118</v>
      </c>
      <c r="H121" s="22">
        <v>60000000</v>
      </c>
      <c r="I121" s="18">
        <v>180000000</v>
      </c>
      <c r="J121" s="18">
        <v>300000000</v>
      </c>
      <c r="K121" s="18">
        <v>460000000</v>
      </c>
      <c r="L121" s="21">
        <f t="shared" si="2"/>
        <v>1000000000</v>
      </c>
      <c r="M121" s="20">
        <v>6</v>
      </c>
      <c r="N121" s="16">
        <v>18</v>
      </c>
      <c r="O121" s="16">
        <v>30</v>
      </c>
      <c r="P121" s="16">
        <v>46</v>
      </c>
      <c r="Q121" s="17">
        <f t="shared" si="3"/>
        <v>100</v>
      </c>
      <c r="R121" s="34"/>
      <c r="T121" s="33"/>
      <c r="U121" s="33"/>
      <c r="V121" s="33"/>
      <c r="W121" s="33"/>
    </row>
    <row r="122" spans="1:23" ht="12.75" customHeight="1" x14ac:dyDescent="0.2">
      <c r="A122" s="10">
        <v>57</v>
      </c>
      <c r="B122" s="11">
        <v>327</v>
      </c>
      <c r="C122" s="12">
        <v>66</v>
      </c>
      <c r="D122" s="12">
        <v>1</v>
      </c>
      <c r="E122" s="12">
        <v>32</v>
      </c>
      <c r="F122" s="270">
        <v>51</v>
      </c>
      <c r="G122" s="19" t="s">
        <v>119</v>
      </c>
      <c r="H122" s="22">
        <v>1000000</v>
      </c>
      <c r="I122" s="18">
        <v>100000000</v>
      </c>
      <c r="J122" s="18">
        <v>1789860000</v>
      </c>
      <c r="K122" s="18">
        <v>4176340000</v>
      </c>
      <c r="L122" s="21">
        <f t="shared" si="2"/>
        <v>6067200000</v>
      </c>
      <c r="M122" s="20">
        <v>0.02</v>
      </c>
      <c r="N122" s="16">
        <v>1.65</v>
      </c>
      <c r="O122" s="16">
        <v>29.5</v>
      </c>
      <c r="P122" s="16">
        <v>68.83</v>
      </c>
      <c r="Q122" s="17">
        <f t="shared" si="3"/>
        <v>100</v>
      </c>
      <c r="R122" s="41"/>
      <c r="T122" s="33"/>
      <c r="U122" s="33"/>
      <c r="V122" s="33"/>
      <c r="W122" s="33"/>
    </row>
    <row r="123" spans="1:23" ht="25.5" customHeight="1" x14ac:dyDescent="0.2">
      <c r="A123" s="10">
        <v>57</v>
      </c>
      <c r="B123" s="11">
        <v>327</v>
      </c>
      <c r="C123" s="12">
        <v>66</v>
      </c>
      <c r="D123" s="12">
        <v>1</v>
      </c>
      <c r="E123" s="12">
        <v>32</v>
      </c>
      <c r="F123" s="270">
        <v>52</v>
      </c>
      <c r="G123" s="19" t="s">
        <v>120</v>
      </c>
      <c r="H123" s="22">
        <v>1000000</v>
      </c>
      <c r="I123" s="18">
        <v>100000000</v>
      </c>
      <c r="J123" s="18">
        <v>1571820000</v>
      </c>
      <c r="K123" s="18">
        <v>3667580000</v>
      </c>
      <c r="L123" s="21">
        <f t="shared" si="2"/>
        <v>5340400000</v>
      </c>
      <c r="M123" s="20">
        <v>0.02</v>
      </c>
      <c r="N123" s="16">
        <v>1.87</v>
      </c>
      <c r="O123" s="16">
        <v>29.43</v>
      </c>
      <c r="P123" s="16">
        <v>68.680000000000007</v>
      </c>
      <c r="Q123" s="17">
        <f t="shared" si="3"/>
        <v>100</v>
      </c>
      <c r="R123" s="41"/>
      <c r="T123" s="33"/>
      <c r="U123" s="33"/>
      <c r="V123" s="33"/>
      <c r="W123" s="33"/>
    </row>
    <row r="124" spans="1:23" ht="25.5" customHeight="1" x14ac:dyDescent="0.2">
      <c r="A124" s="10">
        <v>57</v>
      </c>
      <c r="B124" s="11">
        <v>327</v>
      </c>
      <c r="C124" s="12">
        <v>66</v>
      </c>
      <c r="D124" s="12">
        <v>1</v>
      </c>
      <c r="E124" s="12">
        <v>32</v>
      </c>
      <c r="F124" s="270">
        <v>53</v>
      </c>
      <c r="G124" s="19" t="s">
        <v>121</v>
      </c>
      <c r="H124" s="22">
        <v>1000000</v>
      </c>
      <c r="I124" s="18">
        <v>50000000</v>
      </c>
      <c r="J124" s="18">
        <v>458700000</v>
      </c>
      <c r="K124" s="18">
        <v>1070300000</v>
      </c>
      <c r="L124" s="21">
        <f t="shared" si="2"/>
        <v>1580000000</v>
      </c>
      <c r="M124" s="20">
        <v>0.06</v>
      </c>
      <c r="N124" s="16">
        <v>3.16</v>
      </c>
      <c r="O124" s="16">
        <v>29.03</v>
      </c>
      <c r="P124" s="16">
        <v>67.75</v>
      </c>
      <c r="Q124" s="17">
        <f t="shared" si="3"/>
        <v>100</v>
      </c>
      <c r="R124" s="41"/>
      <c r="T124" s="33"/>
      <c r="U124" s="33"/>
      <c r="V124" s="33"/>
      <c r="W124" s="33"/>
    </row>
    <row r="125" spans="1:23" ht="25.5" customHeight="1" x14ac:dyDescent="0.2">
      <c r="A125" s="10">
        <v>57</v>
      </c>
      <c r="B125" s="11">
        <v>327</v>
      </c>
      <c r="C125" s="12">
        <v>66</v>
      </c>
      <c r="D125" s="12">
        <v>1</v>
      </c>
      <c r="E125" s="12">
        <v>32</v>
      </c>
      <c r="F125" s="270">
        <v>54</v>
      </c>
      <c r="G125" s="19" t="s">
        <v>122</v>
      </c>
      <c r="H125" s="22">
        <v>22000000</v>
      </c>
      <c r="I125" s="18">
        <v>100000000</v>
      </c>
      <c r="J125" s="18">
        <v>627000000</v>
      </c>
      <c r="K125" s="18">
        <v>1463000000</v>
      </c>
      <c r="L125" s="21">
        <f t="shared" si="2"/>
        <v>2212000000</v>
      </c>
      <c r="M125" s="20">
        <v>0.99</v>
      </c>
      <c r="N125" s="16">
        <v>4.5199999999999996</v>
      </c>
      <c r="O125" s="16">
        <v>28.35</v>
      </c>
      <c r="P125" s="16">
        <v>66.14</v>
      </c>
      <c r="Q125" s="17">
        <f t="shared" si="3"/>
        <v>100</v>
      </c>
      <c r="R125" s="41"/>
      <c r="T125" s="33"/>
      <c r="U125" s="33"/>
      <c r="V125" s="33"/>
      <c r="W125" s="33"/>
    </row>
    <row r="126" spans="1:23" ht="12.75" customHeight="1" x14ac:dyDescent="0.2">
      <c r="A126" s="10">
        <v>57</v>
      </c>
      <c r="B126" s="11">
        <v>327</v>
      </c>
      <c r="C126" s="12">
        <v>66</v>
      </c>
      <c r="D126" s="12">
        <v>1</v>
      </c>
      <c r="E126" s="12">
        <v>33</v>
      </c>
      <c r="F126" s="270">
        <v>51</v>
      </c>
      <c r="G126" s="19" t="s">
        <v>123</v>
      </c>
      <c r="H126" s="22">
        <v>50000000</v>
      </c>
      <c r="I126" s="18">
        <v>150000000</v>
      </c>
      <c r="J126" s="18">
        <v>2000000000</v>
      </c>
      <c r="K126" s="18">
        <v>24875842857</v>
      </c>
      <c r="L126" s="21">
        <f t="shared" si="2"/>
        <v>27075842857</v>
      </c>
      <c r="M126" s="20">
        <v>0.18</v>
      </c>
      <c r="N126" s="16">
        <v>0.55000000000000004</v>
      </c>
      <c r="O126" s="16">
        <v>7.4</v>
      </c>
      <c r="P126" s="16">
        <v>91.87</v>
      </c>
      <c r="Q126" s="17">
        <f t="shared" si="3"/>
        <v>100</v>
      </c>
      <c r="R126" s="41"/>
      <c r="T126" s="33"/>
      <c r="U126" s="33"/>
      <c r="V126" s="33"/>
      <c r="W126" s="33"/>
    </row>
    <row r="127" spans="1:23" ht="12.75" customHeight="1" x14ac:dyDescent="0.2">
      <c r="A127" s="10">
        <v>57</v>
      </c>
      <c r="B127" s="11">
        <v>327</v>
      </c>
      <c r="C127" s="12">
        <v>66</v>
      </c>
      <c r="D127" s="12">
        <v>1</v>
      </c>
      <c r="E127" s="12">
        <v>34</v>
      </c>
      <c r="F127" s="270">
        <v>51</v>
      </c>
      <c r="G127" s="19" t="s">
        <v>124</v>
      </c>
      <c r="H127" s="22">
        <v>141000000</v>
      </c>
      <c r="I127" s="18">
        <v>10000000</v>
      </c>
      <c r="J127" s="18">
        <v>420000000</v>
      </c>
      <c r="K127" s="18">
        <v>969000000</v>
      </c>
      <c r="L127" s="21">
        <f t="shared" si="2"/>
        <v>1540000000</v>
      </c>
      <c r="M127" s="20">
        <v>7.0000000000000007E-2</v>
      </c>
      <c r="N127" s="16">
        <v>0.71</v>
      </c>
      <c r="O127" s="16">
        <v>30</v>
      </c>
      <c r="P127" s="16">
        <v>69.22</v>
      </c>
      <c r="Q127" s="17">
        <f t="shared" si="3"/>
        <v>100</v>
      </c>
      <c r="R127" s="41"/>
      <c r="T127" s="33"/>
      <c r="U127" s="33"/>
      <c r="V127" s="33"/>
      <c r="W127" s="33"/>
    </row>
    <row r="128" spans="1:23" ht="25.5" customHeight="1" x14ac:dyDescent="0.2">
      <c r="A128" s="10">
        <v>57</v>
      </c>
      <c r="B128" s="11">
        <v>327</v>
      </c>
      <c r="C128" s="12">
        <v>66</v>
      </c>
      <c r="D128" s="12">
        <v>1</v>
      </c>
      <c r="E128" s="12">
        <v>35</v>
      </c>
      <c r="F128" s="270">
        <v>51</v>
      </c>
      <c r="G128" s="19" t="s">
        <v>125</v>
      </c>
      <c r="H128" s="22">
        <v>2800000000</v>
      </c>
      <c r="I128" s="18">
        <v>1829630000</v>
      </c>
      <c r="J128" s="18">
        <v>1829630000</v>
      </c>
      <c r="K128" s="18">
        <v>0</v>
      </c>
      <c r="L128" s="21">
        <f t="shared" si="2"/>
        <v>6459260000</v>
      </c>
      <c r="M128" s="20">
        <v>43.35</v>
      </c>
      <c r="N128" s="16">
        <v>28.33</v>
      </c>
      <c r="O128" s="16">
        <v>28.32</v>
      </c>
      <c r="P128" s="16">
        <v>0</v>
      </c>
      <c r="Q128" s="17">
        <f t="shared" si="3"/>
        <v>100</v>
      </c>
      <c r="R128" s="41"/>
      <c r="T128" s="33"/>
      <c r="U128" s="33"/>
      <c r="V128" s="33"/>
      <c r="W128" s="33"/>
    </row>
    <row r="129" spans="1:23" ht="12.75" customHeight="1" x14ac:dyDescent="0.2">
      <c r="A129" s="10">
        <v>57</v>
      </c>
      <c r="B129" s="11">
        <v>327</v>
      </c>
      <c r="C129" s="12">
        <v>66</v>
      </c>
      <c r="D129" s="12">
        <v>2</v>
      </c>
      <c r="E129" s="12">
        <v>22</v>
      </c>
      <c r="F129" s="270">
        <v>51</v>
      </c>
      <c r="G129" s="19" t="s">
        <v>126</v>
      </c>
      <c r="H129" s="22">
        <v>142856489</v>
      </c>
      <c r="I129" s="18">
        <v>285712978</v>
      </c>
      <c r="J129" s="18">
        <v>1369269160</v>
      </c>
      <c r="K129" s="18">
        <v>3194961373</v>
      </c>
      <c r="L129" s="21">
        <f t="shared" si="2"/>
        <v>4992800000</v>
      </c>
      <c r="M129" s="20">
        <v>2.86</v>
      </c>
      <c r="N129" s="16">
        <v>5.72</v>
      </c>
      <c r="O129" s="16">
        <v>27.42</v>
      </c>
      <c r="P129" s="16">
        <v>64</v>
      </c>
      <c r="Q129" s="17">
        <f t="shared" si="3"/>
        <v>100</v>
      </c>
      <c r="R129" s="41"/>
      <c r="T129" s="33"/>
      <c r="U129" s="33"/>
      <c r="V129" s="33"/>
      <c r="W129" s="33"/>
    </row>
    <row r="130" spans="1:23" ht="25.5" customHeight="1" x14ac:dyDescent="0.2">
      <c r="A130" s="10">
        <v>57</v>
      </c>
      <c r="B130" s="11">
        <v>327</v>
      </c>
      <c r="C130" s="12">
        <v>66</v>
      </c>
      <c r="D130" s="12">
        <v>2</v>
      </c>
      <c r="E130" s="12">
        <v>22</v>
      </c>
      <c r="F130" s="270">
        <v>52</v>
      </c>
      <c r="G130" s="19" t="s">
        <v>127</v>
      </c>
      <c r="H130" s="22">
        <v>6781162</v>
      </c>
      <c r="I130" s="18">
        <v>13562325</v>
      </c>
      <c r="J130" s="18">
        <v>64996954</v>
      </c>
      <c r="K130" s="18">
        <v>151659559</v>
      </c>
      <c r="L130" s="21">
        <f t="shared" si="2"/>
        <v>237000000</v>
      </c>
      <c r="M130" s="20">
        <v>2.86</v>
      </c>
      <c r="N130" s="16">
        <v>5.72</v>
      </c>
      <c r="O130" s="16">
        <v>27.42</v>
      </c>
      <c r="P130" s="16">
        <v>64</v>
      </c>
      <c r="Q130" s="17">
        <f t="shared" si="3"/>
        <v>100</v>
      </c>
      <c r="R130" s="41"/>
      <c r="T130" s="33"/>
      <c r="U130" s="33"/>
      <c r="V130" s="33"/>
      <c r="W130" s="33"/>
    </row>
    <row r="131" spans="1:23" ht="12.75" customHeight="1" x14ac:dyDescent="0.2">
      <c r="A131" s="10">
        <v>57</v>
      </c>
      <c r="B131" s="11">
        <v>327</v>
      </c>
      <c r="C131" s="12">
        <v>66</v>
      </c>
      <c r="D131" s="12">
        <v>2</v>
      </c>
      <c r="E131" s="12">
        <v>22</v>
      </c>
      <c r="F131" s="270">
        <v>53</v>
      </c>
      <c r="G131" s="19" t="s">
        <v>128</v>
      </c>
      <c r="H131" s="22">
        <v>27124650</v>
      </c>
      <c r="I131" s="18">
        <v>54249300</v>
      </c>
      <c r="J131" s="18">
        <v>259987815</v>
      </c>
      <c r="K131" s="18">
        <v>606638235</v>
      </c>
      <c r="L131" s="21">
        <f t="shared" si="2"/>
        <v>948000000</v>
      </c>
      <c r="M131" s="20">
        <v>2.86</v>
      </c>
      <c r="N131" s="16">
        <v>5.72</v>
      </c>
      <c r="O131" s="16">
        <v>27.42</v>
      </c>
      <c r="P131" s="16">
        <v>64</v>
      </c>
      <c r="Q131" s="17">
        <f t="shared" si="3"/>
        <v>100</v>
      </c>
      <c r="R131" s="41"/>
      <c r="T131" s="33"/>
      <c r="U131" s="33"/>
      <c r="V131" s="33"/>
      <c r="W131" s="33"/>
    </row>
    <row r="132" spans="1:23" ht="12.75" customHeight="1" x14ac:dyDescent="0.2">
      <c r="A132" s="10">
        <v>57</v>
      </c>
      <c r="B132" s="11">
        <v>327</v>
      </c>
      <c r="C132" s="12">
        <v>66</v>
      </c>
      <c r="D132" s="12">
        <v>2</v>
      </c>
      <c r="E132" s="12">
        <v>22</v>
      </c>
      <c r="F132" s="270">
        <v>54</v>
      </c>
      <c r="G132" s="19" t="s">
        <v>129</v>
      </c>
      <c r="H132" s="22">
        <v>61030462</v>
      </c>
      <c r="I132" s="18">
        <v>122060924</v>
      </c>
      <c r="J132" s="18">
        <v>584972584</v>
      </c>
      <c r="K132" s="18">
        <v>1364936030</v>
      </c>
      <c r="L132" s="21">
        <f t="shared" ref="L132:L182" si="4">+SUM(H132:K132)</f>
        <v>2133000000</v>
      </c>
      <c r="M132" s="20">
        <v>2.86</v>
      </c>
      <c r="N132" s="16">
        <v>5.72</v>
      </c>
      <c r="O132" s="16">
        <v>27.42</v>
      </c>
      <c r="P132" s="16">
        <v>64</v>
      </c>
      <c r="Q132" s="17">
        <f t="shared" ref="Q132:Q182" si="5">+SUM(M132:P132)</f>
        <v>100</v>
      </c>
      <c r="R132" s="41"/>
      <c r="T132" s="33"/>
      <c r="U132" s="33"/>
      <c r="V132" s="33"/>
      <c r="W132" s="33"/>
    </row>
    <row r="133" spans="1:23" ht="12.75" customHeight="1" x14ac:dyDescent="0.2">
      <c r="A133" s="10">
        <v>57</v>
      </c>
      <c r="B133" s="11">
        <v>327</v>
      </c>
      <c r="C133" s="12">
        <v>66</v>
      </c>
      <c r="D133" s="12">
        <v>2</v>
      </c>
      <c r="E133" s="12">
        <v>22</v>
      </c>
      <c r="F133" s="270">
        <v>55</v>
      </c>
      <c r="G133" s="19" t="s">
        <v>130</v>
      </c>
      <c r="H133" s="22">
        <v>27124650</v>
      </c>
      <c r="I133" s="18">
        <v>54249300</v>
      </c>
      <c r="J133" s="18">
        <v>259987815</v>
      </c>
      <c r="K133" s="18">
        <v>606638235</v>
      </c>
      <c r="L133" s="21">
        <f t="shared" si="4"/>
        <v>948000000</v>
      </c>
      <c r="M133" s="20">
        <v>2.86</v>
      </c>
      <c r="N133" s="16">
        <v>5.72</v>
      </c>
      <c r="O133" s="16">
        <v>27.42</v>
      </c>
      <c r="P133" s="16">
        <v>64</v>
      </c>
      <c r="Q133" s="17">
        <f t="shared" si="5"/>
        <v>100</v>
      </c>
      <c r="R133" s="41"/>
      <c r="T133" s="33"/>
      <c r="U133" s="33"/>
      <c r="V133" s="33"/>
      <c r="W133" s="33"/>
    </row>
    <row r="134" spans="1:23" ht="12.75" customHeight="1" x14ac:dyDescent="0.2">
      <c r="A134" s="10">
        <v>57</v>
      </c>
      <c r="B134" s="11">
        <v>327</v>
      </c>
      <c r="C134" s="12">
        <v>66</v>
      </c>
      <c r="D134" s="12">
        <v>2</v>
      </c>
      <c r="E134" s="12">
        <v>22</v>
      </c>
      <c r="F134" s="270">
        <v>56</v>
      </c>
      <c r="G134" s="19" t="s">
        <v>131</v>
      </c>
      <c r="H134" s="22">
        <v>135623249</v>
      </c>
      <c r="I134" s="18">
        <v>271246498</v>
      </c>
      <c r="J134" s="18">
        <v>1299939076</v>
      </c>
      <c r="K134" s="18">
        <v>3033191177</v>
      </c>
      <c r="L134" s="21">
        <f t="shared" si="4"/>
        <v>4740000000</v>
      </c>
      <c r="M134" s="20">
        <v>2.86</v>
      </c>
      <c r="N134" s="16">
        <v>5.72</v>
      </c>
      <c r="O134" s="16">
        <v>27.42</v>
      </c>
      <c r="P134" s="16">
        <v>64</v>
      </c>
      <c r="Q134" s="17">
        <f t="shared" si="5"/>
        <v>100</v>
      </c>
      <c r="R134" s="41"/>
      <c r="T134" s="33"/>
      <c r="U134" s="33"/>
      <c r="V134" s="33"/>
      <c r="W134" s="33"/>
    </row>
    <row r="135" spans="1:23" ht="12.75" customHeight="1" x14ac:dyDescent="0.2">
      <c r="A135" s="10">
        <v>57</v>
      </c>
      <c r="B135" s="11">
        <v>327</v>
      </c>
      <c r="C135" s="12">
        <v>66</v>
      </c>
      <c r="D135" s="12">
        <v>2</v>
      </c>
      <c r="E135" s="12">
        <v>22</v>
      </c>
      <c r="F135" s="270">
        <v>57</v>
      </c>
      <c r="G135" s="19" t="s">
        <v>132</v>
      </c>
      <c r="H135" s="22">
        <v>58772364</v>
      </c>
      <c r="I135" s="18">
        <v>117544727</v>
      </c>
      <c r="J135" s="18">
        <v>563328873</v>
      </c>
      <c r="K135" s="18">
        <v>1314434036</v>
      </c>
      <c r="L135" s="21">
        <f t="shared" si="4"/>
        <v>2054080000</v>
      </c>
      <c r="M135" s="20">
        <v>2.86</v>
      </c>
      <c r="N135" s="16">
        <v>5.72</v>
      </c>
      <c r="O135" s="16">
        <v>27.42</v>
      </c>
      <c r="P135" s="16">
        <v>64</v>
      </c>
      <c r="Q135" s="17">
        <f t="shared" si="5"/>
        <v>100</v>
      </c>
      <c r="R135" s="41"/>
      <c r="T135" s="33"/>
      <c r="U135" s="33"/>
      <c r="V135" s="33"/>
      <c r="W135" s="33"/>
    </row>
    <row r="136" spans="1:23" ht="12.75" customHeight="1" x14ac:dyDescent="0.2">
      <c r="A136" s="10">
        <v>57</v>
      </c>
      <c r="B136" s="11">
        <v>327</v>
      </c>
      <c r="C136" s="12">
        <v>66</v>
      </c>
      <c r="D136" s="12">
        <v>2</v>
      </c>
      <c r="E136" s="12">
        <v>22</v>
      </c>
      <c r="F136" s="270">
        <v>58</v>
      </c>
      <c r="G136" s="19" t="s">
        <v>133</v>
      </c>
      <c r="H136" s="22">
        <v>33905812</v>
      </c>
      <c r="I136" s="18">
        <v>67811624</v>
      </c>
      <c r="J136" s="18">
        <v>324984769</v>
      </c>
      <c r="K136" s="18">
        <v>758297795</v>
      </c>
      <c r="L136" s="21">
        <f t="shared" si="4"/>
        <v>1185000000</v>
      </c>
      <c r="M136" s="20">
        <v>2.86</v>
      </c>
      <c r="N136" s="16">
        <v>5.72</v>
      </c>
      <c r="O136" s="16">
        <v>27.42</v>
      </c>
      <c r="P136" s="16">
        <v>64</v>
      </c>
      <c r="Q136" s="17">
        <f t="shared" si="5"/>
        <v>100</v>
      </c>
      <c r="R136" s="41"/>
      <c r="T136" s="33"/>
      <c r="U136" s="33"/>
      <c r="V136" s="33"/>
      <c r="W136" s="33"/>
    </row>
    <row r="137" spans="1:23" ht="12.75" customHeight="1" x14ac:dyDescent="0.2">
      <c r="A137" s="10">
        <v>57</v>
      </c>
      <c r="B137" s="11">
        <v>327</v>
      </c>
      <c r="C137" s="12">
        <v>66</v>
      </c>
      <c r="D137" s="12">
        <v>2</v>
      </c>
      <c r="E137" s="12">
        <v>22</v>
      </c>
      <c r="F137" s="270">
        <v>59</v>
      </c>
      <c r="G137" s="19" t="s">
        <v>134</v>
      </c>
      <c r="H137" s="22">
        <v>6781162</v>
      </c>
      <c r="I137" s="18">
        <v>13562325</v>
      </c>
      <c r="J137" s="18">
        <v>64996954</v>
      </c>
      <c r="K137" s="18">
        <v>151659559</v>
      </c>
      <c r="L137" s="21">
        <f t="shared" si="4"/>
        <v>237000000</v>
      </c>
      <c r="M137" s="20">
        <v>2.86</v>
      </c>
      <c r="N137" s="16">
        <v>5.72</v>
      </c>
      <c r="O137" s="16">
        <v>27.42</v>
      </c>
      <c r="P137" s="16">
        <v>64</v>
      </c>
      <c r="Q137" s="17">
        <f t="shared" si="5"/>
        <v>100</v>
      </c>
      <c r="R137" s="41"/>
      <c r="T137" s="33"/>
      <c r="U137" s="33"/>
      <c r="V137" s="33"/>
      <c r="W137" s="33"/>
    </row>
    <row r="138" spans="1:23" ht="12.75" customHeight="1" x14ac:dyDescent="0.2">
      <c r="A138" s="10">
        <v>57</v>
      </c>
      <c r="B138" s="11">
        <v>327</v>
      </c>
      <c r="C138" s="12">
        <v>66</v>
      </c>
      <c r="D138" s="12">
        <v>2</v>
      </c>
      <c r="E138" s="12">
        <v>27</v>
      </c>
      <c r="F138" s="270">
        <v>51</v>
      </c>
      <c r="G138" s="19" t="s">
        <v>135</v>
      </c>
      <c r="H138" s="22">
        <v>150000000</v>
      </c>
      <c r="I138" s="18">
        <v>11846892652</v>
      </c>
      <c r="J138" s="18">
        <v>15227523411</v>
      </c>
      <c r="K138" s="18">
        <v>4004827049</v>
      </c>
      <c r="L138" s="21">
        <f t="shared" si="4"/>
        <v>31229243112</v>
      </c>
      <c r="M138" s="20">
        <v>0</v>
      </c>
      <c r="N138" s="16">
        <v>35.11</v>
      </c>
      <c r="O138" s="16">
        <v>62.9</v>
      </c>
      <c r="P138" s="16">
        <v>1.99</v>
      </c>
      <c r="Q138" s="17">
        <f t="shared" si="5"/>
        <v>99.999999999999986</v>
      </c>
      <c r="R138" s="41"/>
      <c r="T138" s="33"/>
      <c r="U138" s="33"/>
      <c r="V138" s="33"/>
      <c r="W138" s="33"/>
    </row>
    <row r="139" spans="1:23" ht="12.75" customHeight="1" x14ac:dyDescent="0.2">
      <c r="A139" s="10">
        <v>57</v>
      </c>
      <c r="B139" s="11">
        <v>327</v>
      </c>
      <c r="C139" s="12">
        <v>66</v>
      </c>
      <c r="D139" s="12">
        <v>2</v>
      </c>
      <c r="E139" s="12">
        <v>28</v>
      </c>
      <c r="F139" s="270">
        <v>51</v>
      </c>
      <c r="G139" s="19" t="s">
        <v>136</v>
      </c>
      <c r="H139" s="22">
        <v>20000000</v>
      </c>
      <c r="I139" s="18">
        <v>60000000</v>
      </c>
      <c r="J139" s="18">
        <v>3126000000</v>
      </c>
      <c r="K139" s="18">
        <v>7294000000</v>
      </c>
      <c r="L139" s="21">
        <f t="shared" si="4"/>
        <v>10500000000</v>
      </c>
      <c r="M139" s="20">
        <v>0.19</v>
      </c>
      <c r="N139" s="16">
        <v>0.56999999999999995</v>
      </c>
      <c r="O139" s="16">
        <v>29.77</v>
      </c>
      <c r="P139" s="16">
        <v>69.47</v>
      </c>
      <c r="Q139" s="17">
        <f t="shared" si="5"/>
        <v>100</v>
      </c>
      <c r="R139" s="34"/>
      <c r="T139" s="33"/>
      <c r="U139" s="33"/>
      <c r="V139" s="33"/>
      <c r="W139" s="33"/>
    </row>
    <row r="140" spans="1:23" ht="12.75" customHeight="1" x14ac:dyDescent="0.2">
      <c r="A140" s="10">
        <v>57</v>
      </c>
      <c r="B140" s="11">
        <v>327</v>
      </c>
      <c r="C140" s="12">
        <v>66</v>
      </c>
      <c r="D140" s="12">
        <v>2</v>
      </c>
      <c r="E140" s="12">
        <v>29</v>
      </c>
      <c r="F140" s="270">
        <v>51</v>
      </c>
      <c r="G140" s="19" t="s">
        <v>137</v>
      </c>
      <c r="H140" s="22">
        <v>20000000</v>
      </c>
      <c r="I140" s="18">
        <v>60000000</v>
      </c>
      <c r="J140" s="18">
        <v>4326000000</v>
      </c>
      <c r="K140" s="18">
        <v>10094000000</v>
      </c>
      <c r="L140" s="21">
        <f t="shared" si="4"/>
        <v>14500000000</v>
      </c>
      <c r="M140" s="20">
        <v>0.14000000000000001</v>
      </c>
      <c r="N140" s="16">
        <v>0.41</v>
      </c>
      <c r="O140" s="16">
        <v>29.83</v>
      </c>
      <c r="P140" s="16">
        <v>69.62</v>
      </c>
      <c r="Q140" s="17">
        <f t="shared" si="5"/>
        <v>100</v>
      </c>
      <c r="R140" s="41"/>
      <c r="T140" s="33"/>
      <c r="U140" s="33"/>
      <c r="V140" s="33"/>
      <c r="W140" s="33"/>
    </row>
    <row r="141" spans="1:23" ht="12.75" customHeight="1" x14ac:dyDescent="0.2">
      <c r="A141" s="10">
        <v>57</v>
      </c>
      <c r="B141" s="11">
        <v>327</v>
      </c>
      <c r="C141" s="12">
        <v>66</v>
      </c>
      <c r="D141" s="12">
        <v>2</v>
      </c>
      <c r="E141" s="12">
        <v>30</v>
      </c>
      <c r="F141" s="270">
        <v>51</v>
      </c>
      <c r="G141" s="19" t="s">
        <v>138</v>
      </c>
      <c r="H141" s="22">
        <v>40000000</v>
      </c>
      <c r="I141" s="18">
        <v>120000000</v>
      </c>
      <c r="J141" s="18">
        <v>4902000000</v>
      </c>
      <c r="K141" s="18">
        <v>11438000000</v>
      </c>
      <c r="L141" s="21">
        <f t="shared" si="4"/>
        <v>16500000000</v>
      </c>
      <c r="M141" s="20">
        <v>0.24</v>
      </c>
      <c r="N141" s="16">
        <v>0.73</v>
      </c>
      <c r="O141" s="16">
        <v>29.71</v>
      </c>
      <c r="P141" s="16">
        <v>69.319999999999993</v>
      </c>
      <c r="Q141" s="17">
        <f t="shared" si="5"/>
        <v>100</v>
      </c>
      <c r="R141" s="41"/>
      <c r="T141" s="33"/>
      <c r="U141" s="33"/>
      <c r="V141" s="33"/>
      <c r="W141" s="33"/>
    </row>
    <row r="142" spans="1:23" ht="12.75" customHeight="1" x14ac:dyDescent="0.2">
      <c r="A142" s="10">
        <v>57</v>
      </c>
      <c r="B142" s="11">
        <v>327</v>
      </c>
      <c r="C142" s="12">
        <v>66</v>
      </c>
      <c r="D142" s="12">
        <v>2</v>
      </c>
      <c r="E142" s="12">
        <v>31</v>
      </c>
      <c r="F142" s="270">
        <v>51</v>
      </c>
      <c r="G142" s="19" t="s">
        <v>139</v>
      </c>
      <c r="H142" s="22">
        <v>20000000</v>
      </c>
      <c r="I142" s="18">
        <v>60000000</v>
      </c>
      <c r="J142" s="18">
        <v>3126000000</v>
      </c>
      <c r="K142" s="18">
        <v>7294000000</v>
      </c>
      <c r="L142" s="21">
        <f t="shared" si="4"/>
        <v>10500000000</v>
      </c>
      <c r="M142" s="20">
        <v>0.19</v>
      </c>
      <c r="N142" s="16">
        <v>0.56999999999999995</v>
      </c>
      <c r="O142" s="16">
        <v>29.77</v>
      </c>
      <c r="P142" s="16">
        <v>69.47</v>
      </c>
      <c r="Q142" s="17">
        <f t="shared" si="5"/>
        <v>100</v>
      </c>
      <c r="R142" s="34"/>
      <c r="T142" s="33"/>
      <c r="U142" s="33"/>
      <c r="V142" s="33"/>
      <c r="W142" s="33"/>
    </row>
    <row r="143" spans="1:23" ht="12.75" customHeight="1" x14ac:dyDescent="0.2">
      <c r="A143" s="10">
        <v>57</v>
      </c>
      <c r="B143" s="11">
        <v>327</v>
      </c>
      <c r="C143" s="12">
        <v>66</v>
      </c>
      <c r="D143" s="12">
        <v>2</v>
      </c>
      <c r="E143" s="12">
        <v>32</v>
      </c>
      <c r="F143" s="270">
        <v>51</v>
      </c>
      <c r="G143" s="19" t="s">
        <v>140</v>
      </c>
      <c r="H143" s="22">
        <v>820859999</v>
      </c>
      <c r="I143" s="18">
        <v>1720000000</v>
      </c>
      <c r="J143" s="18">
        <v>2000000000</v>
      </c>
      <c r="K143" s="18">
        <v>2000000000</v>
      </c>
      <c r="L143" s="21">
        <f t="shared" si="4"/>
        <v>6540859999</v>
      </c>
      <c r="M143" s="20">
        <v>12.55</v>
      </c>
      <c r="N143" s="16">
        <v>26.3</v>
      </c>
      <c r="O143" s="16">
        <v>30.58</v>
      </c>
      <c r="P143" s="16">
        <v>30.57</v>
      </c>
      <c r="Q143" s="17">
        <f t="shared" si="5"/>
        <v>100</v>
      </c>
      <c r="R143" s="34"/>
      <c r="T143" s="33"/>
      <c r="U143" s="33"/>
      <c r="V143" s="33"/>
      <c r="W143" s="33"/>
    </row>
    <row r="144" spans="1:23" ht="25.5" customHeight="1" x14ac:dyDescent="0.2">
      <c r="A144" s="10">
        <v>57</v>
      </c>
      <c r="B144" s="11">
        <v>327</v>
      </c>
      <c r="C144" s="12">
        <v>91</v>
      </c>
      <c r="D144" s="12">
        <v>0</v>
      </c>
      <c r="E144" s="12">
        <v>69</v>
      </c>
      <c r="F144" s="270">
        <v>51</v>
      </c>
      <c r="G144" s="19" t="s">
        <v>141</v>
      </c>
      <c r="H144" s="22">
        <v>300000</v>
      </c>
      <c r="I144" s="18">
        <v>41001562</v>
      </c>
      <c r="J144" s="18">
        <v>0</v>
      </c>
      <c r="K144" s="18">
        <v>0</v>
      </c>
      <c r="L144" s="21">
        <f t="shared" si="4"/>
        <v>41301562</v>
      </c>
      <c r="M144" s="20">
        <v>0</v>
      </c>
      <c r="N144" s="16">
        <v>100</v>
      </c>
      <c r="O144" s="16">
        <v>0</v>
      </c>
      <c r="P144" s="16">
        <v>0</v>
      </c>
      <c r="Q144" s="17">
        <f t="shared" si="5"/>
        <v>100</v>
      </c>
      <c r="R144" s="41"/>
      <c r="T144" s="33"/>
      <c r="U144" s="33"/>
      <c r="V144" s="33"/>
      <c r="W144" s="33"/>
    </row>
    <row r="145" spans="1:23" ht="12.75" customHeight="1" x14ac:dyDescent="0.2">
      <c r="A145" s="10">
        <v>57</v>
      </c>
      <c r="B145" s="11">
        <v>327</v>
      </c>
      <c r="C145" s="12">
        <v>91</v>
      </c>
      <c r="D145" s="12">
        <v>0</v>
      </c>
      <c r="E145" s="12">
        <v>89</v>
      </c>
      <c r="F145" s="270">
        <v>51</v>
      </c>
      <c r="G145" s="19" t="s">
        <v>142</v>
      </c>
      <c r="H145" s="22">
        <v>101984619</v>
      </c>
      <c r="I145" s="18">
        <v>129288198</v>
      </c>
      <c r="J145" s="18">
        <v>55449930</v>
      </c>
      <c r="K145" s="18">
        <v>0</v>
      </c>
      <c r="L145" s="21">
        <f t="shared" si="4"/>
        <v>286722747</v>
      </c>
      <c r="M145" s="20">
        <v>35.57</v>
      </c>
      <c r="N145" s="16">
        <v>45.09</v>
      </c>
      <c r="O145" s="16">
        <v>19.34</v>
      </c>
      <c r="P145" s="16">
        <v>0</v>
      </c>
      <c r="Q145" s="17">
        <f t="shared" si="5"/>
        <v>100</v>
      </c>
      <c r="R145" s="41"/>
      <c r="T145" s="33"/>
      <c r="U145" s="33"/>
      <c r="V145" s="33"/>
      <c r="W145" s="33"/>
    </row>
    <row r="146" spans="1:23" ht="25.5" customHeight="1" x14ac:dyDescent="0.2">
      <c r="A146" s="10">
        <v>57</v>
      </c>
      <c r="B146" s="11">
        <v>327</v>
      </c>
      <c r="C146" s="12">
        <v>91</v>
      </c>
      <c r="D146" s="12">
        <v>0</v>
      </c>
      <c r="E146" s="12">
        <v>93</v>
      </c>
      <c r="F146" s="270">
        <v>51</v>
      </c>
      <c r="G146" s="19" t="s">
        <v>143</v>
      </c>
      <c r="H146" s="22">
        <v>100000</v>
      </c>
      <c r="I146" s="18">
        <v>189000000</v>
      </c>
      <c r="J146" s="18">
        <v>110900000</v>
      </c>
      <c r="K146" s="18">
        <v>0</v>
      </c>
      <c r="L146" s="21">
        <f t="shared" si="4"/>
        <v>300000000</v>
      </c>
      <c r="M146" s="20">
        <v>0</v>
      </c>
      <c r="N146" s="16">
        <v>63.03</v>
      </c>
      <c r="O146" s="16">
        <v>36.97</v>
      </c>
      <c r="P146" s="16">
        <v>0</v>
      </c>
      <c r="Q146" s="17">
        <f t="shared" si="5"/>
        <v>100</v>
      </c>
      <c r="R146" s="41"/>
      <c r="T146" s="33"/>
      <c r="U146" s="33"/>
      <c r="V146" s="33"/>
      <c r="W146" s="33"/>
    </row>
    <row r="147" spans="1:23" ht="12.75" customHeight="1" x14ac:dyDescent="0.2">
      <c r="A147" s="10">
        <v>57</v>
      </c>
      <c r="B147" s="11">
        <v>327</v>
      </c>
      <c r="C147" s="12">
        <v>91</v>
      </c>
      <c r="D147" s="12">
        <v>0</v>
      </c>
      <c r="E147" s="12">
        <v>94</v>
      </c>
      <c r="F147" s="270">
        <v>51</v>
      </c>
      <c r="G147" s="19" t="s">
        <v>144</v>
      </c>
      <c r="H147" s="22">
        <v>100000</v>
      </c>
      <c r="I147" s="18">
        <v>75000000</v>
      </c>
      <c r="J147" s="18">
        <v>14900000</v>
      </c>
      <c r="K147" s="18">
        <v>0</v>
      </c>
      <c r="L147" s="21">
        <f t="shared" si="4"/>
        <v>90000000</v>
      </c>
      <c r="M147" s="20">
        <v>0</v>
      </c>
      <c r="N147" s="16">
        <v>83.44</v>
      </c>
      <c r="O147" s="16">
        <v>16.559999999999999</v>
      </c>
      <c r="P147" s="16">
        <v>0</v>
      </c>
      <c r="Q147" s="17">
        <f t="shared" si="5"/>
        <v>100</v>
      </c>
      <c r="R147" s="41"/>
      <c r="T147" s="33"/>
      <c r="U147" s="33"/>
      <c r="V147" s="33"/>
      <c r="W147" s="33"/>
    </row>
    <row r="148" spans="1:23" ht="12.75" customHeight="1" x14ac:dyDescent="0.2">
      <c r="A148" s="10">
        <v>57</v>
      </c>
      <c r="B148" s="11">
        <v>327</v>
      </c>
      <c r="C148" s="12">
        <v>91</v>
      </c>
      <c r="D148" s="12">
        <v>0</v>
      </c>
      <c r="E148" s="12">
        <v>95</v>
      </c>
      <c r="F148" s="270">
        <v>51</v>
      </c>
      <c r="G148" s="19" t="s">
        <v>145</v>
      </c>
      <c r="H148" s="22">
        <v>100000</v>
      </c>
      <c r="I148" s="18">
        <v>50000000</v>
      </c>
      <c r="J148" s="18">
        <v>49900000</v>
      </c>
      <c r="K148" s="18">
        <v>0</v>
      </c>
      <c r="L148" s="21">
        <f t="shared" si="4"/>
        <v>100000000</v>
      </c>
      <c r="M148" s="20">
        <v>0</v>
      </c>
      <c r="N148" s="16">
        <v>50.1</v>
      </c>
      <c r="O148" s="16">
        <v>49.9</v>
      </c>
      <c r="P148" s="16">
        <v>0</v>
      </c>
      <c r="Q148" s="17">
        <f t="shared" si="5"/>
        <v>100</v>
      </c>
      <c r="R148" s="41"/>
      <c r="T148" s="33"/>
      <c r="U148" s="33"/>
      <c r="V148" s="33"/>
      <c r="W148" s="33"/>
    </row>
    <row r="149" spans="1:23" ht="25.5" customHeight="1" x14ac:dyDescent="0.2">
      <c r="A149" s="10">
        <v>57</v>
      </c>
      <c r="B149" s="11">
        <v>327</v>
      </c>
      <c r="C149" s="12">
        <v>91</v>
      </c>
      <c r="D149" s="12">
        <v>0</v>
      </c>
      <c r="E149" s="12">
        <v>96</v>
      </c>
      <c r="F149" s="270">
        <v>51</v>
      </c>
      <c r="G149" s="19" t="s">
        <v>146</v>
      </c>
      <c r="H149" s="22">
        <v>200000</v>
      </c>
      <c r="I149" s="18">
        <v>20200000</v>
      </c>
      <c r="J149" s="18">
        <v>0</v>
      </c>
      <c r="K149" s="18">
        <v>0</v>
      </c>
      <c r="L149" s="21">
        <f t="shared" si="4"/>
        <v>20400000</v>
      </c>
      <c r="M149" s="20">
        <v>0</v>
      </c>
      <c r="N149" s="16">
        <v>100</v>
      </c>
      <c r="O149" s="16">
        <v>0</v>
      </c>
      <c r="P149" s="16">
        <v>0</v>
      </c>
      <c r="Q149" s="17">
        <f t="shared" si="5"/>
        <v>100</v>
      </c>
      <c r="R149" s="41"/>
      <c r="T149" s="33"/>
      <c r="U149" s="33"/>
      <c r="V149" s="33"/>
      <c r="W149" s="33"/>
    </row>
    <row r="150" spans="1:23" ht="25.5" customHeight="1" x14ac:dyDescent="0.2">
      <c r="A150" s="10">
        <v>57</v>
      </c>
      <c r="B150" s="11">
        <v>327</v>
      </c>
      <c r="C150" s="12">
        <v>91</v>
      </c>
      <c r="D150" s="12">
        <v>0</v>
      </c>
      <c r="E150" s="12">
        <v>97</v>
      </c>
      <c r="F150" s="270">
        <v>51</v>
      </c>
      <c r="G150" s="19" t="s">
        <v>147</v>
      </c>
      <c r="H150" s="22">
        <v>100000</v>
      </c>
      <c r="I150" s="18">
        <v>5400000</v>
      </c>
      <c r="J150" s="18">
        <v>0</v>
      </c>
      <c r="K150" s="18">
        <v>0</v>
      </c>
      <c r="L150" s="21">
        <f t="shared" si="4"/>
        <v>5500000</v>
      </c>
      <c r="M150" s="20">
        <v>0</v>
      </c>
      <c r="N150" s="16">
        <v>100</v>
      </c>
      <c r="O150" s="16">
        <v>0</v>
      </c>
      <c r="P150" s="16">
        <v>0</v>
      </c>
      <c r="Q150" s="17">
        <f t="shared" si="5"/>
        <v>100</v>
      </c>
      <c r="R150" s="41"/>
      <c r="T150" s="33"/>
      <c r="U150" s="33"/>
      <c r="V150" s="33"/>
      <c r="W150" s="33"/>
    </row>
    <row r="151" spans="1:23" ht="25.5" customHeight="1" x14ac:dyDescent="0.2">
      <c r="A151" s="10">
        <v>57</v>
      </c>
      <c r="B151" s="11">
        <v>327</v>
      </c>
      <c r="C151" s="12">
        <v>91</v>
      </c>
      <c r="D151" s="12">
        <v>0</v>
      </c>
      <c r="E151" s="12">
        <v>98</v>
      </c>
      <c r="F151" s="270">
        <v>51</v>
      </c>
      <c r="G151" s="19" t="s">
        <v>148</v>
      </c>
      <c r="H151" s="22">
        <v>100000</v>
      </c>
      <c r="I151" s="18">
        <v>3800000</v>
      </c>
      <c r="J151" s="18">
        <v>0</v>
      </c>
      <c r="K151" s="18">
        <v>0</v>
      </c>
      <c r="L151" s="21">
        <f t="shared" si="4"/>
        <v>3900000</v>
      </c>
      <c r="M151" s="20">
        <v>0</v>
      </c>
      <c r="N151" s="16">
        <v>100</v>
      </c>
      <c r="O151" s="16">
        <v>0</v>
      </c>
      <c r="P151" s="16">
        <v>0</v>
      </c>
      <c r="Q151" s="17">
        <f t="shared" si="5"/>
        <v>100</v>
      </c>
      <c r="R151" s="41"/>
      <c r="T151" s="33"/>
      <c r="U151" s="33"/>
      <c r="V151" s="33"/>
      <c r="W151" s="33"/>
    </row>
    <row r="152" spans="1:23" ht="25.5" customHeight="1" x14ac:dyDescent="0.2">
      <c r="A152" s="10">
        <v>57</v>
      </c>
      <c r="B152" s="11">
        <v>327</v>
      </c>
      <c r="C152" s="12">
        <v>91</v>
      </c>
      <c r="D152" s="12">
        <v>0</v>
      </c>
      <c r="E152" s="12">
        <v>99</v>
      </c>
      <c r="F152" s="270">
        <v>51</v>
      </c>
      <c r="G152" s="19" t="s">
        <v>149</v>
      </c>
      <c r="H152" s="22">
        <v>200000</v>
      </c>
      <c r="I152" s="18">
        <v>44800000</v>
      </c>
      <c r="J152" s="18">
        <v>0</v>
      </c>
      <c r="K152" s="18">
        <v>0</v>
      </c>
      <c r="L152" s="21">
        <f t="shared" si="4"/>
        <v>45000000</v>
      </c>
      <c r="M152" s="20">
        <v>0</v>
      </c>
      <c r="N152" s="16">
        <v>100</v>
      </c>
      <c r="O152" s="16">
        <v>0</v>
      </c>
      <c r="P152" s="16">
        <v>0</v>
      </c>
      <c r="Q152" s="17">
        <f t="shared" si="5"/>
        <v>100</v>
      </c>
      <c r="R152" s="41"/>
      <c r="T152" s="33"/>
      <c r="U152" s="33"/>
      <c r="V152" s="33"/>
      <c r="W152" s="33"/>
    </row>
    <row r="153" spans="1:23" ht="12.75" customHeight="1" x14ac:dyDescent="0.2">
      <c r="A153" s="10">
        <v>57</v>
      </c>
      <c r="B153" s="11">
        <v>327</v>
      </c>
      <c r="C153" s="12">
        <v>91</v>
      </c>
      <c r="D153" s="12">
        <v>1</v>
      </c>
      <c r="E153" s="12">
        <v>3</v>
      </c>
      <c r="F153" s="270">
        <v>51</v>
      </c>
      <c r="G153" s="19" t="s">
        <v>150</v>
      </c>
      <c r="H153" s="22">
        <v>10000000</v>
      </c>
      <c r="I153" s="18">
        <v>217138230</v>
      </c>
      <c r="J153" s="18">
        <v>61531160</v>
      </c>
      <c r="K153" s="18">
        <v>456022210</v>
      </c>
      <c r="L153" s="21">
        <f t="shared" si="4"/>
        <v>744691600</v>
      </c>
      <c r="M153" s="20">
        <v>1.34</v>
      </c>
      <c r="N153" s="16">
        <v>29.16</v>
      </c>
      <c r="O153" s="16">
        <v>8.26</v>
      </c>
      <c r="P153" s="16">
        <v>61.24</v>
      </c>
      <c r="Q153" s="17">
        <f t="shared" si="5"/>
        <v>100</v>
      </c>
      <c r="R153" s="41"/>
      <c r="T153" s="33"/>
      <c r="U153" s="33"/>
      <c r="V153" s="33"/>
      <c r="W153" s="33"/>
    </row>
    <row r="154" spans="1:23" ht="12.75" customHeight="1" x14ac:dyDescent="0.2">
      <c r="A154" s="10">
        <v>57</v>
      </c>
      <c r="B154" s="11">
        <v>327</v>
      </c>
      <c r="C154" s="12">
        <v>91</v>
      </c>
      <c r="D154" s="12">
        <v>1</v>
      </c>
      <c r="E154" s="12">
        <v>3</v>
      </c>
      <c r="F154" s="270">
        <v>52</v>
      </c>
      <c r="G154" s="19" t="s">
        <v>151</v>
      </c>
      <c r="H154" s="22">
        <v>100000</v>
      </c>
      <c r="I154" s="18">
        <v>77490880</v>
      </c>
      <c r="J154" s="18">
        <v>18009120</v>
      </c>
      <c r="K154" s="18">
        <v>87987850</v>
      </c>
      <c r="L154" s="21">
        <f t="shared" si="4"/>
        <v>183587850</v>
      </c>
      <c r="M154" s="20">
        <v>0</v>
      </c>
      <c r="N154" s="16">
        <v>42.26</v>
      </c>
      <c r="O154" s="16">
        <v>9.81</v>
      </c>
      <c r="P154" s="16">
        <v>47.93</v>
      </c>
      <c r="Q154" s="17">
        <f t="shared" si="5"/>
        <v>100</v>
      </c>
      <c r="R154" s="41"/>
      <c r="T154" s="33"/>
      <c r="U154" s="33"/>
      <c r="V154" s="33"/>
      <c r="W154" s="33"/>
    </row>
    <row r="155" spans="1:23" ht="12.75" customHeight="1" x14ac:dyDescent="0.25">
      <c r="A155" s="10">
        <v>57</v>
      </c>
      <c r="B155" s="11">
        <v>604</v>
      </c>
      <c r="C155" s="12">
        <v>16</v>
      </c>
      <c r="D155" s="12">
        <v>1</v>
      </c>
      <c r="E155" s="12">
        <v>1</v>
      </c>
      <c r="F155">
        <v>52</v>
      </c>
      <c r="G155" s="19" t="s">
        <v>152</v>
      </c>
      <c r="H155" s="22">
        <v>100000000</v>
      </c>
      <c r="I155" s="18">
        <v>100000000</v>
      </c>
      <c r="J155" s="18">
        <v>100000000</v>
      </c>
      <c r="K155" s="18">
        <v>0</v>
      </c>
      <c r="L155" s="21">
        <f t="shared" si="4"/>
        <v>300000000</v>
      </c>
      <c r="M155" s="20">
        <v>30</v>
      </c>
      <c r="N155" s="20">
        <v>32</v>
      </c>
      <c r="O155" s="20">
        <v>38</v>
      </c>
      <c r="P155" s="20">
        <v>0</v>
      </c>
      <c r="Q155" s="17">
        <f t="shared" si="5"/>
        <v>100</v>
      </c>
      <c r="R155" s="41"/>
      <c r="T155" s="33"/>
      <c r="U155" s="33"/>
      <c r="V155" s="33"/>
      <c r="W155" s="33"/>
    </row>
    <row r="156" spans="1:23" x14ac:dyDescent="0.2">
      <c r="A156" s="10">
        <v>57</v>
      </c>
      <c r="B156" s="11">
        <v>604</v>
      </c>
      <c r="C156" s="12">
        <v>42</v>
      </c>
      <c r="D156" s="12">
        <v>10</v>
      </c>
      <c r="E156" s="12">
        <v>28</v>
      </c>
      <c r="F156" s="270">
        <v>51</v>
      </c>
      <c r="G156" s="19" t="s">
        <v>153</v>
      </c>
      <c r="H156" s="22">
        <v>1000000</v>
      </c>
      <c r="I156" s="18">
        <v>1000000</v>
      </c>
      <c r="J156" s="18">
        <v>89200000</v>
      </c>
      <c r="K156" s="18">
        <v>1165459459</v>
      </c>
      <c r="L156" s="21">
        <f t="shared" si="4"/>
        <v>1256659459</v>
      </c>
      <c r="M156" s="20">
        <v>0.08</v>
      </c>
      <c r="N156" s="20">
        <v>0.08</v>
      </c>
      <c r="O156" s="20">
        <v>7.1</v>
      </c>
      <c r="P156" s="20">
        <v>92.74</v>
      </c>
      <c r="Q156" s="17">
        <f t="shared" si="5"/>
        <v>100</v>
      </c>
      <c r="R156" s="41"/>
      <c r="T156" s="33"/>
      <c r="U156" s="33"/>
      <c r="V156" s="33"/>
      <c r="W156" s="33"/>
    </row>
    <row r="157" spans="1:23" x14ac:dyDescent="0.2">
      <c r="A157" s="10">
        <v>57</v>
      </c>
      <c r="B157" s="11">
        <v>604</v>
      </c>
      <c r="C157" s="12">
        <v>42</v>
      </c>
      <c r="D157" s="12">
        <v>10</v>
      </c>
      <c r="E157" s="12">
        <v>29</v>
      </c>
      <c r="F157" s="270">
        <v>51</v>
      </c>
      <c r="G157" s="19" t="s">
        <v>154</v>
      </c>
      <c r="H157" s="22">
        <v>1000000</v>
      </c>
      <c r="I157" s="18">
        <v>1000000</v>
      </c>
      <c r="J157" s="18">
        <v>1568200000</v>
      </c>
      <c r="K157" s="18">
        <v>1627659000</v>
      </c>
      <c r="L157" s="21">
        <f t="shared" si="4"/>
        <v>3197859000</v>
      </c>
      <c r="M157" s="20">
        <v>0.03</v>
      </c>
      <c r="N157" s="20">
        <v>0.03</v>
      </c>
      <c r="O157" s="20">
        <v>49.04</v>
      </c>
      <c r="P157" s="20">
        <v>50.9</v>
      </c>
      <c r="Q157" s="17">
        <f t="shared" si="5"/>
        <v>100</v>
      </c>
      <c r="R157" s="41"/>
      <c r="T157" s="33"/>
      <c r="U157" s="33"/>
      <c r="V157" s="33"/>
      <c r="W157" s="33"/>
    </row>
    <row r="158" spans="1:23" x14ac:dyDescent="0.2">
      <c r="A158" s="10">
        <v>57</v>
      </c>
      <c r="B158" s="11">
        <v>604</v>
      </c>
      <c r="C158" s="12">
        <v>42</v>
      </c>
      <c r="D158" s="12">
        <v>10</v>
      </c>
      <c r="E158" s="12">
        <v>31</v>
      </c>
      <c r="F158" s="270">
        <v>55</v>
      </c>
      <c r="G158" s="19" t="s">
        <v>155</v>
      </c>
      <c r="H158" s="22">
        <v>47203454</v>
      </c>
      <c r="I158" s="18">
        <v>1425667936</v>
      </c>
      <c r="J158" s="18">
        <v>2967716928</v>
      </c>
      <c r="K158" s="18">
        <v>1396572672</v>
      </c>
      <c r="L158" s="21">
        <f t="shared" si="4"/>
        <v>5837160990</v>
      </c>
      <c r="M158" s="20">
        <v>0.81</v>
      </c>
      <c r="N158" s="20">
        <v>24.42</v>
      </c>
      <c r="O158" s="20">
        <v>50.84</v>
      </c>
      <c r="P158" s="20">
        <v>23.93</v>
      </c>
      <c r="Q158" s="17">
        <f t="shared" si="5"/>
        <v>100</v>
      </c>
      <c r="R158" s="41"/>
      <c r="T158" s="33"/>
      <c r="U158" s="33"/>
      <c r="V158" s="33"/>
      <c r="W158" s="33"/>
    </row>
    <row r="159" spans="1:23" ht="12.75" customHeight="1" x14ac:dyDescent="0.2">
      <c r="A159" s="10">
        <v>57</v>
      </c>
      <c r="B159" s="11">
        <v>604</v>
      </c>
      <c r="C159" s="12">
        <v>42</v>
      </c>
      <c r="D159" s="12">
        <v>10</v>
      </c>
      <c r="E159" s="12">
        <v>34</v>
      </c>
      <c r="F159" s="270">
        <v>51</v>
      </c>
      <c r="G159" s="19" t="s">
        <v>156</v>
      </c>
      <c r="H159" s="22">
        <v>465600000</v>
      </c>
      <c r="I159" s="18">
        <v>336000000</v>
      </c>
      <c r="J159" s="18">
        <v>0</v>
      </c>
      <c r="K159" s="18">
        <v>0</v>
      </c>
      <c r="L159" s="21">
        <f t="shared" si="4"/>
        <v>801600000</v>
      </c>
      <c r="M159" s="20">
        <v>58</v>
      </c>
      <c r="N159" s="16">
        <v>42</v>
      </c>
      <c r="O159" s="16">
        <v>0</v>
      </c>
      <c r="P159" s="16">
        <v>0</v>
      </c>
      <c r="Q159" s="17">
        <f t="shared" si="5"/>
        <v>100</v>
      </c>
      <c r="R159" s="41"/>
      <c r="T159" s="33"/>
      <c r="U159" s="33"/>
      <c r="V159" s="33"/>
      <c r="W159" s="33"/>
    </row>
    <row r="160" spans="1:23" ht="12.75" customHeight="1" x14ac:dyDescent="0.2">
      <c r="A160" s="10">
        <v>57</v>
      </c>
      <c r="B160" s="11">
        <v>604</v>
      </c>
      <c r="C160" s="12">
        <v>43</v>
      </c>
      <c r="D160" s="12">
        <v>10</v>
      </c>
      <c r="E160" s="12">
        <v>1</v>
      </c>
      <c r="F160" s="270">
        <v>51</v>
      </c>
      <c r="G160" s="19" t="s">
        <v>157</v>
      </c>
      <c r="H160" s="22">
        <v>10000000</v>
      </c>
      <c r="I160" s="18">
        <v>100000000</v>
      </c>
      <c r="J160" s="18">
        <v>0</v>
      </c>
      <c r="K160" s="18">
        <v>0</v>
      </c>
      <c r="L160" s="21">
        <f t="shared" si="4"/>
        <v>110000000</v>
      </c>
      <c r="M160" s="20">
        <v>9.09</v>
      </c>
      <c r="N160" s="20">
        <v>90.91</v>
      </c>
      <c r="O160" s="20">
        <v>0</v>
      </c>
      <c r="P160" s="20">
        <v>0</v>
      </c>
      <c r="Q160" s="17">
        <f t="shared" si="5"/>
        <v>100</v>
      </c>
      <c r="R160" s="41"/>
      <c r="T160" s="33"/>
      <c r="U160" s="33"/>
      <c r="V160" s="33"/>
      <c r="W160" s="33"/>
    </row>
    <row r="161" spans="1:23" ht="12.75" customHeight="1" x14ac:dyDescent="0.2">
      <c r="A161" s="10">
        <v>57</v>
      </c>
      <c r="B161" s="11">
        <v>604</v>
      </c>
      <c r="C161" s="12">
        <v>43</v>
      </c>
      <c r="D161" s="12">
        <v>10</v>
      </c>
      <c r="E161" s="12">
        <v>4</v>
      </c>
      <c r="F161" s="270">
        <v>51</v>
      </c>
      <c r="G161" s="19" t="s">
        <v>158</v>
      </c>
      <c r="H161" s="22">
        <v>30000000</v>
      </c>
      <c r="I161" s="18">
        <v>364573440</v>
      </c>
      <c r="J161" s="18">
        <v>364573440</v>
      </c>
      <c r="K161" s="18">
        <v>774718560</v>
      </c>
      <c r="L161" s="21">
        <f t="shared" si="4"/>
        <v>1533865440</v>
      </c>
      <c r="M161" s="20">
        <v>9.83</v>
      </c>
      <c r="N161" s="16">
        <v>19.68</v>
      </c>
      <c r="O161" s="16">
        <v>19.68</v>
      </c>
      <c r="P161" s="16">
        <v>50.81</v>
      </c>
      <c r="Q161" s="17">
        <f t="shared" si="5"/>
        <v>100</v>
      </c>
      <c r="R161" s="41"/>
      <c r="T161" s="33"/>
      <c r="U161" s="33"/>
      <c r="V161" s="33"/>
      <c r="W161" s="33"/>
    </row>
    <row r="162" spans="1:23" ht="12.75" customHeight="1" x14ac:dyDescent="0.2">
      <c r="A162" s="10">
        <v>57</v>
      </c>
      <c r="B162" s="11">
        <v>604</v>
      </c>
      <c r="C162" s="12">
        <v>43</v>
      </c>
      <c r="D162" s="12">
        <v>10</v>
      </c>
      <c r="E162" s="12">
        <v>5</v>
      </c>
      <c r="F162" s="270">
        <v>51</v>
      </c>
      <c r="G162" s="19" t="s">
        <v>159</v>
      </c>
      <c r="H162" s="22">
        <v>10000000</v>
      </c>
      <c r="I162" s="18">
        <v>130000000</v>
      </c>
      <c r="J162" s="18">
        <v>120000000</v>
      </c>
      <c r="K162" s="18">
        <v>0</v>
      </c>
      <c r="L162" s="21">
        <f t="shared" si="4"/>
        <v>260000000</v>
      </c>
      <c r="M162" s="20">
        <v>3.85</v>
      </c>
      <c r="N162" s="20">
        <v>50</v>
      </c>
      <c r="O162" s="20">
        <v>46.15</v>
      </c>
      <c r="P162" s="20">
        <v>0</v>
      </c>
      <c r="Q162" s="17">
        <f t="shared" si="5"/>
        <v>100</v>
      </c>
      <c r="R162" s="41"/>
      <c r="T162" s="33"/>
      <c r="U162" s="33"/>
      <c r="V162" s="33"/>
      <c r="W162" s="33"/>
    </row>
    <row r="163" spans="1:23" ht="12.75" customHeight="1" x14ac:dyDescent="0.2">
      <c r="A163" s="10">
        <v>57</v>
      </c>
      <c r="B163" s="11">
        <v>604</v>
      </c>
      <c r="C163" s="12">
        <v>43</v>
      </c>
      <c r="D163" s="12">
        <v>10</v>
      </c>
      <c r="E163" s="12">
        <v>8</v>
      </c>
      <c r="F163" s="270">
        <v>51</v>
      </c>
      <c r="G163" s="19" t="s">
        <v>160</v>
      </c>
      <c r="H163" s="22">
        <v>30000000</v>
      </c>
      <c r="I163" s="18">
        <v>75000000</v>
      </c>
      <c r="J163" s="18">
        <v>314028800</v>
      </c>
      <c r="K163" s="18">
        <v>650311200</v>
      </c>
      <c r="L163" s="21">
        <f t="shared" si="4"/>
        <v>1069340000</v>
      </c>
      <c r="M163" s="20">
        <v>9.83</v>
      </c>
      <c r="N163" s="16">
        <v>19.670000000000002</v>
      </c>
      <c r="O163" s="16">
        <v>19.670000000000002</v>
      </c>
      <c r="P163" s="16">
        <v>50.83</v>
      </c>
      <c r="Q163" s="17">
        <f t="shared" si="5"/>
        <v>100</v>
      </c>
      <c r="R163" s="41"/>
      <c r="T163" s="33"/>
      <c r="U163" s="33"/>
      <c r="V163" s="33"/>
      <c r="W163" s="33"/>
    </row>
    <row r="164" spans="1:23" ht="12.75" customHeight="1" x14ac:dyDescent="0.2">
      <c r="A164" s="10">
        <v>57</v>
      </c>
      <c r="B164" s="11">
        <v>604</v>
      </c>
      <c r="C164" s="12">
        <v>43</v>
      </c>
      <c r="D164" s="12">
        <v>10</v>
      </c>
      <c r="E164" s="12">
        <v>9</v>
      </c>
      <c r="F164" s="270">
        <v>51</v>
      </c>
      <c r="G164" s="19" t="s">
        <v>161</v>
      </c>
      <c r="H164" s="22">
        <v>40000000</v>
      </c>
      <c r="I164" s="18">
        <v>40000000</v>
      </c>
      <c r="J164" s="18">
        <v>28800000</v>
      </c>
      <c r="K164" s="18">
        <v>21200000</v>
      </c>
      <c r="L164" s="21">
        <f t="shared" si="4"/>
        <v>130000000</v>
      </c>
      <c r="M164" s="20">
        <v>30</v>
      </c>
      <c r="N164" s="16">
        <v>31</v>
      </c>
      <c r="O164" s="16">
        <v>22</v>
      </c>
      <c r="P164" s="16">
        <v>17</v>
      </c>
      <c r="Q164" s="17">
        <f t="shared" si="5"/>
        <v>100</v>
      </c>
      <c r="R164" s="41"/>
      <c r="T164" s="33"/>
      <c r="U164" s="33"/>
      <c r="V164" s="33"/>
      <c r="W164" s="33"/>
    </row>
    <row r="165" spans="1:23" ht="12.75" customHeight="1" x14ac:dyDescent="0.2">
      <c r="A165" s="10">
        <v>57</v>
      </c>
      <c r="B165" s="11">
        <v>604</v>
      </c>
      <c r="C165" s="12">
        <v>43</v>
      </c>
      <c r="D165" s="12">
        <v>10</v>
      </c>
      <c r="E165" s="12">
        <v>18</v>
      </c>
      <c r="F165" s="270">
        <v>51</v>
      </c>
      <c r="G165" s="19" t="s">
        <v>162</v>
      </c>
      <c r="H165" s="22">
        <v>10000000</v>
      </c>
      <c r="I165" s="18">
        <v>65577600</v>
      </c>
      <c r="J165" s="18">
        <v>65577600</v>
      </c>
      <c r="K165" s="18">
        <v>139352400</v>
      </c>
      <c r="L165" s="21">
        <f t="shared" si="4"/>
        <v>280507600</v>
      </c>
      <c r="M165" s="20">
        <v>9.84</v>
      </c>
      <c r="N165" s="16">
        <v>19.670000000000002</v>
      </c>
      <c r="O165" s="16">
        <v>19.670000000000002</v>
      </c>
      <c r="P165" s="16">
        <v>50.82</v>
      </c>
      <c r="Q165" s="17">
        <f t="shared" si="5"/>
        <v>100</v>
      </c>
      <c r="R165" s="41"/>
      <c r="T165" s="33"/>
      <c r="U165" s="33"/>
      <c r="V165" s="33"/>
      <c r="W165" s="33"/>
    </row>
    <row r="166" spans="1:23" ht="12.75" customHeight="1" x14ac:dyDescent="0.2">
      <c r="A166" s="10">
        <v>57</v>
      </c>
      <c r="B166" s="11">
        <v>604</v>
      </c>
      <c r="C166" s="12">
        <v>43</v>
      </c>
      <c r="D166" s="12">
        <v>10</v>
      </c>
      <c r="E166" s="12">
        <v>20</v>
      </c>
      <c r="F166" s="270">
        <v>51</v>
      </c>
      <c r="G166" s="19" t="s">
        <v>163</v>
      </c>
      <c r="H166" s="22">
        <v>10000000</v>
      </c>
      <c r="I166" s="18">
        <v>508200000</v>
      </c>
      <c r="J166" s="18">
        <v>140000000</v>
      </c>
      <c r="K166" s="18">
        <v>0</v>
      </c>
      <c r="L166" s="21">
        <f t="shared" si="4"/>
        <v>658200000</v>
      </c>
      <c r="M166" s="20">
        <v>1.52</v>
      </c>
      <c r="N166" s="20">
        <v>77.209999999999994</v>
      </c>
      <c r="O166" s="20">
        <v>21.27</v>
      </c>
      <c r="P166" s="20">
        <v>0</v>
      </c>
      <c r="Q166" s="17">
        <f t="shared" si="5"/>
        <v>99.999999999999986</v>
      </c>
      <c r="R166" s="41"/>
      <c r="T166" s="33"/>
      <c r="U166" s="33"/>
      <c r="V166" s="33"/>
      <c r="W166" s="33"/>
    </row>
    <row r="167" spans="1:23" x14ac:dyDescent="0.2">
      <c r="A167" s="10">
        <v>57</v>
      </c>
      <c r="B167" s="11">
        <v>604</v>
      </c>
      <c r="C167" s="12">
        <v>44</v>
      </c>
      <c r="D167" s="12">
        <v>10</v>
      </c>
      <c r="E167" s="12">
        <v>2</v>
      </c>
      <c r="F167" s="270">
        <v>51</v>
      </c>
      <c r="G167" s="19" t="s">
        <v>164</v>
      </c>
      <c r="H167" s="22">
        <v>1000000</v>
      </c>
      <c r="I167" s="18">
        <v>2000000</v>
      </c>
      <c r="J167" s="18">
        <v>1584000000</v>
      </c>
      <c r="K167" s="18">
        <v>1649100000</v>
      </c>
      <c r="L167" s="21">
        <f t="shared" si="4"/>
        <v>3236100000</v>
      </c>
      <c r="M167" s="20">
        <v>0.03</v>
      </c>
      <c r="N167" s="20">
        <v>0.06</v>
      </c>
      <c r="O167" s="20">
        <v>48.95</v>
      </c>
      <c r="P167" s="20">
        <v>50.96</v>
      </c>
      <c r="Q167" s="17">
        <f t="shared" si="5"/>
        <v>100</v>
      </c>
      <c r="R167" s="41"/>
      <c r="T167" s="33"/>
      <c r="U167" s="33"/>
      <c r="V167" s="33"/>
      <c r="W167" s="33"/>
    </row>
    <row r="168" spans="1:23" ht="12.75" customHeight="1" x14ac:dyDescent="0.2">
      <c r="A168" s="10">
        <v>57</v>
      </c>
      <c r="B168" s="11">
        <v>604</v>
      </c>
      <c r="C168" s="12">
        <v>44</v>
      </c>
      <c r="D168" s="12">
        <v>10</v>
      </c>
      <c r="E168" s="12">
        <v>6</v>
      </c>
      <c r="F168" s="270">
        <v>51</v>
      </c>
      <c r="G168" s="19" t="s">
        <v>165</v>
      </c>
      <c r="H168" s="22">
        <v>4000000</v>
      </c>
      <c r="I168" s="18">
        <v>190666667</v>
      </c>
      <c r="J168" s="18">
        <v>205333333</v>
      </c>
      <c r="K168" s="18">
        <v>0</v>
      </c>
      <c r="L168" s="21">
        <f t="shared" si="4"/>
        <v>400000000</v>
      </c>
      <c r="M168" s="20">
        <v>1</v>
      </c>
      <c r="N168" s="20">
        <v>47.67</v>
      </c>
      <c r="O168" s="20">
        <v>51.33</v>
      </c>
      <c r="P168" s="20">
        <v>0</v>
      </c>
      <c r="Q168" s="17">
        <f t="shared" si="5"/>
        <v>100</v>
      </c>
      <c r="R168" s="41"/>
      <c r="T168" s="33"/>
      <c r="U168" s="33"/>
      <c r="V168" s="33"/>
      <c r="W168" s="33"/>
    </row>
    <row r="169" spans="1:23" ht="12.75" customHeight="1" x14ac:dyDescent="0.2">
      <c r="A169" s="10">
        <v>57</v>
      </c>
      <c r="B169" s="11">
        <v>604</v>
      </c>
      <c r="C169" s="12">
        <v>44</v>
      </c>
      <c r="D169" s="12">
        <v>10</v>
      </c>
      <c r="E169" s="12">
        <v>9</v>
      </c>
      <c r="F169" s="270">
        <v>51</v>
      </c>
      <c r="G169" s="19" t="s">
        <v>166</v>
      </c>
      <c r="H169" s="22">
        <v>1000000</v>
      </c>
      <c r="I169" s="18">
        <v>1000000</v>
      </c>
      <c r="J169" s="18">
        <v>2178000000</v>
      </c>
      <c r="K169" s="18">
        <v>6637825000</v>
      </c>
      <c r="L169" s="21">
        <f t="shared" si="4"/>
        <v>8817825000</v>
      </c>
      <c r="M169" s="20">
        <v>9.84</v>
      </c>
      <c r="N169" s="16">
        <v>19.670000000000002</v>
      </c>
      <c r="O169" s="16">
        <v>19.670000000000002</v>
      </c>
      <c r="P169" s="16">
        <v>50.82</v>
      </c>
      <c r="Q169" s="17">
        <f t="shared" si="5"/>
        <v>100</v>
      </c>
      <c r="R169" s="41"/>
      <c r="T169" s="33"/>
      <c r="U169" s="33"/>
      <c r="V169" s="33"/>
      <c r="W169" s="33"/>
    </row>
    <row r="170" spans="1:23" x14ac:dyDescent="0.2">
      <c r="A170" s="10">
        <v>57</v>
      </c>
      <c r="B170" s="11">
        <v>604</v>
      </c>
      <c r="C170" s="12">
        <v>44</v>
      </c>
      <c r="D170" s="12">
        <v>10</v>
      </c>
      <c r="E170" s="12">
        <v>10</v>
      </c>
      <c r="F170" s="270">
        <v>51</v>
      </c>
      <c r="G170" s="19" t="s">
        <v>167</v>
      </c>
      <c r="H170" s="22">
        <v>1000000</v>
      </c>
      <c r="I170" s="18">
        <v>1000000</v>
      </c>
      <c r="J170" s="18">
        <v>1282100000</v>
      </c>
      <c r="K170" s="18">
        <v>3567950000</v>
      </c>
      <c r="L170" s="21">
        <f t="shared" si="4"/>
        <v>4852050000</v>
      </c>
      <c r="M170" s="20">
        <v>0.02</v>
      </c>
      <c r="N170" s="20">
        <v>0.02</v>
      </c>
      <c r="O170" s="20">
        <v>26.42</v>
      </c>
      <c r="P170" s="20">
        <v>73.540000000000006</v>
      </c>
      <c r="Q170" s="17">
        <f t="shared" si="5"/>
        <v>100</v>
      </c>
      <c r="R170" s="41"/>
      <c r="T170" s="33"/>
      <c r="U170" s="33"/>
      <c r="V170" s="33"/>
      <c r="W170" s="33"/>
    </row>
    <row r="171" spans="1:23" ht="12.75" customHeight="1" x14ac:dyDescent="0.2">
      <c r="A171" s="10">
        <v>57</v>
      </c>
      <c r="B171" s="11">
        <v>604</v>
      </c>
      <c r="C171" s="12">
        <v>44</v>
      </c>
      <c r="D171" s="12">
        <v>10</v>
      </c>
      <c r="E171" s="12">
        <v>11</v>
      </c>
      <c r="F171" s="270">
        <v>51</v>
      </c>
      <c r="G171" s="19" t="s">
        <v>168</v>
      </c>
      <c r="H171" s="22">
        <v>2000000</v>
      </c>
      <c r="I171" s="18">
        <v>200000000</v>
      </c>
      <c r="J171" s="18">
        <v>1000000000</v>
      </c>
      <c r="K171" s="18">
        <v>2952500000</v>
      </c>
      <c r="L171" s="21">
        <f t="shared" si="4"/>
        <v>4154500000</v>
      </c>
      <c r="M171" s="20">
        <v>5.91</v>
      </c>
      <c r="N171" s="16">
        <v>43.71</v>
      </c>
      <c r="O171" s="16">
        <v>31.8</v>
      </c>
      <c r="P171" s="16">
        <v>18.579999999999998</v>
      </c>
      <c r="Q171" s="17">
        <f t="shared" si="5"/>
        <v>100</v>
      </c>
      <c r="R171" s="41"/>
      <c r="T171" s="33"/>
      <c r="U171" s="33"/>
      <c r="V171" s="33"/>
      <c r="W171" s="33"/>
    </row>
    <row r="172" spans="1:23" x14ac:dyDescent="0.2">
      <c r="A172" s="10">
        <v>57</v>
      </c>
      <c r="B172" s="11">
        <v>604</v>
      </c>
      <c r="C172" s="12">
        <v>44</v>
      </c>
      <c r="D172" s="12">
        <v>10</v>
      </c>
      <c r="E172" s="12">
        <v>11</v>
      </c>
      <c r="F172" s="270">
        <v>52</v>
      </c>
      <c r="G172" s="19" t="s">
        <v>169</v>
      </c>
      <c r="H172" s="22">
        <v>550000000</v>
      </c>
      <c r="I172" s="18">
        <v>1732500000</v>
      </c>
      <c r="J172" s="18">
        <v>1843875000</v>
      </c>
      <c r="K172" s="18">
        <v>0</v>
      </c>
      <c r="L172" s="21">
        <f t="shared" si="4"/>
        <v>4126375000</v>
      </c>
      <c r="M172" s="20">
        <v>13.33</v>
      </c>
      <c r="N172" s="20">
        <v>41.99</v>
      </c>
      <c r="O172" s="20">
        <v>44.68</v>
      </c>
      <c r="P172" s="20">
        <v>0</v>
      </c>
      <c r="Q172" s="17">
        <f t="shared" si="5"/>
        <v>100</v>
      </c>
      <c r="R172" s="41"/>
      <c r="T172" s="33"/>
      <c r="U172" s="33"/>
      <c r="V172" s="33"/>
      <c r="W172" s="33"/>
    </row>
    <row r="173" spans="1:23" ht="12.75" customHeight="1" x14ac:dyDescent="0.2">
      <c r="A173" s="10">
        <v>57</v>
      </c>
      <c r="B173" s="11">
        <v>604</v>
      </c>
      <c r="C173" s="12">
        <v>44</v>
      </c>
      <c r="D173" s="12">
        <v>10</v>
      </c>
      <c r="E173" s="12">
        <v>11</v>
      </c>
      <c r="F173" s="270">
        <v>53</v>
      </c>
      <c r="G173" s="19" t="s">
        <v>170</v>
      </c>
      <c r="H173" s="22">
        <v>10000000</v>
      </c>
      <c r="I173" s="18">
        <v>370250000</v>
      </c>
      <c r="J173" s="18">
        <v>213750000</v>
      </c>
      <c r="K173" s="18">
        <v>0</v>
      </c>
      <c r="L173" s="21">
        <f t="shared" si="4"/>
        <v>594000000</v>
      </c>
      <c r="M173" s="20">
        <v>0</v>
      </c>
      <c r="N173" s="16">
        <v>63.16</v>
      </c>
      <c r="O173" s="16">
        <v>36.840000000000003</v>
      </c>
      <c r="P173" s="16">
        <v>0</v>
      </c>
      <c r="Q173" s="17">
        <f t="shared" si="5"/>
        <v>100</v>
      </c>
      <c r="R173" s="41"/>
      <c r="T173" s="33"/>
      <c r="U173" s="33"/>
      <c r="V173" s="33"/>
      <c r="W173" s="33"/>
    </row>
    <row r="174" spans="1:23" ht="12.75" customHeight="1" x14ac:dyDescent="0.2">
      <c r="A174" s="10">
        <v>57</v>
      </c>
      <c r="B174" s="11">
        <v>604</v>
      </c>
      <c r="C174" s="12">
        <v>45</v>
      </c>
      <c r="D174" s="12">
        <v>10</v>
      </c>
      <c r="E174" s="12">
        <v>2</v>
      </c>
      <c r="F174" s="270">
        <v>51</v>
      </c>
      <c r="G174" s="19" t="s">
        <v>171</v>
      </c>
      <c r="H174" s="22">
        <v>2584796</v>
      </c>
      <c r="I174" s="18">
        <v>99000000</v>
      </c>
      <c r="J174" s="18">
        <v>10560000</v>
      </c>
      <c r="K174" s="18">
        <v>0</v>
      </c>
      <c r="L174" s="21">
        <f t="shared" si="4"/>
        <v>112144796</v>
      </c>
      <c r="M174" s="20">
        <v>2.2999999999999998</v>
      </c>
      <c r="N174" s="20">
        <v>88.28</v>
      </c>
      <c r="O174" s="20">
        <v>9.42</v>
      </c>
      <c r="P174" s="20">
        <v>0</v>
      </c>
      <c r="Q174" s="17">
        <f t="shared" si="5"/>
        <v>100</v>
      </c>
      <c r="R174" s="41"/>
      <c r="T174" s="33"/>
      <c r="U174" s="33"/>
      <c r="V174" s="33"/>
      <c r="W174" s="33"/>
    </row>
    <row r="175" spans="1:23" ht="12.75" customHeight="1" x14ac:dyDescent="0.2">
      <c r="A175" s="10">
        <v>57</v>
      </c>
      <c r="B175" s="11">
        <v>604</v>
      </c>
      <c r="C175" s="12">
        <v>45</v>
      </c>
      <c r="D175" s="12">
        <v>10</v>
      </c>
      <c r="E175" s="12">
        <v>3</v>
      </c>
      <c r="F175" s="270">
        <v>51</v>
      </c>
      <c r="G175" s="19" t="s">
        <v>172</v>
      </c>
      <c r="H175" s="22">
        <v>1000000</v>
      </c>
      <c r="I175" s="18">
        <v>49000000</v>
      </c>
      <c r="J175" s="18">
        <v>0</v>
      </c>
      <c r="K175" s="18">
        <v>0</v>
      </c>
      <c r="L175" s="21">
        <f t="shared" si="4"/>
        <v>50000000</v>
      </c>
      <c r="M175" s="20">
        <v>2</v>
      </c>
      <c r="N175" s="20">
        <v>98</v>
      </c>
      <c r="O175" s="20">
        <v>0</v>
      </c>
      <c r="P175" s="20">
        <v>0</v>
      </c>
      <c r="Q175" s="17">
        <f t="shared" si="5"/>
        <v>100</v>
      </c>
      <c r="R175" s="41"/>
      <c r="T175" s="33"/>
      <c r="U175" s="33"/>
      <c r="V175" s="33"/>
      <c r="W175" s="33"/>
    </row>
    <row r="176" spans="1:23" ht="12.75" customHeight="1" x14ac:dyDescent="0.2">
      <c r="A176" s="10">
        <v>57</v>
      </c>
      <c r="B176" s="11">
        <v>604</v>
      </c>
      <c r="C176" s="12">
        <v>45</v>
      </c>
      <c r="D176" s="12">
        <v>10</v>
      </c>
      <c r="E176" s="12">
        <v>3</v>
      </c>
      <c r="F176" s="270">
        <v>52</v>
      </c>
      <c r="G176" s="19" t="s">
        <v>173</v>
      </c>
      <c r="H176" s="22">
        <v>3600000</v>
      </c>
      <c r="I176" s="18">
        <v>72000000</v>
      </c>
      <c r="J176" s="18">
        <v>44400000</v>
      </c>
      <c r="K176" s="18">
        <v>0</v>
      </c>
      <c r="L176" s="21">
        <f t="shared" si="4"/>
        <v>120000000</v>
      </c>
      <c r="M176" s="20">
        <v>3</v>
      </c>
      <c r="N176" s="20">
        <v>60</v>
      </c>
      <c r="O176" s="20">
        <v>37</v>
      </c>
      <c r="P176" s="20">
        <v>0</v>
      </c>
      <c r="Q176" s="17">
        <f t="shared" si="5"/>
        <v>100</v>
      </c>
      <c r="R176" s="41"/>
      <c r="T176" s="33"/>
      <c r="U176" s="33"/>
      <c r="V176" s="33"/>
      <c r="W176" s="33"/>
    </row>
    <row r="177" spans="1:23" ht="12.75" customHeight="1" x14ac:dyDescent="0.2">
      <c r="A177" s="10">
        <v>57</v>
      </c>
      <c r="B177" s="11">
        <v>604</v>
      </c>
      <c r="C177" s="12">
        <v>45</v>
      </c>
      <c r="D177" s="12">
        <v>10</v>
      </c>
      <c r="E177" s="12">
        <v>5</v>
      </c>
      <c r="F177" s="270">
        <v>51</v>
      </c>
      <c r="G177" s="19" t="s">
        <v>174</v>
      </c>
      <c r="H177" s="22">
        <v>6000000</v>
      </c>
      <c r="I177" s="18">
        <v>19008000</v>
      </c>
      <c r="J177" s="18">
        <v>126720000</v>
      </c>
      <c r="K177" s="18">
        <v>487872000</v>
      </c>
      <c r="L177" s="21">
        <f t="shared" si="4"/>
        <v>639600000</v>
      </c>
      <c r="M177" s="20">
        <v>0</v>
      </c>
      <c r="N177" s="16">
        <v>27.91</v>
      </c>
      <c r="O177" s="16">
        <v>27.91</v>
      </c>
      <c r="P177" s="16">
        <v>44.18</v>
      </c>
      <c r="Q177" s="17">
        <f t="shared" si="5"/>
        <v>100</v>
      </c>
      <c r="R177" s="41"/>
      <c r="T177" s="33"/>
      <c r="U177" s="33"/>
      <c r="V177" s="33"/>
      <c r="W177" s="33"/>
    </row>
    <row r="178" spans="1:23" x14ac:dyDescent="0.2">
      <c r="A178" s="10">
        <v>57</v>
      </c>
      <c r="B178" s="11">
        <v>604</v>
      </c>
      <c r="C178" s="12">
        <v>45</v>
      </c>
      <c r="D178" s="12">
        <v>10</v>
      </c>
      <c r="E178" s="12">
        <v>12</v>
      </c>
      <c r="F178" s="270">
        <v>51</v>
      </c>
      <c r="G178" s="19" t="s">
        <v>175</v>
      </c>
      <c r="H178" s="22">
        <v>560592</v>
      </c>
      <c r="I178" s="18">
        <v>11211837</v>
      </c>
      <c r="J178" s="18">
        <v>6913966</v>
      </c>
      <c r="K178" s="18">
        <v>0</v>
      </c>
      <c r="L178" s="21">
        <f t="shared" si="4"/>
        <v>18686395</v>
      </c>
      <c r="M178" s="20">
        <v>3</v>
      </c>
      <c r="N178" s="20">
        <v>60</v>
      </c>
      <c r="O178" s="20">
        <v>37</v>
      </c>
      <c r="P178" s="20">
        <v>0</v>
      </c>
      <c r="Q178" s="17">
        <f t="shared" si="5"/>
        <v>100</v>
      </c>
      <c r="R178" s="41"/>
      <c r="T178" s="33"/>
      <c r="U178" s="33"/>
      <c r="V178" s="33"/>
      <c r="W178" s="33"/>
    </row>
    <row r="179" spans="1:23" ht="12.75" customHeight="1" x14ac:dyDescent="0.2">
      <c r="A179" s="10">
        <v>57</v>
      </c>
      <c r="B179" s="11">
        <v>604</v>
      </c>
      <c r="C179" s="12">
        <v>45</v>
      </c>
      <c r="D179" s="12">
        <v>10</v>
      </c>
      <c r="E179" s="12">
        <v>13</v>
      </c>
      <c r="F179" s="270">
        <v>51</v>
      </c>
      <c r="G179" s="19" t="s">
        <v>176</v>
      </c>
      <c r="H179" s="22">
        <v>7392000</v>
      </c>
      <c r="I179" s="18">
        <v>151536000</v>
      </c>
      <c r="J179" s="18">
        <v>214368000</v>
      </c>
      <c r="K179" s="18">
        <v>0</v>
      </c>
      <c r="L179" s="21">
        <f t="shared" si="4"/>
        <v>373296000</v>
      </c>
      <c r="M179" s="20">
        <v>1.98</v>
      </c>
      <c r="N179" s="20">
        <v>40.590000000000003</v>
      </c>
      <c r="O179" s="20">
        <v>57.43</v>
      </c>
      <c r="P179" s="20">
        <v>0</v>
      </c>
      <c r="Q179" s="17">
        <f t="shared" si="5"/>
        <v>100</v>
      </c>
      <c r="R179" s="41"/>
      <c r="T179" s="33"/>
      <c r="U179" s="33"/>
      <c r="V179" s="33"/>
      <c r="W179" s="33"/>
    </row>
    <row r="180" spans="1:23" x14ac:dyDescent="0.2">
      <c r="A180" s="10">
        <v>57</v>
      </c>
      <c r="B180" s="11">
        <v>604</v>
      </c>
      <c r="C180" s="12">
        <v>45</v>
      </c>
      <c r="D180" s="12">
        <v>10</v>
      </c>
      <c r="E180" s="12">
        <v>23</v>
      </c>
      <c r="F180" s="270">
        <v>51</v>
      </c>
      <c r="G180" s="19" t="s">
        <v>177</v>
      </c>
      <c r="H180" s="22">
        <v>70000000</v>
      </c>
      <c r="I180" s="18">
        <v>570000000</v>
      </c>
      <c r="J180" s="18">
        <v>370000000</v>
      </c>
      <c r="K180" s="18">
        <v>0</v>
      </c>
      <c r="L180" s="21">
        <f t="shared" si="4"/>
        <v>1010000000</v>
      </c>
      <c r="M180" s="20">
        <v>6.93</v>
      </c>
      <c r="N180" s="20">
        <v>56.44</v>
      </c>
      <c r="O180" s="20">
        <v>36.630000000000003</v>
      </c>
      <c r="P180" s="20">
        <v>0</v>
      </c>
      <c r="Q180" s="17">
        <f t="shared" si="5"/>
        <v>100</v>
      </c>
      <c r="R180" s="41"/>
      <c r="T180" s="33"/>
      <c r="U180" s="33"/>
      <c r="V180" s="33"/>
      <c r="W180" s="33"/>
    </row>
    <row r="181" spans="1:23" x14ac:dyDescent="0.2">
      <c r="A181" s="10">
        <v>57</v>
      </c>
      <c r="B181" s="11">
        <v>604</v>
      </c>
      <c r="C181" s="12">
        <v>45</v>
      </c>
      <c r="D181" s="12">
        <v>10</v>
      </c>
      <c r="E181" s="12">
        <v>26</v>
      </c>
      <c r="F181" s="270">
        <v>51</v>
      </c>
      <c r="G181" s="19" t="s">
        <v>178</v>
      </c>
      <c r="H181" s="22">
        <v>16300000</v>
      </c>
      <c r="I181" s="18">
        <v>136000000</v>
      </c>
      <c r="J181" s="18">
        <v>3000000</v>
      </c>
      <c r="K181" s="18">
        <v>0</v>
      </c>
      <c r="L181" s="21">
        <f t="shared" si="4"/>
        <v>155300000</v>
      </c>
      <c r="M181" s="20">
        <v>10.5</v>
      </c>
      <c r="N181" s="20">
        <v>87.57</v>
      </c>
      <c r="O181" s="20">
        <v>1.93</v>
      </c>
      <c r="P181" s="20">
        <v>0</v>
      </c>
      <c r="Q181" s="17">
        <f t="shared" si="5"/>
        <v>100</v>
      </c>
      <c r="R181" s="41"/>
      <c r="T181" s="33"/>
      <c r="U181" s="33"/>
      <c r="V181" s="33"/>
      <c r="W181" s="33"/>
    </row>
    <row r="182" spans="1:23" ht="12.75" customHeight="1" x14ac:dyDescent="0.2">
      <c r="A182" s="10">
        <v>57</v>
      </c>
      <c r="B182" s="11">
        <v>604</v>
      </c>
      <c r="C182" s="12">
        <v>45</v>
      </c>
      <c r="D182" s="12">
        <v>10</v>
      </c>
      <c r="E182" s="12">
        <v>30</v>
      </c>
      <c r="F182" s="270">
        <v>51</v>
      </c>
      <c r="G182" s="19" t="s">
        <v>179</v>
      </c>
      <c r="H182" s="22">
        <v>29090996</v>
      </c>
      <c r="I182" s="18">
        <v>44730837</v>
      </c>
      <c r="J182" s="18">
        <v>63277770</v>
      </c>
      <c r="K182" s="18">
        <v>0</v>
      </c>
      <c r="L182" s="21">
        <f t="shared" si="4"/>
        <v>137099603</v>
      </c>
      <c r="M182" s="20">
        <v>24</v>
      </c>
      <c r="N182" s="16">
        <v>48</v>
      </c>
      <c r="O182" s="16">
        <v>28</v>
      </c>
      <c r="P182" s="16">
        <v>0</v>
      </c>
      <c r="Q182" s="17">
        <f t="shared" si="5"/>
        <v>100</v>
      </c>
      <c r="R182" s="41"/>
      <c r="T182" s="33"/>
      <c r="U182" s="33"/>
      <c r="V182" s="33"/>
      <c r="W182" s="33"/>
    </row>
    <row r="183" spans="1:23" ht="25.5" customHeight="1" x14ac:dyDescent="0.2">
      <c r="A183" s="10">
        <v>57</v>
      </c>
      <c r="B183" s="11">
        <v>604</v>
      </c>
      <c r="C183" s="12">
        <v>45</v>
      </c>
      <c r="D183" s="12">
        <v>10</v>
      </c>
      <c r="E183" s="12">
        <v>33</v>
      </c>
      <c r="F183" s="270">
        <v>51</v>
      </c>
      <c r="G183" s="19" t="s">
        <v>180</v>
      </c>
      <c r="H183" s="22">
        <v>25000000</v>
      </c>
      <c r="I183" s="18">
        <v>25000000</v>
      </c>
      <c r="J183" s="18">
        <v>0</v>
      </c>
      <c r="K183" s="18">
        <v>0</v>
      </c>
      <c r="L183" s="21">
        <f t="shared" ref="L183:L246" si="6">+SUM(H183:K183)</f>
        <v>50000000</v>
      </c>
      <c r="M183" s="20">
        <v>46.15</v>
      </c>
      <c r="N183" s="16">
        <v>53.85</v>
      </c>
      <c r="O183" s="16">
        <v>0</v>
      </c>
      <c r="P183" s="16">
        <v>0</v>
      </c>
      <c r="Q183" s="17">
        <f t="shared" ref="Q183:Q246" si="7">+SUM(M183:P183)</f>
        <v>100</v>
      </c>
      <c r="R183" s="41"/>
      <c r="T183" s="33"/>
      <c r="U183" s="33"/>
      <c r="V183" s="33"/>
      <c r="W183" s="33"/>
    </row>
    <row r="184" spans="1:23" ht="25.5" customHeight="1" x14ac:dyDescent="0.2">
      <c r="A184" s="10">
        <v>57</v>
      </c>
      <c r="B184" s="11">
        <v>604</v>
      </c>
      <c r="C184" s="12">
        <v>47</v>
      </c>
      <c r="D184" s="12">
        <v>20</v>
      </c>
      <c r="E184" s="12">
        <v>1</v>
      </c>
      <c r="F184" s="270">
        <v>51</v>
      </c>
      <c r="G184" s="19" t="s">
        <v>181</v>
      </c>
      <c r="H184" s="22">
        <v>56000000</v>
      </c>
      <c r="I184" s="18">
        <v>40000000</v>
      </c>
      <c r="J184" s="18">
        <v>40000000</v>
      </c>
      <c r="K184" s="18">
        <v>0</v>
      </c>
      <c r="L184" s="21">
        <f t="shared" si="6"/>
        <v>136000000</v>
      </c>
      <c r="M184" s="20">
        <v>41.18</v>
      </c>
      <c r="N184" s="20">
        <v>29.41</v>
      </c>
      <c r="O184" s="20">
        <v>29.41</v>
      </c>
      <c r="P184" s="20">
        <v>0</v>
      </c>
      <c r="Q184" s="17">
        <f t="shared" si="7"/>
        <v>100</v>
      </c>
      <c r="R184" s="41"/>
      <c r="T184" s="33"/>
      <c r="U184" s="33"/>
      <c r="V184" s="33"/>
      <c r="W184" s="33"/>
    </row>
    <row r="185" spans="1:23" ht="12.75" customHeight="1" x14ac:dyDescent="0.2">
      <c r="A185" s="10">
        <v>57</v>
      </c>
      <c r="B185" s="11">
        <v>604</v>
      </c>
      <c r="C185" s="12">
        <v>47</v>
      </c>
      <c r="D185" s="12">
        <v>21</v>
      </c>
      <c r="E185" s="12">
        <v>2</v>
      </c>
      <c r="F185" s="270">
        <v>51</v>
      </c>
      <c r="G185" s="19" t="s">
        <v>182</v>
      </c>
      <c r="H185" s="22">
        <v>6666667</v>
      </c>
      <c r="I185" s="18">
        <v>20000000</v>
      </c>
      <c r="J185" s="18">
        <v>13333333</v>
      </c>
      <c r="K185" s="18">
        <v>0</v>
      </c>
      <c r="L185" s="21">
        <f t="shared" si="6"/>
        <v>40000000</v>
      </c>
      <c r="M185" s="20">
        <v>16</v>
      </c>
      <c r="N185" s="20">
        <v>50</v>
      </c>
      <c r="O185" s="20">
        <v>34</v>
      </c>
      <c r="P185" s="20">
        <v>0</v>
      </c>
      <c r="Q185" s="17">
        <f t="shared" si="7"/>
        <v>100</v>
      </c>
      <c r="R185" s="41"/>
      <c r="T185" s="33"/>
      <c r="U185" s="33"/>
      <c r="V185" s="33"/>
      <c r="W185" s="33"/>
    </row>
    <row r="186" spans="1:23" ht="12.75" customHeight="1" x14ac:dyDescent="0.2">
      <c r="A186" s="10">
        <v>57</v>
      </c>
      <c r="B186" s="11">
        <v>604</v>
      </c>
      <c r="C186" s="12">
        <v>47</v>
      </c>
      <c r="D186" s="12">
        <v>22</v>
      </c>
      <c r="E186" s="12">
        <v>2</v>
      </c>
      <c r="F186" s="270">
        <v>51</v>
      </c>
      <c r="G186" s="19" t="s">
        <v>183</v>
      </c>
      <c r="H186" s="22">
        <v>3333333</v>
      </c>
      <c r="I186" s="18">
        <v>6666667</v>
      </c>
      <c r="J186" s="18">
        <v>6666667</v>
      </c>
      <c r="K186" s="18">
        <v>0</v>
      </c>
      <c r="L186" s="21">
        <f t="shared" si="6"/>
        <v>16666667</v>
      </c>
      <c r="M186" s="20">
        <v>20</v>
      </c>
      <c r="N186" s="20">
        <v>40</v>
      </c>
      <c r="O186" s="20">
        <v>40</v>
      </c>
      <c r="P186" s="20">
        <v>0</v>
      </c>
      <c r="Q186" s="17">
        <f t="shared" si="7"/>
        <v>100</v>
      </c>
      <c r="R186" s="41"/>
      <c r="T186" s="33"/>
      <c r="U186" s="33"/>
      <c r="V186" s="33"/>
      <c r="W186" s="33"/>
    </row>
    <row r="187" spans="1:23" ht="12.75" customHeight="1" x14ac:dyDescent="0.2">
      <c r="A187" s="10">
        <v>57</v>
      </c>
      <c r="B187" s="11">
        <v>604</v>
      </c>
      <c r="C187" s="12">
        <v>47</v>
      </c>
      <c r="D187" s="12">
        <v>23</v>
      </c>
      <c r="E187" s="12">
        <v>2</v>
      </c>
      <c r="F187" s="270">
        <v>51</v>
      </c>
      <c r="G187" s="19" t="s">
        <v>184</v>
      </c>
      <c r="H187" s="22">
        <v>6666667</v>
      </c>
      <c r="I187" s="18">
        <v>20000000</v>
      </c>
      <c r="J187" s="18">
        <v>13333333</v>
      </c>
      <c r="K187" s="18">
        <v>0</v>
      </c>
      <c r="L187" s="21">
        <f t="shared" si="6"/>
        <v>40000000</v>
      </c>
      <c r="M187" s="20">
        <v>16</v>
      </c>
      <c r="N187" s="20">
        <v>50</v>
      </c>
      <c r="O187" s="20">
        <v>34</v>
      </c>
      <c r="P187" s="20">
        <v>0</v>
      </c>
      <c r="Q187" s="17">
        <f t="shared" si="7"/>
        <v>100</v>
      </c>
      <c r="R187" s="41"/>
      <c r="T187" s="33"/>
      <c r="U187" s="33"/>
      <c r="V187" s="33"/>
      <c r="W187" s="33"/>
    </row>
    <row r="188" spans="1:23" ht="12.75" customHeight="1" x14ac:dyDescent="0.2">
      <c r="A188" s="10">
        <v>57</v>
      </c>
      <c r="B188" s="11">
        <v>604</v>
      </c>
      <c r="C188" s="12">
        <v>47</v>
      </c>
      <c r="D188" s="12">
        <v>24</v>
      </c>
      <c r="E188" s="12">
        <v>2</v>
      </c>
      <c r="F188" s="270">
        <v>51</v>
      </c>
      <c r="G188" s="19" t="s">
        <v>185</v>
      </c>
      <c r="H188" s="22">
        <v>10000000</v>
      </c>
      <c r="I188" s="18">
        <v>30000000</v>
      </c>
      <c r="J188" s="18">
        <v>20000000</v>
      </c>
      <c r="K188" s="18">
        <v>0</v>
      </c>
      <c r="L188" s="21">
        <f t="shared" si="6"/>
        <v>60000000</v>
      </c>
      <c r="M188" s="20">
        <v>16</v>
      </c>
      <c r="N188" s="20">
        <v>50</v>
      </c>
      <c r="O188" s="20">
        <v>34</v>
      </c>
      <c r="P188" s="20">
        <v>0</v>
      </c>
      <c r="Q188" s="17">
        <f t="shared" si="7"/>
        <v>100</v>
      </c>
      <c r="R188" s="41"/>
      <c r="T188" s="33"/>
      <c r="U188" s="33"/>
      <c r="V188" s="33"/>
      <c r="W188" s="33"/>
    </row>
    <row r="189" spans="1:23" ht="12.75" customHeight="1" x14ac:dyDescent="0.2">
      <c r="A189" s="10">
        <v>57</v>
      </c>
      <c r="B189" s="11">
        <v>604</v>
      </c>
      <c r="C189" s="12">
        <v>47</v>
      </c>
      <c r="D189" s="12">
        <v>25</v>
      </c>
      <c r="E189" s="12">
        <v>2</v>
      </c>
      <c r="F189" s="270">
        <v>51</v>
      </c>
      <c r="G189" s="19" t="s">
        <v>186</v>
      </c>
      <c r="H189" s="22">
        <v>3333333</v>
      </c>
      <c r="I189" s="18">
        <v>6666667</v>
      </c>
      <c r="J189" s="18">
        <v>6666667</v>
      </c>
      <c r="K189" s="18">
        <v>0</v>
      </c>
      <c r="L189" s="21">
        <f t="shared" si="6"/>
        <v>16666667</v>
      </c>
      <c r="M189" s="20">
        <v>20</v>
      </c>
      <c r="N189" s="20">
        <v>40</v>
      </c>
      <c r="O189" s="20">
        <v>40</v>
      </c>
      <c r="P189" s="20">
        <v>0</v>
      </c>
      <c r="Q189" s="17">
        <f t="shared" si="7"/>
        <v>100</v>
      </c>
      <c r="R189" s="41"/>
      <c r="T189" s="33"/>
      <c r="U189" s="33"/>
      <c r="V189" s="33"/>
      <c r="W189" s="33"/>
    </row>
    <row r="190" spans="1:23" ht="12.75" customHeight="1" x14ac:dyDescent="0.2">
      <c r="A190" s="10">
        <v>57</v>
      </c>
      <c r="B190" s="11">
        <v>604</v>
      </c>
      <c r="C190" s="12">
        <v>47</v>
      </c>
      <c r="D190" s="12">
        <v>26</v>
      </c>
      <c r="E190" s="12">
        <v>1</v>
      </c>
      <c r="F190" s="270">
        <v>51</v>
      </c>
      <c r="G190" s="19" t="s">
        <v>187</v>
      </c>
      <c r="H190" s="22">
        <v>8000001</v>
      </c>
      <c r="I190" s="18">
        <v>167000000</v>
      </c>
      <c r="J190" s="18">
        <v>25000000</v>
      </c>
      <c r="K190" s="18">
        <v>0</v>
      </c>
      <c r="L190" s="21">
        <f t="shared" si="6"/>
        <v>200000001</v>
      </c>
      <c r="M190" s="20">
        <v>4</v>
      </c>
      <c r="N190" s="20">
        <v>83.5</v>
      </c>
      <c r="O190" s="20">
        <v>12.5</v>
      </c>
      <c r="P190" s="20">
        <v>0</v>
      </c>
      <c r="Q190" s="17">
        <f t="shared" si="7"/>
        <v>100</v>
      </c>
      <c r="R190" s="41"/>
      <c r="T190" s="33"/>
      <c r="U190" s="33"/>
      <c r="V190" s="33"/>
      <c r="W190" s="33"/>
    </row>
    <row r="191" spans="1:23" ht="12.75" customHeight="1" x14ac:dyDescent="0.2">
      <c r="A191" s="10">
        <v>57</v>
      </c>
      <c r="B191" s="11">
        <v>604</v>
      </c>
      <c r="C191" s="12">
        <v>47</v>
      </c>
      <c r="D191" s="12">
        <v>26</v>
      </c>
      <c r="E191" s="12">
        <v>2</v>
      </c>
      <c r="F191" s="270">
        <v>51</v>
      </c>
      <c r="G191" s="19" t="s">
        <v>188</v>
      </c>
      <c r="H191" s="22">
        <v>6666667</v>
      </c>
      <c r="I191" s="18">
        <v>20000000</v>
      </c>
      <c r="J191" s="18">
        <v>13333333</v>
      </c>
      <c r="K191" s="18">
        <v>0</v>
      </c>
      <c r="L191" s="21">
        <f t="shared" si="6"/>
        <v>40000000</v>
      </c>
      <c r="M191" s="20">
        <v>16</v>
      </c>
      <c r="N191" s="20">
        <v>50</v>
      </c>
      <c r="O191" s="20">
        <v>34</v>
      </c>
      <c r="P191" s="20">
        <v>0</v>
      </c>
      <c r="Q191" s="17">
        <f t="shared" si="7"/>
        <v>100</v>
      </c>
      <c r="R191" s="41"/>
      <c r="T191" s="33"/>
      <c r="U191" s="33"/>
      <c r="V191" s="33"/>
      <c r="W191" s="33"/>
    </row>
    <row r="192" spans="1:23" ht="12.75" customHeight="1" x14ac:dyDescent="0.2">
      <c r="A192" s="10">
        <v>57</v>
      </c>
      <c r="B192" s="11">
        <v>604</v>
      </c>
      <c r="C192" s="12">
        <v>47</v>
      </c>
      <c r="D192" s="12">
        <v>27</v>
      </c>
      <c r="E192" s="12">
        <v>2</v>
      </c>
      <c r="F192" s="270">
        <v>51</v>
      </c>
      <c r="G192" s="19" t="s">
        <v>189</v>
      </c>
      <c r="H192" s="22">
        <v>3333333</v>
      </c>
      <c r="I192" s="18">
        <v>6666667</v>
      </c>
      <c r="J192" s="18">
        <v>6666667</v>
      </c>
      <c r="K192" s="18">
        <v>0</v>
      </c>
      <c r="L192" s="21">
        <f t="shared" si="6"/>
        <v>16666667</v>
      </c>
      <c r="M192" s="20">
        <v>20</v>
      </c>
      <c r="N192" s="20">
        <v>40</v>
      </c>
      <c r="O192" s="20">
        <v>40</v>
      </c>
      <c r="P192" s="20">
        <v>0</v>
      </c>
      <c r="Q192" s="17">
        <f t="shared" si="7"/>
        <v>100</v>
      </c>
      <c r="R192" s="41"/>
      <c r="T192" s="33"/>
      <c r="U192" s="33"/>
      <c r="V192" s="33"/>
      <c r="W192" s="33"/>
    </row>
    <row r="193" spans="1:23" ht="12.75" customHeight="1" x14ac:dyDescent="0.2">
      <c r="A193" s="10">
        <v>57</v>
      </c>
      <c r="B193" s="11">
        <v>604</v>
      </c>
      <c r="C193" s="12">
        <v>47</v>
      </c>
      <c r="D193" s="12">
        <v>28</v>
      </c>
      <c r="E193" s="12">
        <v>2</v>
      </c>
      <c r="F193" s="270">
        <v>51</v>
      </c>
      <c r="G193" s="19" t="s">
        <v>190</v>
      </c>
      <c r="H193" s="22">
        <v>6666667</v>
      </c>
      <c r="I193" s="18">
        <v>20000000</v>
      </c>
      <c r="J193" s="18">
        <v>13333333</v>
      </c>
      <c r="K193" s="18">
        <v>0</v>
      </c>
      <c r="L193" s="21">
        <f t="shared" si="6"/>
        <v>40000000</v>
      </c>
      <c r="M193" s="20">
        <v>16</v>
      </c>
      <c r="N193" s="20">
        <v>50</v>
      </c>
      <c r="O193" s="20">
        <v>34</v>
      </c>
      <c r="P193" s="20">
        <v>0</v>
      </c>
      <c r="Q193" s="17">
        <f t="shared" si="7"/>
        <v>100</v>
      </c>
      <c r="R193" s="41"/>
      <c r="T193" s="33"/>
      <c r="U193" s="33"/>
      <c r="V193" s="33"/>
      <c r="W193" s="33"/>
    </row>
    <row r="194" spans="1:23" ht="12.75" customHeight="1" x14ac:dyDescent="0.2">
      <c r="A194" s="10">
        <v>57</v>
      </c>
      <c r="B194" s="11">
        <v>604</v>
      </c>
      <c r="C194" s="12">
        <v>47</v>
      </c>
      <c r="D194" s="12">
        <v>29</v>
      </c>
      <c r="E194" s="12">
        <v>2</v>
      </c>
      <c r="F194" s="270">
        <v>51</v>
      </c>
      <c r="G194" s="19" t="s">
        <v>191</v>
      </c>
      <c r="H194" s="22">
        <v>3333333</v>
      </c>
      <c r="I194" s="18">
        <v>6666667</v>
      </c>
      <c r="J194" s="18">
        <v>6666667</v>
      </c>
      <c r="K194" s="18">
        <v>0</v>
      </c>
      <c r="L194" s="21">
        <f t="shared" si="6"/>
        <v>16666667</v>
      </c>
      <c r="M194" s="20">
        <v>20</v>
      </c>
      <c r="N194" s="20">
        <v>40</v>
      </c>
      <c r="O194" s="20">
        <v>40</v>
      </c>
      <c r="P194" s="20">
        <v>0</v>
      </c>
      <c r="Q194" s="17">
        <f t="shared" si="7"/>
        <v>100</v>
      </c>
      <c r="R194" s="41"/>
      <c r="T194" s="33"/>
      <c r="U194" s="33"/>
      <c r="V194" s="33"/>
      <c r="W194" s="33"/>
    </row>
    <row r="195" spans="1:23" ht="12.75" customHeight="1" x14ac:dyDescent="0.2">
      <c r="A195" s="10">
        <v>57</v>
      </c>
      <c r="B195" s="11">
        <v>604</v>
      </c>
      <c r="C195" s="12">
        <v>47</v>
      </c>
      <c r="D195" s="12">
        <v>30</v>
      </c>
      <c r="E195" s="12">
        <v>2</v>
      </c>
      <c r="F195" s="270">
        <v>51</v>
      </c>
      <c r="G195" s="19" t="s">
        <v>192</v>
      </c>
      <c r="H195" s="22">
        <v>6666667</v>
      </c>
      <c r="I195" s="18">
        <v>20000000</v>
      </c>
      <c r="J195" s="18">
        <v>13333333</v>
      </c>
      <c r="K195" s="18">
        <v>0</v>
      </c>
      <c r="L195" s="21">
        <f t="shared" si="6"/>
        <v>40000000</v>
      </c>
      <c r="M195" s="20">
        <v>16</v>
      </c>
      <c r="N195" s="20">
        <v>50</v>
      </c>
      <c r="O195" s="20">
        <v>34</v>
      </c>
      <c r="P195" s="20">
        <v>0</v>
      </c>
      <c r="Q195" s="17">
        <f t="shared" si="7"/>
        <v>100</v>
      </c>
      <c r="R195" s="41"/>
      <c r="T195" s="33"/>
      <c r="U195" s="33"/>
      <c r="V195" s="33"/>
      <c r="W195" s="33"/>
    </row>
    <row r="196" spans="1:23" ht="12.75" customHeight="1" x14ac:dyDescent="0.2">
      <c r="A196" s="10">
        <v>57</v>
      </c>
      <c r="B196" s="11">
        <v>604</v>
      </c>
      <c r="C196" s="12">
        <v>47</v>
      </c>
      <c r="D196" s="12">
        <v>31</v>
      </c>
      <c r="E196" s="12">
        <v>2</v>
      </c>
      <c r="F196" s="270">
        <v>51</v>
      </c>
      <c r="G196" s="19" t="s">
        <v>193</v>
      </c>
      <c r="H196" s="22">
        <v>3333333</v>
      </c>
      <c r="I196" s="18">
        <v>6666667</v>
      </c>
      <c r="J196" s="18">
        <v>6666667</v>
      </c>
      <c r="K196" s="18">
        <v>0</v>
      </c>
      <c r="L196" s="21">
        <f t="shared" si="6"/>
        <v>16666667</v>
      </c>
      <c r="M196" s="20">
        <v>20</v>
      </c>
      <c r="N196" s="20">
        <v>40</v>
      </c>
      <c r="O196" s="20">
        <v>40</v>
      </c>
      <c r="P196" s="20">
        <v>0</v>
      </c>
      <c r="Q196" s="17">
        <f t="shared" si="7"/>
        <v>100</v>
      </c>
      <c r="R196" s="41"/>
      <c r="T196" s="33"/>
      <c r="U196" s="33"/>
      <c r="V196" s="33"/>
      <c r="W196" s="33"/>
    </row>
    <row r="197" spans="1:23" ht="12.75" customHeight="1" x14ac:dyDescent="0.2">
      <c r="A197" s="10">
        <v>57</v>
      </c>
      <c r="B197" s="11">
        <v>604</v>
      </c>
      <c r="C197" s="12">
        <v>47</v>
      </c>
      <c r="D197" s="12">
        <v>32</v>
      </c>
      <c r="E197" s="12">
        <v>2</v>
      </c>
      <c r="F197" s="270">
        <v>51</v>
      </c>
      <c r="G197" s="19" t="s">
        <v>194</v>
      </c>
      <c r="H197" s="22">
        <v>4983333</v>
      </c>
      <c r="I197" s="18">
        <v>17166667</v>
      </c>
      <c r="J197" s="18">
        <v>7866667</v>
      </c>
      <c r="K197" s="18">
        <v>0</v>
      </c>
      <c r="L197" s="21">
        <f t="shared" si="6"/>
        <v>30016667</v>
      </c>
      <c r="M197" s="20">
        <v>16.600000000000001</v>
      </c>
      <c r="N197" s="20">
        <v>57.19</v>
      </c>
      <c r="O197" s="20">
        <v>26.21</v>
      </c>
      <c r="P197" s="20">
        <v>0</v>
      </c>
      <c r="Q197" s="17">
        <f t="shared" si="7"/>
        <v>100</v>
      </c>
      <c r="R197" s="41"/>
      <c r="T197" s="33"/>
      <c r="U197" s="33"/>
      <c r="V197" s="33"/>
      <c r="W197" s="33"/>
    </row>
    <row r="198" spans="1:23" ht="12.75" customHeight="1" x14ac:dyDescent="0.2">
      <c r="A198" s="10">
        <v>57</v>
      </c>
      <c r="B198" s="11">
        <v>604</v>
      </c>
      <c r="C198" s="12">
        <v>47</v>
      </c>
      <c r="D198" s="12">
        <v>33</v>
      </c>
      <c r="E198" s="12">
        <v>2</v>
      </c>
      <c r="F198" s="270">
        <v>51</v>
      </c>
      <c r="G198" s="19" t="s">
        <v>195</v>
      </c>
      <c r="H198" s="22">
        <v>6666667</v>
      </c>
      <c r="I198" s="18">
        <v>20000000</v>
      </c>
      <c r="J198" s="18">
        <v>13333333</v>
      </c>
      <c r="K198" s="18">
        <v>0</v>
      </c>
      <c r="L198" s="21">
        <f t="shared" si="6"/>
        <v>40000000</v>
      </c>
      <c r="M198" s="20">
        <v>16</v>
      </c>
      <c r="N198" s="20">
        <v>50</v>
      </c>
      <c r="O198" s="20">
        <v>34</v>
      </c>
      <c r="P198" s="20">
        <v>0</v>
      </c>
      <c r="Q198" s="17">
        <f t="shared" si="7"/>
        <v>100</v>
      </c>
      <c r="R198" s="41"/>
      <c r="T198" s="33"/>
      <c r="U198" s="33"/>
      <c r="V198" s="33"/>
      <c r="W198" s="33"/>
    </row>
    <row r="199" spans="1:23" ht="12.75" customHeight="1" x14ac:dyDescent="0.2">
      <c r="A199" s="10">
        <v>57</v>
      </c>
      <c r="B199" s="11">
        <v>604</v>
      </c>
      <c r="C199" s="12">
        <v>47</v>
      </c>
      <c r="D199" s="12">
        <v>35</v>
      </c>
      <c r="E199" s="12">
        <v>1</v>
      </c>
      <c r="F199" s="270">
        <v>51</v>
      </c>
      <c r="G199" s="19" t="s">
        <v>196</v>
      </c>
      <c r="H199" s="22">
        <v>2100001</v>
      </c>
      <c r="I199" s="18">
        <v>11900000</v>
      </c>
      <c r="J199" s="18">
        <v>0</v>
      </c>
      <c r="K199" s="18">
        <v>0</v>
      </c>
      <c r="L199" s="21">
        <f t="shared" si="6"/>
        <v>14000001</v>
      </c>
      <c r="M199" s="20">
        <v>15</v>
      </c>
      <c r="N199" s="20">
        <v>85</v>
      </c>
      <c r="O199" s="20">
        <v>0</v>
      </c>
      <c r="P199" s="20">
        <v>0</v>
      </c>
      <c r="Q199" s="17">
        <f t="shared" si="7"/>
        <v>100</v>
      </c>
      <c r="R199" s="41"/>
      <c r="T199" s="33"/>
      <c r="U199" s="33"/>
      <c r="V199" s="33"/>
      <c r="W199" s="33"/>
    </row>
    <row r="200" spans="1:23" ht="12.75" customHeight="1" x14ac:dyDescent="0.2">
      <c r="A200" s="10">
        <v>57</v>
      </c>
      <c r="B200" s="11">
        <v>604</v>
      </c>
      <c r="C200" s="12">
        <v>47</v>
      </c>
      <c r="D200" s="12">
        <v>35</v>
      </c>
      <c r="E200" s="12">
        <v>2</v>
      </c>
      <c r="F200" s="270">
        <v>51</v>
      </c>
      <c r="G200" s="19" t="s">
        <v>197</v>
      </c>
      <c r="H200" s="22">
        <v>6666667</v>
      </c>
      <c r="I200" s="18">
        <v>20000000</v>
      </c>
      <c r="J200" s="18">
        <v>13333333</v>
      </c>
      <c r="K200" s="18">
        <v>0</v>
      </c>
      <c r="L200" s="21">
        <f t="shared" si="6"/>
        <v>40000000</v>
      </c>
      <c r="M200" s="20">
        <v>16</v>
      </c>
      <c r="N200" s="20">
        <v>50</v>
      </c>
      <c r="O200" s="20">
        <v>34</v>
      </c>
      <c r="P200" s="20">
        <v>0</v>
      </c>
      <c r="Q200" s="17">
        <f t="shared" si="7"/>
        <v>100</v>
      </c>
      <c r="R200" s="41"/>
      <c r="T200" s="33"/>
      <c r="U200" s="33"/>
      <c r="V200" s="33"/>
      <c r="W200" s="33"/>
    </row>
    <row r="201" spans="1:23" ht="12.75" customHeight="1" x14ac:dyDescent="0.2">
      <c r="A201" s="10">
        <v>57</v>
      </c>
      <c r="B201" s="11">
        <v>604</v>
      </c>
      <c r="C201" s="12">
        <v>47</v>
      </c>
      <c r="D201" s="12">
        <v>36</v>
      </c>
      <c r="E201" s="12">
        <v>2</v>
      </c>
      <c r="F201" s="270">
        <v>51</v>
      </c>
      <c r="G201" s="19" t="s">
        <v>198</v>
      </c>
      <c r="H201" s="22">
        <v>6666667</v>
      </c>
      <c r="I201" s="18">
        <v>20000000</v>
      </c>
      <c r="J201" s="18">
        <v>13333333</v>
      </c>
      <c r="K201" s="18">
        <v>0</v>
      </c>
      <c r="L201" s="21">
        <f t="shared" si="6"/>
        <v>40000000</v>
      </c>
      <c r="M201" s="20">
        <v>16</v>
      </c>
      <c r="N201" s="20">
        <v>50</v>
      </c>
      <c r="O201" s="20">
        <v>34</v>
      </c>
      <c r="P201" s="20">
        <v>0</v>
      </c>
      <c r="Q201" s="17">
        <f t="shared" si="7"/>
        <v>100</v>
      </c>
      <c r="R201" s="41"/>
      <c r="T201" s="33"/>
      <c r="U201" s="33"/>
      <c r="V201" s="33"/>
      <c r="W201" s="33"/>
    </row>
    <row r="202" spans="1:23" ht="12.75" customHeight="1" x14ac:dyDescent="0.2">
      <c r="A202" s="10">
        <v>57</v>
      </c>
      <c r="B202" s="11">
        <v>604</v>
      </c>
      <c r="C202" s="12">
        <v>47</v>
      </c>
      <c r="D202" s="12">
        <v>37</v>
      </c>
      <c r="E202" s="12">
        <v>2</v>
      </c>
      <c r="F202" s="270">
        <v>51</v>
      </c>
      <c r="G202" s="19" t="s">
        <v>199</v>
      </c>
      <c r="H202" s="22">
        <v>10000000</v>
      </c>
      <c r="I202" s="18">
        <v>30000000</v>
      </c>
      <c r="J202" s="18">
        <v>20000000</v>
      </c>
      <c r="K202" s="18">
        <v>0</v>
      </c>
      <c r="L202" s="21">
        <f t="shared" si="6"/>
        <v>60000000</v>
      </c>
      <c r="M202" s="20">
        <v>16</v>
      </c>
      <c r="N202" s="20">
        <v>50</v>
      </c>
      <c r="O202" s="20">
        <v>34</v>
      </c>
      <c r="P202" s="20">
        <v>0</v>
      </c>
      <c r="Q202" s="17">
        <f t="shared" si="7"/>
        <v>100</v>
      </c>
      <c r="R202" s="41"/>
      <c r="T202" s="33"/>
      <c r="U202" s="33"/>
      <c r="V202" s="33"/>
      <c r="W202" s="33"/>
    </row>
    <row r="203" spans="1:23" ht="12.75" customHeight="1" x14ac:dyDescent="0.2">
      <c r="A203" s="10">
        <v>57</v>
      </c>
      <c r="B203" s="11">
        <v>604</v>
      </c>
      <c r="C203" s="12">
        <v>47</v>
      </c>
      <c r="D203" s="12">
        <v>38</v>
      </c>
      <c r="E203" s="12">
        <v>2</v>
      </c>
      <c r="F203" s="270">
        <v>51</v>
      </c>
      <c r="G203" s="19" t="s">
        <v>200</v>
      </c>
      <c r="H203" s="22">
        <v>3333333</v>
      </c>
      <c r="I203" s="18">
        <v>6666667</v>
      </c>
      <c r="J203" s="18">
        <v>6666667</v>
      </c>
      <c r="K203" s="18">
        <v>0</v>
      </c>
      <c r="L203" s="21">
        <f t="shared" si="6"/>
        <v>16666667</v>
      </c>
      <c r="M203" s="20">
        <v>20</v>
      </c>
      <c r="N203" s="20">
        <v>40</v>
      </c>
      <c r="O203" s="20">
        <v>40</v>
      </c>
      <c r="P203" s="20">
        <v>0</v>
      </c>
      <c r="Q203" s="17">
        <f t="shared" si="7"/>
        <v>100</v>
      </c>
      <c r="R203" s="41"/>
      <c r="T203" s="33"/>
      <c r="U203" s="33"/>
      <c r="V203" s="33"/>
      <c r="W203" s="33"/>
    </row>
    <row r="204" spans="1:23" ht="12.75" customHeight="1" x14ac:dyDescent="0.2">
      <c r="A204" s="10">
        <v>57</v>
      </c>
      <c r="B204" s="11">
        <v>604</v>
      </c>
      <c r="C204" s="12">
        <v>47</v>
      </c>
      <c r="D204" s="12">
        <v>39</v>
      </c>
      <c r="E204" s="12">
        <v>2</v>
      </c>
      <c r="F204" s="270">
        <v>51</v>
      </c>
      <c r="G204" s="19" t="s">
        <v>201</v>
      </c>
      <c r="H204" s="22">
        <v>3333333</v>
      </c>
      <c r="I204" s="18">
        <v>6666667</v>
      </c>
      <c r="J204" s="18">
        <v>6666667</v>
      </c>
      <c r="K204" s="18">
        <v>0</v>
      </c>
      <c r="L204" s="21">
        <f t="shared" si="6"/>
        <v>16666667</v>
      </c>
      <c r="M204" s="20">
        <v>20</v>
      </c>
      <c r="N204" s="20">
        <v>40</v>
      </c>
      <c r="O204" s="20">
        <v>40</v>
      </c>
      <c r="P204" s="20">
        <v>0</v>
      </c>
      <c r="Q204" s="17">
        <f t="shared" si="7"/>
        <v>100</v>
      </c>
      <c r="R204" s="41"/>
      <c r="T204" s="33"/>
      <c r="U204" s="33"/>
      <c r="V204" s="33"/>
      <c r="W204" s="33"/>
    </row>
    <row r="205" spans="1:23" ht="12.75" customHeight="1" x14ac:dyDescent="0.2">
      <c r="A205" s="10">
        <v>57</v>
      </c>
      <c r="B205" s="11">
        <v>604</v>
      </c>
      <c r="C205" s="12">
        <v>47</v>
      </c>
      <c r="D205" s="12">
        <v>40</v>
      </c>
      <c r="E205" s="12">
        <v>2</v>
      </c>
      <c r="F205" s="270">
        <v>51</v>
      </c>
      <c r="G205" s="19" t="s">
        <v>202</v>
      </c>
      <c r="H205" s="22">
        <v>6666667</v>
      </c>
      <c r="I205" s="18">
        <v>20000000</v>
      </c>
      <c r="J205" s="18">
        <v>13333333</v>
      </c>
      <c r="K205" s="18">
        <v>0</v>
      </c>
      <c r="L205" s="21">
        <f t="shared" si="6"/>
        <v>40000000</v>
      </c>
      <c r="M205" s="20">
        <v>16</v>
      </c>
      <c r="N205" s="20">
        <v>50</v>
      </c>
      <c r="O205" s="20">
        <v>34</v>
      </c>
      <c r="P205" s="20">
        <v>0</v>
      </c>
      <c r="Q205" s="17">
        <f t="shared" si="7"/>
        <v>100</v>
      </c>
      <c r="R205" s="41"/>
      <c r="T205" s="33"/>
      <c r="U205" s="33"/>
      <c r="V205" s="33"/>
      <c r="W205" s="33"/>
    </row>
    <row r="206" spans="1:23" ht="12.75" customHeight="1" x14ac:dyDescent="0.2">
      <c r="A206" s="10">
        <v>57</v>
      </c>
      <c r="B206" s="11">
        <v>604</v>
      </c>
      <c r="C206" s="12">
        <v>47</v>
      </c>
      <c r="D206" s="12">
        <v>41</v>
      </c>
      <c r="E206" s="12">
        <v>2</v>
      </c>
      <c r="F206" s="270">
        <v>51</v>
      </c>
      <c r="G206" s="19" t="s">
        <v>203</v>
      </c>
      <c r="H206" s="22">
        <v>6666667</v>
      </c>
      <c r="I206" s="18">
        <v>20000000</v>
      </c>
      <c r="J206" s="18">
        <v>13333333</v>
      </c>
      <c r="K206" s="18">
        <v>0</v>
      </c>
      <c r="L206" s="21">
        <f t="shared" si="6"/>
        <v>40000000</v>
      </c>
      <c r="M206" s="20">
        <v>16</v>
      </c>
      <c r="N206" s="20">
        <v>50</v>
      </c>
      <c r="O206" s="20">
        <v>34</v>
      </c>
      <c r="P206" s="20">
        <v>0</v>
      </c>
      <c r="Q206" s="17">
        <f t="shared" si="7"/>
        <v>100</v>
      </c>
      <c r="R206" s="41"/>
      <c r="T206" s="33"/>
      <c r="U206" s="33"/>
      <c r="V206" s="33"/>
      <c r="W206" s="33"/>
    </row>
    <row r="207" spans="1:23" ht="12.75" customHeight="1" x14ac:dyDescent="0.2">
      <c r="A207" s="10">
        <v>57</v>
      </c>
      <c r="B207" s="11">
        <v>604</v>
      </c>
      <c r="C207" s="12">
        <v>47</v>
      </c>
      <c r="D207" s="12">
        <v>42</v>
      </c>
      <c r="E207" s="12">
        <v>2</v>
      </c>
      <c r="F207" s="270">
        <v>51</v>
      </c>
      <c r="G207" s="19" t="s">
        <v>204</v>
      </c>
      <c r="H207" s="22">
        <v>6666667</v>
      </c>
      <c r="I207" s="18">
        <v>20000000</v>
      </c>
      <c r="J207" s="18">
        <v>13333333</v>
      </c>
      <c r="K207" s="18">
        <v>0</v>
      </c>
      <c r="L207" s="21">
        <f t="shared" si="6"/>
        <v>40000000</v>
      </c>
      <c r="M207" s="20">
        <v>16</v>
      </c>
      <c r="N207" s="20">
        <v>50</v>
      </c>
      <c r="O207" s="20">
        <v>34</v>
      </c>
      <c r="P207" s="20">
        <v>0</v>
      </c>
      <c r="Q207" s="17">
        <f t="shared" si="7"/>
        <v>100</v>
      </c>
      <c r="R207" s="41"/>
      <c r="T207" s="33"/>
      <c r="U207" s="33"/>
      <c r="V207" s="33"/>
      <c r="W207" s="33"/>
    </row>
    <row r="208" spans="1:23" ht="12.75" customHeight="1" x14ac:dyDescent="0.2">
      <c r="A208" s="10">
        <v>57</v>
      </c>
      <c r="B208" s="11">
        <v>604</v>
      </c>
      <c r="C208" s="12">
        <v>47</v>
      </c>
      <c r="D208" s="12">
        <v>43</v>
      </c>
      <c r="E208" s="12">
        <v>2</v>
      </c>
      <c r="F208" s="270">
        <v>51</v>
      </c>
      <c r="G208" s="19" t="s">
        <v>205</v>
      </c>
      <c r="H208" s="22">
        <v>6666667</v>
      </c>
      <c r="I208" s="18">
        <v>20000000</v>
      </c>
      <c r="J208" s="18">
        <v>13333333</v>
      </c>
      <c r="K208" s="18">
        <v>0</v>
      </c>
      <c r="L208" s="21">
        <f t="shared" si="6"/>
        <v>40000000</v>
      </c>
      <c r="M208" s="20">
        <v>16</v>
      </c>
      <c r="N208" s="20">
        <v>50</v>
      </c>
      <c r="O208" s="20">
        <v>34</v>
      </c>
      <c r="P208" s="20">
        <v>0</v>
      </c>
      <c r="Q208" s="17">
        <f t="shared" si="7"/>
        <v>100</v>
      </c>
      <c r="R208" s="41"/>
      <c r="T208" s="33"/>
      <c r="U208" s="33"/>
      <c r="V208" s="33"/>
      <c r="W208" s="33"/>
    </row>
    <row r="209" spans="1:23" ht="12.75" customHeight="1" x14ac:dyDescent="0.2">
      <c r="A209" s="10">
        <v>57</v>
      </c>
      <c r="B209" s="11">
        <v>604</v>
      </c>
      <c r="C209" s="12">
        <v>47</v>
      </c>
      <c r="D209" s="12">
        <v>44</v>
      </c>
      <c r="E209" s="12">
        <v>2</v>
      </c>
      <c r="F209" s="270">
        <v>51</v>
      </c>
      <c r="G209" s="19" t="s">
        <v>206</v>
      </c>
      <c r="H209" s="22">
        <v>3333333</v>
      </c>
      <c r="I209" s="18">
        <v>6666667</v>
      </c>
      <c r="J209" s="18">
        <v>6666667</v>
      </c>
      <c r="K209" s="18">
        <v>0</v>
      </c>
      <c r="L209" s="21">
        <f t="shared" si="6"/>
        <v>16666667</v>
      </c>
      <c r="M209" s="20">
        <v>20</v>
      </c>
      <c r="N209" s="20">
        <v>40</v>
      </c>
      <c r="O209" s="20">
        <v>40</v>
      </c>
      <c r="P209" s="20">
        <v>0</v>
      </c>
      <c r="Q209" s="17">
        <f t="shared" si="7"/>
        <v>100</v>
      </c>
      <c r="R209" s="41"/>
      <c r="T209" s="33"/>
      <c r="U209" s="33"/>
      <c r="V209" s="33"/>
      <c r="W209" s="33"/>
    </row>
    <row r="210" spans="1:23" ht="12.75" customHeight="1" x14ac:dyDescent="0.2">
      <c r="A210" s="10">
        <v>57</v>
      </c>
      <c r="B210" s="11">
        <v>604</v>
      </c>
      <c r="C210" s="12">
        <v>48</v>
      </c>
      <c r="D210" s="12">
        <v>29</v>
      </c>
      <c r="E210" s="12">
        <v>1</v>
      </c>
      <c r="F210" s="270">
        <v>51</v>
      </c>
      <c r="G210" s="19" t="s">
        <v>207</v>
      </c>
      <c r="H210" s="22">
        <v>10500000</v>
      </c>
      <c r="I210" s="18">
        <v>43100000</v>
      </c>
      <c r="J210" s="18">
        <v>2400000</v>
      </c>
      <c r="K210" s="18">
        <v>0</v>
      </c>
      <c r="L210" s="21">
        <f t="shared" si="6"/>
        <v>56000000</v>
      </c>
      <c r="M210" s="20">
        <v>18.75</v>
      </c>
      <c r="N210" s="20">
        <v>76.959999999999994</v>
      </c>
      <c r="O210" s="20">
        <v>4.29</v>
      </c>
      <c r="P210" s="20">
        <v>0</v>
      </c>
      <c r="Q210" s="17">
        <f t="shared" si="7"/>
        <v>100</v>
      </c>
      <c r="R210" s="41"/>
      <c r="T210" s="33"/>
      <c r="U210" s="33"/>
      <c r="V210" s="33"/>
      <c r="W210" s="33"/>
    </row>
    <row r="211" spans="1:23" ht="12.75" customHeight="1" x14ac:dyDescent="0.2">
      <c r="A211" s="10">
        <v>57</v>
      </c>
      <c r="B211" s="11">
        <v>604</v>
      </c>
      <c r="C211" s="12">
        <v>48</v>
      </c>
      <c r="D211" s="12">
        <v>30</v>
      </c>
      <c r="E211" s="12">
        <v>1</v>
      </c>
      <c r="F211" s="270">
        <v>51</v>
      </c>
      <c r="G211" s="19" t="s">
        <v>208</v>
      </c>
      <c r="H211" s="22">
        <v>16500000</v>
      </c>
      <c r="I211" s="18">
        <v>75000000</v>
      </c>
      <c r="J211" s="18">
        <v>90000000</v>
      </c>
      <c r="K211" s="18">
        <v>43500000</v>
      </c>
      <c r="L211" s="21">
        <f t="shared" si="6"/>
        <v>225000000</v>
      </c>
      <c r="M211" s="20">
        <v>7.33</v>
      </c>
      <c r="N211" s="20">
        <v>33.33</v>
      </c>
      <c r="O211" s="20">
        <v>40</v>
      </c>
      <c r="P211" s="20">
        <v>19.34</v>
      </c>
      <c r="Q211" s="17">
        <f t="shared" si="7"/>
        <v>100</v>
      </c>
      <c r="R211" s="41"/>
      <c r="T211" s="33"/>
      <c r="U211" s="33"/>
      <c r="V211" s="33"/>
      <c r="W211" s="33"/>
    </row>
    <row r="212" spans="1:23" ht="12.75" customHeight="1" x14ac:dyDescent="0.2">
      <c r="A212" s="10">
        <v>57</v>
      </c>
      <c r="B212" s="11">
        <v>604</v>
      </c>
      <c r="C212" s="12">
        <v>48</v>
      </c>
      <c r="D212" s="12">
        <v>32</v>
      </c>
      <c r="E212" s="12">
        <v>1</v>
      </c>
      <c r="F212" s="270">
        <v>51</v>
      </c>
      <c r="G212" s="19" t="s">
        <v>209</v>
      </c>
      <c r="H212" s="22">
        <v>24750000</v>
      </c>
      <c r="I212" s="18">
        <v>60250000</v>
      </c>
      <c r="J212" s="18">
        <v>0</v>
      </c>
      <c r="K212" s="18">
        <v>0</v>
      </c>
      <c r="L212" s="21">
        <f t="shared" si="6"/>
        <v>85000000</v>
      </c>
      <c r="M212" s="20">
        <v>29.12</v>
      </c>
      <c r="N212" s="20">
        <v>70.88</v>
      </c>
      <c r="O212" s="20">
        <v>0</v>
      </c>
      <c r="P212" s="20">
        <v>0</v>
      </c>
      <c r="Q212" s="17">
        <f t="shared" si="7"/>
        <v>100</v>
      </c>
      <c r="R212" s="41"/>
      <c r="T212" s="33"/>
      <c r="U212" s="33"/>
      <c r="V212" s="33"/>
      <c r="W212" s="33"/>
    </row>
    <row r="213" spans="1:23" ht="12.75" customHeight="1" x14ac:dyDescent="0.2">
      <c r="A213" s="10">
        <v>57</v>
      </c>
      <c r="B213" s="11">
        <v>604</v>
      </c>
      <c r="C213" s="12">
        <v>48</v>
      </c>
      <c r="D213" s="12">
        <v>34</v>
      </c>
      <c r="E213" s="12">
        <v>1</v>
      </c>
      <c r="F213" s="270">
        <v>51</v>
      </c>
      <c r="G213" s="19" t="s">
        <v>210</v>
      </c>
      <c r="H213" s="22">
        <v>9000000</v>
      </c>
      <c r="I213" s="18">
        <v>51000000</v>
      </c>
      <c r="J213" s="18">
        <v>0</v>
      </c>
      <c r="K213" s="18">
        <v>0</v>
      </c>
      <c r="L213" s="21">
        <f t="shared" si="6"/>
        <v>60000000</v>
      </c>
      <c r="M213" s="20">
        <v>15</v>
      </c>
      <c r="N213" s="20">
        <v>85</v>
      </c>
      <c r="O213" s="20">
        <v>0</v>
      </c>
      <c r="P213" s="20">
        <v>0</v>
      </c>
      <c r="Q213" s="17">
        <f t="shared" si="7"/>
        <v>100</v>
      </c>
      <c r="R213" s="41"/>
      <c r="T213" s="33"/>
      <c r="U213" s="33"/>
      <c r="V213" s="33"/>
      <c r="W213" s="33"/>
    </row>
    <row r="214" spans="1:23" ht="12.75" customHeight="1" x14ac:dyDescent="0.2">
      <c r="A214" s="10">
        <v>57</v>
      </c>
      <c r="B214" s="11">
        <v>604</v>
      </c>
      <c r="C214" s="12">
        <v>48</v>
      </c>
      <c r="D214" s="12">
        <v>37</v>
      </c>
      <c r="E214" s="12">
        <v>1</v>
      </c>
      <c r="F214" s="270">
        <v>51</v>
      </c>
      <c r="G214" s="19" t="s">
        <v>211</v>
      </c>
      <c r="H214" s="22">
        <v>27200000</v>
      </c>
      <c r="I214" s="18">
        <v>155550000</v>
      </c>
      <c r="J214" s="18">
        <v>34000000</v>
      </c>
      <c r="K214" s="18">
        <v>21250000</v>
      </c>
      <c r="L214" s="21">
        <f t="shared" si="6"/>
        <v>238000000</v>
      </c>
      <c r="M214" s="20">
        <v>11.43</v>
      </c>
      <c r="N214" s="20">
        <v>65.36</v>
      </c>
      <c r="O214" s="20">
        <v>14.29</v>
      </c>
      <c r="P214" s="20">
        <v>8.92</v>
      </c>
      <c r="Q214" s="17">
        <f t="shared" si="7"/>
        <v>99.999999999999986</v>
      </c>
      <c r="R214" s="41"/>
      <c r="T214" s="33"/>
      <c r="U214" s="33"/>
      <c r="V214" s="33"/>
      <c r="W214" s="33"/>
    </row>
    <row r="215" spans="1:23" ht="12.75" customHeight="1" x14ac:dyDescent="0.2">
      <c r="A215" s="10">
        <v>57</v>
      </c>
      <c r="B215" s="11">
        <v>604</v>
      </c>
      <c r="C215" s="12">
        <v>48</v>
      </c>
      <c r="D215" s="12">
        <v>40</v>
      </c>
      <c r="E215" s="12">
        <v>1</v>
      </c>
      <c r="F215" s="270">
        <v>51</v>
      </c>
      <c r="G215" s="19" t="s">
        <v>212</v>
      </c>
      <c r="H215" s="22">
        <v>60000000</v>
      </c>
      <c r="I215" s="18">
        <v>328550282</v>
      </c>
      <c r="J215" s="18">
        <v>120000000</v>
      </c>
      <c r="K215" s="18">
        <v>75000000</v>
      </c>
      <c r="L215" s="21">
        <f t="shared" si="6"/>
        <v>583550282</v>
      </c>
      <c r="M215" s="20">
        <v>10.28</v>
      </c>
      <c r="N215" s="20">
        <v>56.3</v>
      </c>
      <c r="O215" s="20">
        <v>20.57</v>
      </c>
      <c r="P215" s="20">
        <v>12.85</v>
      </c>
      <c r="Q215" s="17">
        <f t="shared" si="7"/>
        <v>100</v>
      </c>
      <c r="R215" s="41"/>
      <c r="T215" s="33"/>
      <c r="U215" s="33"/>
      <c r="V215" s="33"/>
      <c r="W215" s="33"/>
    </row>
    <row r="216" spans="1:23" x14ac:dyDescent="0.2">
      <c r="A216" s="10">
        <v>57</v>
      </c>
      <c r="B216" s="11">
        <v>604</v>
      </c>
      <c r="C216" s="12">
        <v>49</v>
      </c>
      <c r="D216" s="12">
        <v>1</v>
      </c>
      <c r="E216" s="12">
        <v>3</v>
      </c>
      <c r="F216" s="270">
        <v>51</v>
      </c>
      <c r="G216" s="19" t="s">
        <v>213</v>
      </c>
      <c r="H216" s="22">
        <v>5544000</v>
      </c>
      <c r="I216" s="18">
        <v>17640000</v>
      </c>
      <c r="J216" s="18">
        <v>2016000</v>
      </c>
      <c r="K216" s="18">
        <v>0</v>
      </c>
      <c r="L216" s="21">
        <f t="shared" si="6"/>
        <v>25200000</v>
      </c>
      <c r="M216" s="20">
        <v>22</v>
      </c>
      <c r="N216" s="20">
        <v>70</v>
      </c>
      <c r="O216" s="20">
        <v>8</v>
      </c>
      <c r="P216" s="20">
        <v>0</v>
      </c>
      <c r="Q216" s="17">
        <f t="shared" si="7"/>
        <v>100</v>
      </c>
      <c r="R216" s="41"/>
      <c r="T216" s="33"/>
      <c r="U216" s="33"/>
      <c r="V216" s="33"/>
      <c r="W216" s="33"/>
    </row>
    <row r="217" spans="1:23" x14ac:dyDescent="0.2">
      <c r="A217" s="10">
        <v>57</v>
      </c>
      <c r="B217" s="11">
        <v>604</v>
      </c>
      <c r="C217" s="12">
        <v>49</v>
      </c>
      <c r="D217" s="12">
        <v>1</v>
      </c>
      <c r="E217" s="12">
        <v>4</v>
      </c>
      <c r="F217" s="270">
        <v>51</v>
      </c>
      <c r="G217" s="19" t="s">
        <v>214</v>
      </c>
      <c r="H217" s="22">
        <v>1920000</v>
      </c>
      <c r="I217" s="18">
        <v>10880000</v>
      </c>
      <c r="J217" s="18">
        <v>0</v>
      </c>
      <c r="K217" s="18">
        <v>0</v>
      </c>
      <c r="L217" s="21">
        <f t="shared" si="6"/>
        <v>12800000</v>
      </c>
      <c r="M217" s="20">
        <v>15</v>
      </c>
      <c r="N217" s="20">
        <v>85</v>
      </c>
      <c r="O217" s="20">
        <v>0</v>
      </c>
      <c r="P217" s="20">
        <v>0</v>
      </c>
      <c r="Q217" s="17">
        <f t="shared" si="7"/>
        <v>100</v>
      </c>
      <c r="R217" s="41"/>
      <c r="T217" s="33"/>
      <c r="U217" s="33"/>
      <c r="V217" s="33"/>
      <c r="W217" s="33"/>
    </row>
    <row r="218" spans="1:23" ht="12.75" customHeight="1" x14ac:dyDescent="0.2">
      <c r="A218" s="10">
        <v>57</v>
      </c>
      <c r="B218" s="11">
        <v>604</v>
      </c>
      <c r="C218" s="12">
        <v>49</v>
      </c>
      <c r="D218" s="12">
        <v>1</v>
      </c>
      <c r="E218" s="12">
        <v>5</v>
      </c>
      <c r="F218" s="270">
        <v>51</v>
      </c>
      <c r="G218" s="19" t="s">
        <v>215</v>
      </c>
      <c r="H218" s="22">
        <v>1050000</v>
      </c>
      <c r="I218" s="18">
        <v>5950000</v>
      </c>
      <c r="J218" s="18">
        <v>0</v>
      </c>
      <c r="K218" s="18">
        <v>0</v>
      </c>
      <c r="L218" s="21">
        <f t="shared" si="6"/>
        <v>7000000</v>
      </c>
      <c r="M218" s="20">
        <v>15</v>
      </c>
      <c r="N218" s="20">
        <v>85</v>
      </c>
      <c r="O218" s="20">
        <v>0</v>
      </c>
      <c r="P218" s="20">
        <v>0</v>
      </c>
      <c r="Q218" s="17">
        <f t="shared" si="7"/>
        <v>100</v>
      </c>
      <c r="R218" s="41"/>
      <c r="T218" s="33"/>
      <c r="U218" s="33"/>
      <c r="V218" s="33"/>
      <c r="W218" s="33"/>
    </row>
    <row r="219" spans="1:23" x14ac:dyDescent="0.2">
      <c r="A219" s="10">
        <v>57</v>
      </c>
      <c r="B219" s="11">
        <v>604</v>
      </c>
      <c r="C219" s="12">
        <v>49</v>
      </c>
      <c r="D219" s="12">
        <v>1</v>
      </c>
      <c r="E219" s="12">
        <v>6</v>
      </c>
      <c r="F219" s="270">
        <v>51</v>
      </c>
      <c r="G219" s="19" t="s">
        <v>216</v>
      </c>
      <c r="H219" s="22">
        <v>3300000</v>
      </c>
      <c r="I219" s="18">
        <v>10500000</v>
      </c>
      <c r="J219" s="18">
        <v>1200000</v>
      </c>
      <c r="K219" s="18">
        <v>0</v>
      </c>
      <c r="L219" s="21">
        <f t="shared" si="6"/>
        <v>15000000</v>
      </c>
      <c r="M219" s="20">
        <v>22</v>
      </c>
      <c r="N219" s="20">
        <v>70</v>
      </c>
      <c r="O219" s="20">
        <v>8</v>
      </c>
      <c r="P219" s="20">
        <v>0</v>
      </c>
      <c r="Q219" s="17">
        <f t="shared" si="7"/>
        <v>100</v>
      </c>
      <c r="R219" s="41"/>
      <c r="T219" s="33"/>
      <c r="U219" s="33"/>
      <c r="V219" s="33"/>
      <c r="W219" s="33"/>
    </row>
    <row r="220" spans="1:23" ht="25.5" x14ac:dyDescent="0.2">
      <c r="A220" s="10">
        <v>57</v>
      </c>
      <c r="B220" s="11">
        <v>604</v>
      </c>
      <c r="C220" s="12">
        <v>49</v>
      </c>
      <c r="D220" s="12">
        <v>1</v>
      </c>
      <c r="E220" s="12">
        <v>7</v>
      </c>
      <c r="F220" s="270">
        <v>51</v>
      </c>
      <c r="G220" s="19" t="s">
        <v>217</v>
      </c>
      <c r="H220" s="22">
        <v>1200000</v>
      </c>
      <c r="I220" s="18">
        <v>6800000</v>
      </c>
      <c r="J220" s="18">
        <v>0</v>
      </c>
      <c r="K220" s="18">
        <v>0</v>
      </c>
      <c r="L220" s="21">
        <f t="shared" si="6"/>
        <v>8000000</v>
      </c>
      <c r="M220" s="20">
        <v>15</v>
      </c>
      <c r="N220" s="20">
        <v>85</v>
      </c>
      <c r="O220" s="20">
        <v>0</v>
      </c>
      <c r="P220" s="20">
        <v>0</v>
      </c>
      <c r="Q220" s="17">
        <f t="shared" si="7"/>
        <v>100</v>
      </c>
      <c r="R220" s="41"/>
      <c r="T220" s="33"/>
      <c r="U220" s="33"/>
      <c r="V220" s="33"/>
      <c r="W220" s="33"/>
    </row>
    <row r="221" spans="1:23" x14ac:dyDescent="0.2">
      <c r="A221" s="10">
        <v>57</v>
      </c>
      <c r="B221" s="11">
        <v>604</v>
      </c>
      <c r="C221" s="12">
        <v>49</v>
      </c>
      <c r="D221" s="12">
        <v>1</v>
      </c>
      <c r="E221" s="12">
        <v>8</v>
      </c>
      <c r="F221" s="270">
        <v>51</v>
      </c>
      <c r="G221" s="19" t="s">
        <v>218</v>
      </c>
      <c r="H221" s="22">
        <v>1500000</v>
      </c>
      <c r="I221" s="18">
        <v>8500000</v>
      </c>
      <c r="J221" s="18">
        <v>0</v>
      </c>
      <c r="K221" s="18">
        <v>0</v>
      </c>
      <c r="L221" s="21">
        <f t="shared" si="6"/>
        <v>10000000</v>
      </c>
      <c r="M221" s="20">
        <v>15</v>
      </c>
      <c r="N221" s="20">
        <v>85</v>
      </c>
      <c r="O221" s="20">
        <v>0</v>
      </c>
      <c r="P221" s="20">
        <v>0</v>
      </c>
      <c r="Q221" s="17">
        <f t="shared" si="7"/>
        <v>100</v>
      </c>
      <c r="R221" s="41"/>
      <c r="T221" s="33"/>
      <c r="U221" s="33"/>
      <c r="V221" s="33"/>
      <c r="W221" s="33"/>
    </row>
    <row r="222" spans="1:23" ht="25.5" x14ac:dyDescent="0.2">
      <c r="A222" s="10">
        <v>57</v>
      </c>
      <c r="B222" s="11">
        <v>604</v>
      </c>
      <c r="C222" s="12">
        <v>49</v>
      </c>
      <c r="D222" s="12">
        <v>1</v>
      </c>
      <c r="E222" s="12">
        <v>9</v>
      </c>
      <c r="F222" s="270">
        <v>51</v>
      </c>
      <c r="G222" s="19" t="s">
        <v>219</v>
      </c>
      <c r="H222" s="22">
        <v>1200000</v>
      </c>
      <c r="I222" s="18">
        <v>6800000</v>
      </c>
      <c r="J222" s="18">
        <v>0</v>
      </c>
      <c r="K222" s="18">
        <v>0</v>
      </c>
      <c r="L222" s="21">
        <f t="shared" si="6"/>
        <v>8000000</v>
      </c>
      <c r="M222" s="20">
        <v>15</v>
      </c>
      <c r="N222" s="20">
        <v>85</v>
      </c>
      <c r="O222" s="20">
        <v>0</v>
      </c>
      <c r="P222" s="20">
        <v>0</v>
      </c>
      <c r="Q222" s="17">
        <f t="shared" si="7"/>
        <v>100</v>
      </c>
      <c r="R222" s="41"/>
      <c r="T222" s="33"/>
      <c r="U222" s="33"/>
      <c r="V222" s="33"/>
      <c r="W222" s="33"/>
    </row>
    <row r="223" spans="1:23" ht="12.75" customHeight="1" x14ac:dyDescent="0.2">
      <c r="A223" s="10">
        <v>57</v>
      </c>
      <c r="B223" s="11">
        <v>604</v>
      </c>
      <c r="C223" s="12">
        <v>49</v>
      </c>
      <c r="D223" s="12">
        <v>1</v>
      </c>
      <c r="E223" s="12">
        <v>11</v>
      </c>
      <c r="F223" s="270">
        <v>51</v>
      </c>
      <c r="G223" s="19" t="s">
        <v>220</v>
      </c>
      <c r="H223" s="22">
        <v>1350000</v>
      </c>
      <c r="I223" s="18">
        <v>7650000</v>
      </c>
      <c r="J223" s="18">
        <v>0</v>
      </c>
      <c r="K223" s="18">
        <v>0</v>
      </c>
      <c r="L223" s="21">
        <f t="shared" si="6"/>
        <v>9000000</v>
      </c>
      <c r="M223" s="20">
        <v>15</v>
      </c>
      <c r="N223" s="20">
        <v>85</v>
      </c>
      <c r="O223" s="20">
        <v>0</v>
      </c>
      <c r="P223" s="20">
        <v>0</v>
      </c>
      <c r="Q223" s="17">
        <f t="shared" si="7"/>
        <v>100</v>
      </c>
      <c r="R223" s="41"/>
      <c r="T223" s="33"/>
      <c r="U223" s="33"/>
      <c r="V223" s="33"/>
      <c r="W223" s="33"/>
    </row>
    <row r="224" spans="1:23" ht="12.75" customHeight="1" x14ac:dyDescent="0.2">
      <c r="A224" s="10">
        <v>57</v>
      </c>
      <c r="B224" s="11">
        <v>604</v>
      </c>
      <c r="C224" s="12">
        <v>49</v>
      </c>
      <c r="D224" s="12">
        <v>1</v>
      </c>
      <c r="E224" s="12">
        <v>21</v>
      </c>
      <c r="F224" s="270">
        <v>51</v>
      </c>
      <c r="G224" s="19" t="s">
        <v>221</v>
      </c>
      <c r="H224" s="22">
        <v>2025000</v>
      </c>
      <c r="I224" s="18">
        <v>11475000</v>
      </c>
      <c r="J224" s="18">
        <v>0</v>
      </c>
      <c r="K224" s="18">
        <v>0</v>
      </c>
      <c r="L224" s="21">
        <f t="shared" si="6"/>
        <v>13500000</v>
      </c>
      <c r="M224" s="20">
        <v>15</v>
      </c>
      <c r="N224" s="20">
        <v>85</v>
      </c>
      <c r="O224" s="20">
        <v>0</v>
      </c>
      <c r="P224" s="20">
        <v>0</v>
      </c>
      <c r="Q224" s="17">
        <f t="shared" si="7"/>
        <v>100</v>
      </c>
      <c r="R224" s="41"/>
      <c r="T224" s="33"/>
      <c r="U224" s="33"/>
      <c r="V224" s="33"/>
      <c r="W224" s="33"/>
    </row>
    <row r="225" spans="1:23" ht="12.75" customHeight="1" x14ac:dyDescent="0.2">
      <c r="A225" s="10">
        <v>57</v>
      </c>
      <c r="B225" s="11">
        <v>604</v>
      </c>
      <c r="C225" s="12">
        <v>49</v>
      </c>
      <c r="D225" s="12">
        <v>1</v>
      </c>
      <c r="E225" s="12">
        <v>22</v>
      </c>
      <c r="F225" s="270">
        <v>51</v>
      </c>
      <c r="G225" s="19" t="s">
        <v>222</v>
      </c>
      <c r="H225" s="22">
        <v>4500000</v>
      </c>
      <c r="I225" s="18">
        <v>25500000</v>
      </c>
      <c r="J225" s="18">
        <v>0</v>
      </c>
      <c r="K225" s="18">
        <v>0</v>
      </c>
      <c r="L225" s="21">
        <f t="shared" si="6"/>
        <v>30000000</v>
      </c>
      <c r="M225" s="20">
        <v>15</v>
      </c>
      <c r="N225" s="20">
        <v>85</v>
      </c>
      <c r="O225" s="20">
        <v>0</v>
      </c>
      <c r="P225" s="20">
        <v>0</v>
      </c>
      <c r="Q225" s="17">
        <f t="shared" si="7"/>
        <v>100</v>
      </c>
      <c r="R225" s="41"/>
      <c r="T225" s="33"/>
      <c r="U225" s="33"/>
      <c r="V225" s="33"/>
      <c r="W225" s="33"/>
    </row>
    <row r="226" spans="1:23" ht="12.75" customHeight="1" x14ac:dyDescent="0.2">
      <c r="A226" s="10">
        <v>57</v>
      </c>
      <c r="B226" s="11">
        <v>604</v>
      </c>
      <c r="C226" s="12">
        <v>49</v>
      </c>
      <c r="D226" s="12">
        <v>1</v>
      </c>
      <c r="E226" s="12">
        <v>23</v>
      </c>
      <c r="F226" s="270">
        <v>51</v>
      </c>
      <c r="G226" s="19" t="s">
        <v>223</v>
      </c>
      <c r="H226" s="22">
        <v>6000000</v>
      </c>
      <c r="I226" s="18">
        <v>34000000</v>
      </c>
      <c r="J226" s="18">
        <v>0</v>
      </c>
      <c r="K226" s="18">
        <v>0</v>
      </c>
      <c r="L226" s="21">
        <f t="shared" si="6"/>
        <v>40000000</v>
      </c>
      <c r="M226" s="20">
        <v>15</v>
      </c>
      <c r="N226" s="20">
        <v>85</v>
      </c>
      <c r="O226" s="20">
        <v>0</v>
      </c>
      <c r="P226" s="20">
        <v>0</v>
      </c>
      <c r="Q226" s="17">
        <f t="shared" si="7"/>
        <v>100</v>
      </c>
      <c r="R226" s="41"/>
      <c r="T226" s="33"/>
      <c r="U226" s="33"/>
      <c r="V226" s="33"/>
      <c r="W226" s="33"/>
    </row>
    <row r="227" spans="1:23" ht="12.75" customHeight="1" x14ac:dyDescent="0.2">
      <c r="A227" s="10">
        <v>57</v>
      </c>
      <c r="B227" s="11">
        <v>604</v>
      </c>
      <c r="C227" s="12">
        <v>49</v>
      </c>
      <c r="D227" s="12">
        <v>1</v>
      </c>
      <c r="E227" s="12">
        <v>24</v>
      </c>
      <c r="F227" s="270">
        <v>51</v>
      </c>
      <c r="G227" s="19" t="s">
        <v>224</v>
      </c>
      <c r="H227" s="22">
        <v>2283688</v>
      </c>
      <c r="I227" s="18">
        <v>12940899</v>
      </c>
      <c r="J227" s="18">
        <v>0</v>
      </c>
      <c r="K227" s="18">
        <v>0</v>
      </c>
      <c r="L227" s="21">
        <f t="shared" si="6"/>
        <v>15224587</v>
      </c>
      <c r="M227" s="20">
        <v>15</v>
      </c>
      <c r="N227" s="20">
        <v>85</v>
      </c>
      <c r="O227" s="20">
        <v>0</v>
      </c>
      <c r="P227" s="20">
        <v>0</v>
      </c>
      <c r="Q227" s="17">
        <f t="shared" si="7"/>
        <v>100</v>
      </c>
      <c r="R227" s="41"/>
      <c r="T227" s="33"/>
      <c r="U227" s="33"/>
      <c r="V227" s="33"/>
      <c r="W227" s="33"/>
    </row>
    <row r="228" spans="1:23" ht="12.75" customHeight="1" x14ac:dyDescent="0.2">
      <c r="A228" s="10">
        <v>57</v>
      </c>
      <c r="B228" s="11">
        <v>604</v>
      </c>
      <c r="C228" s="12">
        <v>49</v>
      </c>
      <c r="D228" s="12">
        <v>2</v>
      </c>
      <c r="E228" s="12">
        <v>1</v>
      </c>
      <c r="F228" s="270">
        <v>51</v>
      </c>
      <c r="G228" s="19" t="s">
        <v>225</v>
      </c>
      <c r="H228" s="22">
        <v>3750000</v>
      </c>
      <c r="I228" s="18">
        <v>21250000</v>
      </c>
      <c r="J228" s="18">
        <v>0</v>
      </c>
      <c r="K228" s="18">
        <v>0</v>
      </c>
      <c r="L228" s="21">
        <f t="shared" si="6"/>
        <v>25000000</v>
      </c>
      <c r="M228" s="20">
        <v>15</v>
      </c>
      <c r="N228" s="20">
        <v>85</v>
      </c>
      <c r="O228" s="20">
        <v>0</v>
      </c>
      <c r="P228" s="20">
        <v>0</v>
      </c>
      <c r="Q228" s="17">
        <f t="shared" si="7"/>
        <v>100</v>
      </c>
      <c r="R228" s="41"/>
      <c r="T228" s="33"/>
      <c r="U228" s="33"/>
      <c r="V228" s="33"/>
      <c r="W228" s="33"/>
    </row>
    <row r="229" spans="1:23" x14ac:dyDescent="0.2">
      <c r="A229" s="10">
        <v>57</v>
      </c>
      <c r="B229" s="11">
        <v>604</v>
      </c>
      <c r="C229" s="12">
        <v>49</v>
      </c>
      <c r="D229" s="12">
        <v>2</v>
      </c>
      <c r="E229" s="12">
        <v>3</v>
      </c>
      <c r="F229" s="270">
        <v>51</v>
      </c>
      <c r="G229" s="19" t="s">
        <v>226</v>
      </c>
      <c r="H229" s="22">
        <v>900000</v>
      </c>
      <c r="I229" s="18">
        <v>5100000</v>
      </c>
      <c r="J229" s="18">
        <v>0</v>
      </c>
      <c r="K229" s="18">
        <v>0</v>
      </c>
      <c r="L229" s="21">
        <f t="shared" si="6"/>
        <v>6000000</v>
      </c>
      <c r="M229" s="20">
        <v>15</v>
      </c>
      <c r="N229" s="20">
        <v>85</v>
      </c>
      <c r="O229" s="20">
        <v>0</v>
      </c>
      <c r="P229" s="20">
        <v>0</v>
      </c>
      <c r="Q229" s="17">
        <f t="shared" si="7"/>
        <v>100</v>
      </c>
      <c r="R229" s="41"/>
      <c r="T229" s="33"/>
      <c r="U229" s="33"/>
      <c r="V229" s="33"/>
      <c r="W229" s="33"/>
    </row>
    <row r="230" spans="1:23" x14ac:dyDescent="0.2">
      <c r="A230" s="10">
        <v>57</v>
      </c>
      <c r="B230" s="11">
        <v>604</v>
      </c>
      <c r="C230" s="12">
        <v>49</v>
      </c>
      <c r="D230" s="12">
        <v>2</v>
      </c>
      <c r="E230" s="12">
        <v>4</v>
      </c>
      <c r="F230" s="270">
        <v>51</v>
      </c>
      <c r="G230" s="19" t="s">
        <v>227</v>
      </c>
      <c r="H230" s="22">
        <v>1050000</v>
      </c>
      <c r="I230" s="18">
        <v>5950000</v>
      </c>
      <c r="J230" s="18">
        <v>0</v>
      </c>
      <c r="K230" s="18">
        <v>0</v>
      </c>
      <c r="L230" s="21">
        <f t="shared" si="6"/>
        <v>7000000</v>
      </c>
      <c r="M230" s="20">
        <v>15</v>
      </c>
      <c r="N230" s="20">
        <v>85</v>
      </c>
      <c r="O230" s="20">
        <v>0</v>
      </c>
      <c r="P230" s="20">
        <v>0</v>
      </c>
      <c r="Q230" s="17">
        <f t="shared" si="7"/>
        <v>100</v>
      </c>
      <c r="R230" s="41"/>
      <c r="T230" s="33"/>
      <c r="U230" s="33"/>
      <c r="V230" s="33"/>
      <c r="W230" s="33"/>
    </row>
    <row r="231" spans="1:23" x14ac:dyDescent="0.2">
      <c r="A231" s="10">
        <v>57</v>
      </c>
      <c r="B231" s="11">
        <v>604</v>
      </c>
      <c r="C231" s="12">
        <v>49</v>
      </c>
      <c r="D231" s="12">
        <v>2</v>
      </c>
      <c r="E231" s="12">
        <v>5</v>
      </c>
      <c r="F231" s="270">
        <v>51</v>
      </c>
      <c r="G231" s="19" t="s">
        <v>228</v>
      </c>
      <c r="H231" s="22">
        <v>1320000</v>
      </c>
      <c r="I231" s="18">
        <v>4200000</v>
      </c>
      <c r="J231" s="18">
        <v>480000</v>
      </c>
      <c r="K231" s="18">
        <v>0</v>
      </c>
      <c r="L231" s="21">
        <f t="shared" si="6"/>
        <v>6000000</v>
      </c>
      <c r="M231" s="20">
        <v>22</v>
      </c>
      <c r="N231" s="20">
        <v>70</v>
      </c>
      <c r="O231" s="20">
        <v>8</v>
      </c>
      <c r="P231" s="20">
        <v>0</v>
      </c>
      <c r="Q231" s="17">
        <f t="shared" si="7"/>
        <v>100</v>
      </c>
      <c r="R231" s="41"/>
      <c r="T231" s="33"/>
      <c r="U231" s="33"/>
      <c r="V231" s="33"/>
      <c r="W231" s="33"/>
    </row>
    <row r="232" spans="1:23" ht="12.75" customHeight="1" x14ac:dyDescent="0.2">
      <c r="A232" s="10">
        <v>57</v>
      </c>
      <c r="B232" s="11">
        <v>604</v>
      </c>
      <c r="C232" s="12">
        <v>49</v>
      </c>
      <c r="D232" s="12">
        <v>2</v>
      </c>
      <c r="E232" s="12">
        <v>6</v>
      </c>
      <c r="F232" s="270">
        <v>51</v>
      </c>
      <c r="G232" s="19" t="s">
        <v>229</v>
      </c>
      <c r="H232" s="22">
        <v>900000</v>
      </c>
      <c r="I232" s="18">
        <v>5100000</v>
      </c>
      <c r="J232" s="18">
        <v>0</v>
      </c>
      <c r="K232" s="18">
        <v>0</v>
      </c>
      <c r="L232" s="21">
        <f t="shared" si="6"/>
        <v>6000000</v>
      </c>
      <c r="M232" s="20">
        <v>15</v>
      </c>
      <c r="N232" s="20">
        <v>85</v>
      </c>
      <c r="O232" s="20">
        <v>0</v>
      </c>
      <c r="P232" s="20">
        <v>0</v>
      </c>
      <c r="Q232" s="17">
        <f t="shared" si="7"/>
        <v>100</v>
      </c>
      <c r="R232" s="41"/>
      <c r="T232" s="33"/>
      <c r="U232" s="33"/>
      <c r="V232" s="33"/>
      <c r="W232" s="33"/>
    </row>
    <row r="233" spans="1:23" ht="25.5" x14ac:dyDescent="0.2">
      <c r="A233" s="10">
        <v>57</v>
      </c>
      <c r="B233" s="11">
        <v>604</v>
      </c>
      <c r="C233" s="12">
        <v>49</v>
      </c>
      <c r="D233" s="12">
        <v>2</v>
      </c>
      <c r="E233" s="12">
        <v>7</v>
      </c>
      <c r="F233" s="270">
        <v>51</v>
      </c>
      <c r="G233" s="19" t="s">
        <v>230</v>
      </c>
      <c r="H233" s="22">
        <v>5280000</v>
      </c>
      <c r="I233" s="18">
        <v>16800000</v>
      </c>
      <c r="J233" s="18">
        <v>1920000</v>
      </c>
      <c r="K233" s="18">
        <v>0</v>
      </c>
      <c r="L233" s="21">
        <f t="shared" si="6"/>
        <v>24000000</v>
      </c>
      <c r="M233" s="20">
        <v>22</v>
      </c>
      <c r="N233" s="20">
        <v>70</v>
      </c>
      <c r="O233" s="20">
        <v>8</v>
      </c>
      <c r="P233" s="20">
        <v>0</v>
      </c>
      <c r="Q233" s="17">
        <f t="shared" si="7"/>
        <v>100</v>
      </c>
      <c r="R233" s="41"/>
      <c r="T233" s="33"/>
      <c r="U233" s="33"/>
      <c r="V233" s="33"/>
      <c r="W233" s="33"/>
    </row>
    <row r="234" spans="1:23" ht="25.5" x14ac:dyDescent="0.2">
      <c r="A234" s="10">
        <v>57</v>
      </c>
      <c r="B234" s="11">
        <v>604</v>
      </c>
      <c r="C234" s="12">
        <v>49</v>
      </c>
      <c r="D234" s="12">
        <v>2</v>
      </c>
      <c r="E234" s="12">
        <v>8</v>
      </c>
      <c r="F234" s="270">
        <v>51</v>
      </c>
      <c r="G234" s="19" t="s">
        <v>231</v>
      </c>
      <c r="H234" s="22">
        <v>2250000</v>
      </c>
      <c r="I234" s="18">
        <v>12750000</v>
      </c>
      <c r="J234" s="18">
        <v>0</v>
      </c>
      <c r="K234" s="18">
        <v>0</v>
      </c>
      <c r="L234" s="21">
        <f t="shared" si="6"/>
        <v>15000000</v>
      </c>
      <c r="M234" s="20">
        <v>15</v>
      </c>
      <c r="N234" s="20">
        <v>85</v>
      </c>
      <c r="O234" s="20">
        <v>0</v>
      </c>
      <c r="P234" s="20">
        <v>0</v>
      </c>
      <c r="Q234" s="17">
        <f t="shared" si="7"/>
        <v>100</v>
      </c>
      <c r="R234" s="41"/>
      <c r="T234" s="33"/>
      <c r="U234" s="33"/>
      <c r="V234" s="33"/>
      <c r="W234" s="33"/>
    </row>
    <row r="235" spans="1:23" x14ac:dyDescent="0.2">
      <c r="A235" s="10">
        <v>57</v>
      </c>
      <c r="B235" s="11">
        <v>604</v>
      </c>
      <c r="C235" s="12">
        <v>49</v>
      </c>
      <c r="D235" s="12">
        <v>2</v>
      </c>
      <c r="E235" s="12">
        <v>35</v>
      </c>
      <c r="F235" s="270">
        <v>51</v>
      </c>
      <c r="G235" s="19" t="s">
        <v>232</v>
      </c>
      <c r="H235" s="22">
        <v>4750500</v>
      </c>
      <c r="I235" s="18">
        <v>26919500</v>
      </c>
      <c r="J235" s="18">
        <v>0</v>
      </c>
      <c r="K235" s="18">
        <v>0</v>
      </c>
      <c r="L235" s="21">
        <f t="shared" si="6"/>
        <v>31670000</v>
      </c>
      <c r="M235" s="20">
        <v>15</v>
      </c>
      <c r="N235" s="20">
        <v>85</v>
      </c>
      <c r="O235" s="20">
        <v>0</v>
      </c>
      <c r="P235" s="20">
        <v>0</v>
      </c>
      <c r="Q235" s="17">
        <f t="shared" si="7"/>
        <v>100</v>
      </c>
      <c r="R235" s="41"/>
      <c r="T235" s="33"/>
      <c r="U235" s="33"/>
      <c r="V235" s="33"/>
      <c r="W235" s="33"/>
    </row>
    <row r="236" spans="1:23" x14ac:dyDescent="0.2">
      <c r="A236" s="10">
        <v>57</v>
      </c>
      <c r="B236" s="11">
        <v>604</v>
      </c>
      <c r="C236" s="12">
        <v>49</v>
      </c>
      <c r="D236" s="12">
        <v>2</v>
      </c>
      <c r="E236" s="12">
        <v>37</v>
      </c>
      <c r="F236" s="270">
        <v>51</v>
      </c>
      <c r="G236" s="19" t="s">
        <v>233</v>
      </c>
      <c r="H236" s="22">
        <v>7500000</v>
      </c>
      <c r="I236" s="18">
        <v>42500000</v>
      </c>
      <c r="J236" s="18">
        <v>0</v>
      </c>
      <c r="K236" s="18">
        <v>0</v>
      </c>
      <c r="L236" s="21">
        <f t="shared" si="6"/>
        <v>50000000</v>
      </c>
      <c r="M236" s="20">
        <v>15</v>
      </c>
      <c r="N236" s="20">
        <v>85</v>
      </c>
      <c r="O236" s="20">
        <v>0</v>
      </c>
      <c r="P236" s="20">
        <v>0</v>
      </c>
      <c r="Q236" s="17">
        <f t="shared" si="7"/>
        <v>100</v>
      </c>
      <c r="R236" s="41"/>
      <c r="T236" s="33"/>
      <c r="U236" s="33"/>
      <c r="V236" s="33"/>
      <c r="W236" s="33"/>
    </row>
    <row r="237" spans="1:23" ht="12.75" customHeight="1" x14ac:dyDescent="0.2">
      <c r="A237" s="10">
        <v>57</v>
      </c>
      <c r="B237" s="11">
        <v>604</v>
      </c>
      <c r="C237" s="12">
        <v>49</v>
      </c>
      <c r="D237" s="12">
        <v>2</v>
      </c>
      <c r="E237" s="12">
        <v>38</v>
      </c>
      <c r="F237" s="270">
        <v>51</v>
      </c>
      <c r="G237" s="19" t="s">
        <v>234</v>
      </c>
      <c r="H237" s="22">
        <v>10000000</v>
      </c>
      <c r="I237" s="18">
        <v>1000000</v>
      </c>
      <c r="J237" s="18">
        <v>0</v>
      </c>
      <c r="K237" s="18">
        <v>0</v>
      </c>
      <c r="L237" s="21">
        <f t="shared" si="6"/>
        <v>11000000</v>
      </c>
      <c r="M237" s="20">
        <v>90</v>
      </c>
      <c r="N237" s="16">
        <v>10</v>
      </c>
      <c r="O237" s="16">
        <v>0</v>
      </c>
      <c r="P237" s="16">
        <v>0</v>
      </c>
      <c r="Q237" s="17">
        <f t="shared" si="7"/>
        <v>100</v>
      </c>
      <c r="R237" s="41"/>
      <c r="T237" s="33"/>
      <c r="U237" s="33"/>
      <c r="V237" s="33"/>
      <c r="W237" s="33"/>
    </row>
    <row r="238" spans="1:23" ht="12.75" customHeight="1" x14ac:dyDescent="0.2">
      <c r="A238" s="10">
        <v>57</v>
      </c>
      <c r="B238" s="11">
        <v>604</v>
      </c>
      <c r="C238" s="12">
        <v>50</v>
      </c>
      <c r="D238" s="12">
        <v>1</v>
      </c>
      <c r="E238" s="12">
        <v>21</v>
      </c>
      <c r="F238" s="270">
        <v>51</v>
      </c>
      <c r="G238" s="19" t="s">
        <v>235</v>
      </c>
      <c r="H238" s="22">
        <v>200000000</v>
      </c>
      <c r="I238" s="18">
        <v>100000000</v>
      </c>
      <c r="J238" s="18">
        <v>0</v>
      </c>
      <c r="K238" s="18">
        <v>0</v>
      </c>
      <c r="L238" s="21">
        <f t="shared" si="6"/>
        <v>300000000</v>
      </c>
      <c r="M238" s="20">
        <v>60</v>
      </c>
      <c r="N238" s="16">
        <v>40</v>
      </c>
      <c r="O238" s="16">
        <v>0</v>
      </c>
      <c r="P238" s="16">
        <v>0</v>
      </c>
      <c r="Q238" s="17">
        <f t="shared" si="7"/>
        <v>100</v>
      </c>
      <c r="R238" s="41"/>
      <c r="T238" s="33"/>
      <c r="U238" s="33"/>
      <c r="V238" s="33"/>
      <c r="W238" s="33"/>
    </row>
    <row r="239" spans="1:23" ht="12.75" customHeight="1" x14ac:dyDescent="0.2">
      <c r="A239" s="10">
        <v>57</v>
      </c>
      <c r="B239" s="11">
        <v>604</v>
      </c>
      <c r="C239" s="12">
        <v>50</v>
      </c>
      <c r="D239" s="12">
        <v>1</v>
      </c>
      <c r="E239" s="12">
        <v>25</v>
      </c>
      <c r="F239" s="270">
        <v>51</v>
      </c>
      <c r="G239" s="19" t="s">
        <v>236</v>
      </c>
      <c r="H239" s="22">
        <v>200000000</v>
      </c>
      <c r="I239" s="18">
        <v>35200000</v>
      </c>
      <c r="J239" s="18">
        <v>168000000</v>
      </c>
      <c r="K239" s="18">
        <v>16800000</v>
      </c>
      <c r="L239" s="21">
        <f t="shared" si="6"/>
        <v>420000000</v>
      </c>
      <c r="M239" s="20">
        <v>47</v>
      </c>
      <c r="N239" s="16">
        <v>8</v>
      </c>
      <c r="O239" s="16">
        <v>40</v>
      </c>
      <c r="P239" s="16">
        <v>5</v>
      </c>
      <c r="Q239" s="17">
        <f t="shared" si="7"/>
        <v>100</v>
      </c>
      <c r="R239" s="41"/>
      <c r="T239" s="33"/>
      <c r="U239" s="33"/>
      <c r="V239" s="33"/>
      <c r="W239" s="33"/>
    </row>
    <row r="240" spans="1:23" x14ac:dyDescent="0.2">
      <c r="A240" s="10">
        <v>57</v>
      </c>
      <c r="B240" s="11">
        <v>604</v>
      </c>
      <c r="C240" s="12">
        <v>50</v>
      </c>
      <c r="D240" s="12">
        <v>1</v>
      </c>
      <c r="E240" s="12">
        <v>30</v>
      </c>
      <c r="F240" s="270">
        <v>51</v>
      </c>
      <c r="G240" s="19" t="s">
        <v>237</v>
      </c>
      <c r="H240" s="22">
        <v>2315195</v>
      </c>
      <c r="I240" s="18">
        <v>23151947</v>
      </c>
      <c r="J240" s="18">
        <v>30869262</v>
      </c>
      <c r="K240" s="18">
        <v>20836752</v>
      </c>
      <c r="L240" s="21">
        <f t="shared" si="6"/>
        <v>77173156</v>
      </c>
      <c r="M240" s="20">
        <v>3</v>
      </c>
      <c r="N240" s="20">
        <v>30</v>
      </c>
      <c r="O240" s="20">
        <v>40</v>
      </c>
      <c r="P240" s="20">
        <v>27</v>
      </c>
      <c r="Q240" s="17">
        <f t="shared" si="7"/>
        <v>100</v>
      </c>
      <c r="R240" s="41"/>
      <c r="T240" s="33"/>
      <c r="U240" s="33"/>
      <c r="V240" s="33"/>
      <c r="W240" s="33"/>
    </row>
    <row r="241" spans="1:23" ht="12.75" customHeight="1" x14ac:dyDescent="0.2">
      <c r="A241" s="10">
        <v>57</v>
      </c>
      <c r="B241" s="11">
        <v>604</v>
      </c>
      <c r="C241" s="12">
        <v>50</v>
      </c>
      <c r="D241" s="12">
        <v>1</v>
      </c>
      <c r="E241" s="12">
        <v>32</v>
      </c>
      <c r="F241" s="270">
        <v>51</v>
      </c>
      <c r="G241" s="19" t="s">
        <v>238</v>
      </c>
      <c r="H241" s="22">
        <v>12488936</v>
      </c>
      <c r="I241" s="18">
        <v>93667019</v>
      </c>
      <c r="J241" s="18">
        <v>187334037</v>
      </c>
      <c r="K241" s="18">
        <v>187334037</v>
      </c>
      <c r="L241" s="21">
        <f t="shared" si="6"/>
        <v>480824029</v>
      </c>
      <c r="M241" s="20">
        <v>2.6</v>
      </c>
      <c r="N241" s="20">
        <v>19.48</v>
      </c>
      <c r="O241" s="20">
        <v>38.96</v>
      </c>
      <c r="P241" s="20">
        <v>38.96</v>
      </c>
      <c r="Q241" s="17">
        <f t="shared" si="7"/>
        <v>100</v>
      </c>
      <c r="R241" s="41"/>
      <c r="T241" s="33"/>
      <c r="U241" s="33"/>
      <c r="V241" s="33"/>
      <c r="W241" s="33"/>
    </row>
    <row r="242" spans="1:23" ht="12.75" customHeight="1" x14ac:dyDescent="0.2">
      <c r="A242" s="10">
        <v>57</v>
      </c>
      <c r="B242" s="11">
        <v>604</v>
      </c>
      <c r="C242" s="12">
        <v>50</v>
      </c>
      <c r="D242" s="12">
        <v>1</v>
      </c>
      <c r="E242" s="12">
        <v>35</v>
      </c>
      <c r="F242" s="270">
        <v>51</v>
      </c>
      <c r="G242" s="19" t="s">
        <v>239</v>
      </c>
      <c r="H242" s="22">
        <v>30400004</v>
      </c>
      <c r="I242" s="18">
        <v>92064182</v>
      </c>
      <c r="J242" s="18">
        <v>101243709</v>
      </c>
      <c r="K242" s="18">
        <v>29401378</v>
      </c>
      <c r="L242" s="21">
        <f t="shared" si="6"/>
        <v>253109273</v>
      </c>
      <c r="M242" s="20">
        <v>16.22</v>
      </c>
      <c r="N242" s="16">
        <v>32.43</v>
      </c>
      <c r="O242" s="16">
        <v>32.43</v>
      </c>
      <c r="P242" s="16">
        <v>18.920000000000002</v>
      </c>
      <c r="Q242" s="17">
        <f t="shared" si="7"/>
        <v>100</v>
      </c>
      <c r="R242" s="41"/>
      <c r="T242" s="33"/>
      <c r="U242" s="33"/>
      <c r="V242" s="33"/>
      <c r="W242" s="33"/>
    </row>
    <row r="243" spans="1:23" ht="12.75" customHeight="1" x14ac:dyDescent="0.2">
      <c r="A243" s="10">
        <v>57</v>
      </c>
      <c r="B243" s="11">
        <v>604</v>
      </c>
      <c r="C243" s="12">
        <v>50</v>
      </c>
      <c r="D243" s="12">
        <v>1</v>
      </c>
      <c r="E243" s="12">
        <v>47</v>
      </c>
      <c r="F243" s="270">
        <v>51</v>
      </c>
      <c r="G243" s="19" t="s">
        <v>240</v>
      </c>
      <c r="H243" s="22">
        <v>30000000</v>
      </c>
      <c r="I243" s="18">
        <v>700000000</v>
      </c>
      <c r="J243" s="18">
        <v>466666667</v>
      </c>
      <c r="K243" s="18">
        <v>0</v>
      </c>
      <c r="L243" s="21">
        <f t="shared" si="6"/>
        <v>1196666667</v>
      </c>
      <c r="M243" s="20">
        <v>2.5</v>
      </c>
      <c r="N243" s="20">
        <v>58.5</v>
      </c>
      <c r="O243" s="20">
        <v>39</v>
      </c>
      <c r="P243" s="20">
        <v>0</v>
      </c>
      <c r="Q243" s="17">
        <f t="shared" si="7"/>
        <v>100</v>
      </c>
      <c r="R243" s="41"/>
      <c r="T243" s="33"/>
      <c r="U243" s="33"/>
      <c r="V243" s="33"/>
      <c r="W243" s="33"/>
    </row>
    <row r="244" spans="1:23" x14ac:dyDescent="0.2">
      <c r="A244" s="10">
        <v>57</v>
      </c>
      <c r="B244" s="11">
        <v>604</v>
      </c>
      <c r="C244" s="12">
        <v>51</v>
      </c>
      <c r="D244" s="12">
        <v>1</v>
      </c>
      <c r="E244" s="12">
        <v>31</v>
      </c>
      <c r="F244" s="270">
        <v>51</v>
      </c>
      <c r="G244" s="19" t="s">
        <v>241</v>
      </c>
      <c r="H244" s="22">
        <v>14964360</v>
      </c>
      <c r="I244" s="18">
        <v>112232700</v>
      </c>
      <c r="J244" s="18">
        <v>224465400</v>
      </c>
      <c r="K244" s="18">
        <v>224465400</v>
      </c>
      <c r="L244" s="21">
        <f t="shared" si="6"/>
        <v>576127860</v>
      </c>
      <c r="M244" s="20">
        <v>2.6</v>
      </c>
      <c r="N244" s="20">
        <v>19.48</v>
      </c>
      <c r="O244" s="20">
        <v>38.96</v>
      </c>
      <c r="P244" s="20">
        <v>38.96</v>
      </c>
      <c r="Q244" s="17">
        <f t="shared" si="7"/>
        <v>100</v>
      </c>
      <c r="R244" s="41"/>
      <c r="T244" s="33"/>
      <c r="U244" s="33"/>
      <c r="V244" s="33"/>
      <c r="W244" s="33"/>
    </row>
    <row r="245" spans="1:23" ht="25.5" customHeight="1" x14ac:dyDescent="0.2">
      <c r="A245" s="10">
        <v>58</v>
      </c>
      <c r="B245" s="11">
        <v>105</v>
      </c>
      <c r="C245" s="12">
        <v>23</v>
      </c>
      <c r="D245" s="12">
        <v>0</v>
      </c>
      <c r="E245" s="12">
        <v>18</v>
      </c>
      <c r="F245" s="270">
        <v>51</v>
      </c>
      <c r="G245" s="19" t="s">
        <v>242</v>
      </c>
      <c r="H245" s="22">
        <v>1135000</v>
      </c>
      <c r="I245" s="18">
        <v>12865000</v>
      </c>
      <c r="J245" s="18">
        <v>2500000</v>
      </c>
      <c r="K245" s="18">
        <v>2000000</v>
      </c>
      <c r="L245" s="21">
        <f t="shared" si="6"/>
        <v>18500000</v>
      </c>
      <c r="M245" s="20">
        <v>3</v>
      </c>
      <c r="N245" s="16">
        <v>65</v>
      </c>
      <c r="O245" s="16">
        <v>32</v>
      </c>
      <c r="P245" s="16">
        <v>0</v>
      </c>
      <c r="Q245" s="17">
        <f t="shared" si="7"/>
        <v>100</v>
      </c>
      <c r="R245" s="41"/>
      <c r="T245" s="33"/>
      <c r="U245" s="33"/>
      <c r="V245" s="33"/>
      <c r="W245" s="33"/>
    </row>
    <row r="246" spans="1:23" ht="12.75" customHeight="1" x14ac:dyDescent="0.2">
      <c r="A246" s="10">
        <v>58</v>
      </c>
      <c r="B246" s="11">
        <v>328</v>
      </c>
      <c r="C246" s="12">
        <v>73</v>
      </c>
      <c r="D246" s="12">
        <v>0</v>
      </c>
      <c r="E246" s="12">
        <v>4</v>
      </c>
      <c r="F246" s="270">
        <v>51</v>
      </c>
      <c r="G246" s="19" t="s">
        <v>243</v>
      </c>
      <c r="H246" s="22">
        <v>406262430</v>
      </c>
      <c r="I246" s="18">
        <v>238598570</v>
      </c>
      <c r="J246" s="18">
        <v>0</v>
      </c>
      <c r="K246" s="18">
        <v>0</v>
      </c>
      <c r="L246" s="21">
        <f t="shared" si="6"/>
        <v>644861000</v>
      </c>
      <c r="M246" s="20">
        <v>63</v>
      </c>
      <c r="N246" s="16">
        <v>37</v>
      </c>
      <c r="O246" s="16">
        <v>0</v>
      </c>
      <c r="P246" s="16">
        <v>0</v>
      </c>
      <c r="Q246" s="17">
        <f t="shared" si="7"/>
        <v>100</v>
      </c>
      <c r="R246" s="34"/>
      <c r="T246" s="33"/>
      <c r="U246" s="33"/>
      <c r="V246" s="33"/>
      <c r="W246" s="33"/>
    </row>
    <row r="247" spans="1:23" ht="12.75" customHeight="1" x14ac:dyDescent="0.2">
      <c r="A247" s="10">
        <v>72</v>
      </c>
      <c r="B247" s="11">
        <v>113</v>
      </c>
      <c r="C247" s="12">
        <v>16</v>
      </c>
      <c r="D247" s="12">
        <v>0</v>
      </c>
      <c r="E247" s="12">
        <v>20</v>
      </c>
      <c r="F247" s="270">
        <v>51</v>
      </c>
      <c r="G247" s="19" t="s">
        <v>244</v>
      </c>
      <c r="H247" s="22">
        <v>50000000</v>
      </c>
      <c r="I247" s="18">
        <v>166000000</v>
      </c>
      <c r="J247" s="18">
        <v>0</v>
      </c>
      <c r="K247" s="18">
        <v>0</v>
      </c>
      <c r="L247" s="21">
        <f t="shared" ref="L247:L289" si="8">+SUM(H247:K247)</f>
        <v>216000000</v>
      </c>
      <c r="M247" s="20">
        <v>23.15</v>
      </c>
      <c r="N247" s="20">
        <v>76.849999999999994</v>
      </c>
      <c r="O247" s="20">
        <v>0</v>
      </c>
      <c r="P247" s="20">
        <v>0</v>
      </c>
      <c r="Q247" s="17">
        <f>+SUM(M247:P247)</f>
        <v>100</v>
      </c>
      <c r="R247" s="41"/>
      <c r="T247" s="33"/>
      <c r="U247" s="33"/>
      <c r="V247" s="33"/>
      <c r="W247" s="33"/>
    </row>
    <row r="248" spans="1:23" ht="12.75" customHeight="1" x14ac:dyDescent="0.2">
      <c r="A248" s="10">
        <v>72</v>
      </c>
      <c r="B248" s="11">
        <v>113</v>
      </c>
      <c r="C248" s="12">
        <v>16</v>
      </c>
      <c r="D248" s="12">
        <v>0</v>
      </c>
      <c r="E248" s="12">
        <v>24</v>
      </c>
      <c r="F248" s="270">
        <v>51</v>
      </c>
      <c r="G248" s="19" t="s">
        <v>245</v>
      </c>
      <c r="H248" s="22">
        <v>10000000</v>
      </c>
      <c r="I248" s="18">
        <v>14000000</v>
      </c>
      <c r="J248" s="18">
        <v>16000000</v>
      </c>
      <c r="K248" s="18">
        <v>0</v>
      </c>
      <c r="L248" s="21">
        <f t="shared" si="8"/>
        <v>40000000</v>
      </c>
      <c r="M248" s="20">
        <v>25</v>
      </c>
      <c r="N248" s="16">
        <v>35</v>
      </c>
      <c r="O248" s="16">
        <v>40</v>
      </c>
      <c r="P248" s="16">
        <v>0</v>
      </c>
      <c r="Q248" s="17">
        <f t="shared" ref="Q248:Q289" si="9">+SUM(M248:P248)</f>
        <v>100</v>
      </c>
      <c r="R248" s="34"/>
      <c r="T248" s="33"/>
      <c r="U248" s="33"/>
      <c r="V248" s="33"/>
      <c r="W248" s="33"/>
    </row>
    <row r="249" spans="1:23" ht="25.5" customHeight="1" x14ac:dyDescent="0.2">
      <c r="A249" s="10">
        <v>72</v>
      </c>
      <c r="B249" s="11">
        <v>337</v>
      </c>
      <c r="C249" s="12">
        <v>17</v>
      </c>
      <c r="D249" s="12">
        <v>0</v>
      </c>
      <c r="E249" s="12">
        <v>1</v>
      </c>
      <c r="F249" s="270">
        <v>51</v>
      </c>
      <c r="G249" s="19" t="s">
        <v>246</v>
      </c>
      <c r="H249" s="22">
        <v>50000000</v>
      </c>
      <c r="I249" s="18">
        <v>100000000</v>
      </c>
      <c r="J249" s="18">
        <v>150000000</v>
      </c>
      <c r="K249" s="18">
        <v>0</v>
      </c>
      <c r="L249" s="21">
        <f t="shared" si="8"/>
        <v>300000000</v>
      </c>
      <c r="M249" s="20">
        <v>16.670000000000002</v>
      </c>
      <c r="N249" s="20">
        <v>33.33</v>
      </c>
      <c r="O249" s="20">
        <v>50</v>
      </c>
      <c r="P249" s="20">
        <v>0</v>
      </c>
      <c r="Q249" s="17">
        <f t="shared" si="9"/>
        <v>100</v>
      </c>
      <c r="R249" s="41"/>
      <c r="T249" s="33"/>
      <c r="U249" s="33"/>
      <c r="V249" s="33"/>
      <c r="W249" s="33"/>
    </row>
    <row r="250" spans="1:23" ht="12.75" customHeight="1" x14ac:dyDescent="0.2">
      <c r="A250" s="10">
        <v>72</v>
      </c>
      <c r="B250" s="11">
        <v>337</v>
      </c>
      <c r="C250" s="12">
        <v>18</v>
      </c>
      <c r="D250" s="12">
        <v>0</v>
      </c>
      <c r="E250" s="12">
        <v>1</v>
      </c>
      <c r="F250" s="270">
        <v>51</v>
      </c>
      <c r="G250" s="19" t="s">
        <v>247</v>
      </c>
      <c r="H250" s="22">
        <v>7500000</v>
      </c>
      <c r="I250" s="18">
        <v>49500000</v>
      </c>
      <c r="J250" s="18">
        <v>100000000</v>
      </c>
      <c r="K250" s="18">
        <v>143000000</v>
      </c>
      <c r="L250" s="21">
        <f t="shared" si="8"/>
        <v>300000000</v>
      </c>
      <c r="M250" s="20">
        <v>2.5</v>
      </c>
      <c r="N250" s="20">
        <v>16.5</v>
      </c>
      <c r="O250" s="20">
        <v>33.33</v>
      </c>
      <c r="P250" s="20">
        <v>47.67</v>
      </c>
      <c r="Q250" s="17">
        <f t="shared" si="9"/>
        <v>100</v>
      </c>
      <c r="R250" s="34"/>
      <c r="T250" s="33"/>
      <c r="U250" s="33"/>
      <c r="V250" s="33"/>
      <c r="W250" s="33"/>
    </row>
    <row r="251" spans="1:23" ht="12.75" customHeight="1" x14ac:dyDescent="0.2">
      <c r="A251" s="10">
        <v>72</v>
      </c>
      <c r="B251" s="11">
        <v>337</v>
      </c>
      <c r="C251" s="12">
        <v>18</v>
      </c>
      <c r="D251" s="12">
        <v>1</v>
      </c>
      <c r="E251" s="12">
        <v>4</v>
      </c>
      <c r="F251" s="270">
        <v>51</v>
      </c>
      <c r="G251" s="19" t="s">
        <v>248</v>
      </c>
      <c r="H251" s="22">
        <v>11300000</v>
      </c>
      <c r="I251" s="18">
        <v>50000000</v>
      </c>
      <c r="J251" s="18">
        <v>80000000</v>
      </c>
      <c r="K251" s="18">
        <v>158700000</v>
      </c>
      <c r="L251" s="21">
        <f t="shared" si="8"/>
        <v>300000000</v>
      </c>
      <c r="M251" s="20">
        <v>3.77</v>
      </c>
      <c r="N251" s="20">
        <v>16.670000000000002</v>
      </c>
      <c r="O251" s="20">
        <v>26.66</v>
      </c>
      <c r="P251" s="20">
        <v>52.9</v>
      </c>
      <c r="Q251" s="17">
        <f t="shared" si="9"/>
        <v>100</v>
      </c>
      <c r="R251" s="41"/>
      <c r="T251" s="33"/>
      <c r="U251" s="33"/>
      <c r="V251" s="33"/>
      <c r="W251" s="33"/>
    </row>
    <row r="252" spans="1:23" ht="25.5" customHeight="1" x14ac:dyDescent="0.2">
      <c r="A252" s="10">
        <v>75</v>
      </c>
      <c r="B252" s="11">
        <v>850</v>
      </c>
      <c r="C252" s="12">
        <v>1</v>
      </c>
      <c r="D252" s="12">
        <v>1</v>
      </c>
      <c r="E252" s="12">
        <v>7</v>
      </c>
      <c r="F252" s="270">
        <v>51</v>
      </c>
      <c r="G252" s="19" t="s">
        <v>249</v>
      </c>
      <c r="H252" s="22">
        <v>14661000</v>
      </c>
      <c r="I252" s="18">
        <v>12489000</v>
      </c>
      <c r="J252" s="18">
        <v>0</v>
      </c>
      <c r="K252" s="18">
        <v>0</v>
      </c>
      <c r="L252" s="21">
        <f t="shared" si="8"/>
        <v>27150000</v>
      </c>
      <c r="M252" s="20">
        <v>54</v>
      </c>
      <c r="N252" s="16">
        <v>46</v>
      </c>
      <c r="O252" s="16">
        <v>0</v>
      </c>
      <c r="P252" s="16">
        <v>0</v>
      </c>
      <c r="Q252" s="17">
        <f t="shared" si="9"/>
        <v>100</v>
      </c>
      <c r="R252" s="34"/>
      <c r="T252" s="33"/>
      <c r="U252" s="33"/>
      <c r="V252" s="33"/>
      <c r="W252" s="33"/>
    </row>
    <row r="253" spans="1:23" ht="25.5" customHeight="1" x14ac:dyDescent="0.2">
      <c r="A253" s="10">
        <v>80</v>
      </c>
      <c r="B253" s="11">
        <v>310</v>
      </c>
      <c r="C253" s="12">
        <v>37</v>
      </c>
      <c r="D253" s="12">
        <v>0</v>
      </c>
      <c r="E253" s="12">
        <v>1</v>
      </c>
      <c r="F253" s="270">
        <v>51</v>
      </c>
      <c r="G253" s="19" t="s">
        <v>250</v>
      </c>
      <c r="H253" s="22">
        <v>1370360</v>
      </c>
      <c r="I253" s="18">
        <v>3523784</v>
      </c>
      <c r="J253" s="18">
        <v>3321976</v>
      </c>
      <c r="K253" s="18">
        <v>0</v>
      </c>
      <c r="L253" s="21">
        <f t="shared" si="8"/>
        <v>8216120</v>
      </c>
      <c r="M253" s="20">
        <v>16.68</v>
      </c>
      <c r="N253" s="20">
        <v>42.89</v>
      </c>
      <c r="O253" s="20">
        <v>40.43</v>
      </c>
      <c r="P253" s="20">
        <v>0</v>
      </c>
      <c r="Q253" s="17">
        <f t="shared" si="9"/>
        <v>100</v>
      </c>
      <c r="R253" s="41"/>
      <c r="T253" s="33"/>
      <c r="U253" s="33"/>
      <c r="V253" s="33"/>
      <c r="W253" s="33"/>
    </row>
    <row r="254" spans="1:23" ht="25.5" customHeight="1" x14ac:dyDescent="0.2">
      <c r="A254" s="10">
        <v>80</v>
      </c>
      <c r="B254" s="11">
        <v>310</v>
      </c>
      <c r="C254" s="12">
        <v>37</v>
      </c>
      <c r="D254" s="12">
        <v>0</v>
      </c>
      <c r="E254" s="12">
        <v>2</v>
      </c>
      <c r="F254" s="270">
        <v>51</v>
      </c>
      <c r="G254" s="19" t="s">
        <v>251</v>
      </c>
      <c r="H254" s="22">
        <v>773585</v>
      </c>
      <c r="I254" s="18">
        <v>1989221</v>
      </c>
      <c r="J254" s="18">
        <v>1763163</v>
      </c>
      <c r="K254" s="18">
        <v>0</v>
      </c>
      <c r="L254" s="21">
        <f t="shared" si="8"/>
        <v>4525969</v>
      </c>
      <c r="M254" s="20">
        <v>17.09</v>
      </c>
      <c r="N254" s="20">
        <v>43.95</v>
      </c>
      <c r="O254" s="20">
        <v>38.96</v>
      </c>
      <c r="P254" s="20">
        <v>0</v>
      </c>
      <c r="Q254" s="17">
        <f t="shared" si="9"/>
        <v>100</v>
      </c>
      <c r="R254" s="41"/>
      <c r="T254" s="33"/>
      <c r="U254" s="33"/>
      <c r="V254" s="33"/>
      <c r="W254" s="33"/>
    </row>
    <row r="255" spans="1:23" ht="25.5" customHeight="1" x14ac:dyDescent="0.2">
      <c r="A255" s="10">
        <v>80</v>
      </c>
      <c r="B255" s="11">
        <v>310</v>
      </c>
      <c r="C255" s="12">
        <v>37</v>
      </c>
      <c r="D255" s="12">
        <v>0</v>
      </c>
      <c r="E255" s="12">
        <v>3</v>
      </c>
      <c r="F255" s="270">
        <v>51</v>
      </c>
      <c r="G255" s="19" t="s">
        <v>252</v>
      </c>
      <c r="H255" s="22">
        <v>495886</v>
      </c>
      <c r="I255" s="18">
        <v>1275139</v>
      </c>
      <c r="J255" s="18">
        <v>1130230</v>
      </c>
      <c r="K255" s="18">
        <v>0</v>
      </c>
      <c r="L255" s="21">
        <f t="shared" si="8"/>
        <v>2901255</v>
      </c>
      <c r="M255" s="20">
        <v>17.09</v>
      </c>
      <c r="N255" s="20">
        <v>43.95</v>
      </c>
      <c r="O255" s="20">
        <v>38.96</v>
      </c>
      <c r="P255" s="20">
        <v>0</v>
      </c>
      <c r="Q255" s="17">
        <f t="shared" si="9"/>
        <v>100</v>
      </c>
      <c r="R255" s="41"/>
      <c r="T255" s="33"/>
      <c r="U255" s="33"/>
      <c r="V255" s="33"/>
      <c r="W255" s="33"/>
    </row>
    <row r="256" spans="1:23" ht="25.5" customHeight="1" x14ac:dyDescent="0.2">
      <c r="A256" s="10">
        <v>80</v>
      </c>
      <c r="B256" s="11">
        <v>310</v>
      </c>
      <c r="C256" s="12">
        <v>37</v>
      </c>
      <c r="D256" s="12">
        <v>0</v>
      </c>
      <c r="E256" s="12">
        <v>4</v>
      </c>
      <c r="F256" s="270">
        <v>51</v>
      </c>
      <c r="G256" s="19" t="s">
        <v>253</v>
      </c>
      <c r="H256" s="22">
        <v>813255</v>
      </c>
      <c r="I256" s="18">
        <v>2091231</v>
      </c>
      <c r="J256" s="18">
        <v>1853580</v>
      </c>
      <c r="K256" s="18">
        <v>0</v>
      </c>
      <c r="L256" s="21">
        <f t="shared" si="8"/>
        <v>4758066</v>
      </c>
      <c r="M256" s="20">
        <v>17.09</v>
      </c>
      <c r="N256" s="20">
        <v>43.95</v>
      </c>
      <c r="O256" s="20">
        <v>38.96</v>
      </c>
      <c r="P256" s="20">
        <v>0</v>
      </c>
      <c r="Q256" s="17">
        <f t="shared" si="9"/>
        <v>100</v>
      </c>
      <c r="R256" s="41"/>
      <c r="T256" s="33"/>
      <c r="U256" s="33"/>
      <c r="V256" s="33"/>
      <c r="W256" s="33"/>
    </row>
    <row r="257" spans="1:23" ht="25.5" customHeight="1" x14ac:dyDescent="0.2">
      <c r="A257" s="10">
        <v>80</v>
      </c>
      <c r="B257" s="11">
        <v>310</v>
      </c>
      <c r="C257" s="12">
        <v>37</v>
      </c>
      <c r="D257" s="12">
        <v>0</v>
      </c>
      <c r="E257" s="12">
        <v>5</v>
      </c>
      <c r="F257" s="270">
        <v>51</v>
      </c>
      <c r="G257" s="19" t="s">
        <v>254</v>
      </c>
      <c r="H257" s="22">
        <v>1467827</v>
      </c>
      <c r="I257" s="18">
        <v>3774414</v>
      </c>
      <c r="J257" s="18">
        <v>3345485</v>
      </c>
      <c r="K257" s="18">
        <v>0</v>
      </c>
      <c r="L257" s="21">
        <f t="shared" si="8"/>
        <v>8587726</v>
      </c>
      <c r="M257" s="20">
        <v>17.09</v>
      </c>
      <c r="N257" s="20">
        <v>43.95</v>
      </c>
      <c r="O257" s="20">
        <v>38.96</v>
      </c>
      <c r="P257" s="20">
        <v>0</v>
      </c>
      <c r="Q257" s="17">
        <f t="shared" si="9"/>
        <v>100</v>
      </c>
      <c r="R257" s="41"/>
      <c r="T257" s="33"/>
      <c r="U257" s="33"/>
      <c r="V257" s="33"/>
      <c r="W257" s="33"/>
    </row>
    <row r="258" spans="1:23" ht="25.5" customHeight="1" x14ac:dyDescent="0.2">
      <c r="A258" s="10">
        <v>80</v>
      </c>
      <c r="B258" s="11">
        <v>310</v>
      </c>
      <c r="C258" s="12">
        <v>38</v>
      </c>
      <c r="D258" s="12">
        <v>0</v>
      </c>
      <c r="E258" s="12">
        <v>10</v>
      </c>
      <c r="F258" s="270">
        <v>51</v>
      </c>
      <c r="G258" s="19" t="s">
        <v>255</v>
      </c>
      <c r="H258" s="22">
        <v>617747</v>
      </c>
      <c r="I258" s="18">
        <v>1588497</v>
      </c>
      <c r="J258" s="18">
        <v>4660844</v>
      </c>
      <c r="K258" s="18">
        <v>0</v>
      </c>
      <c r="L258" s="21">
        <f t="shared" si="8"/>
        <v>6867088</v>
      </c>
      <c r="M258" s="20">
        <v>9</v>
      </c>
      <c r="N258" s="20">
        <v>23.13</v>
      </c>
      <c r="O258" s="20">
        <v>67.87</v>
      </c>
      <c r="P258" s="20">
        <v>0</v>
      </c>
      <c r="Q258" s="17">
        <f t="shared" si="9"/>
        <v>100</v>
      </c>
      <c r="R258" s="41"/>
      <c r="T258" s="33"/>
      <c r="U258" s="33"/>
      <c r="V258" s="33"/>
      <c r="W258" s="33"/>
    </row>
    <row r="259" spans="1:23" ht="25.5" customHeight="1" x14ac:dyDescent="0.2">
      <c r="A259" s="10">
        <v>81</v>
      </c>
      <c r="B259" s="11">
        <v>107</v>
      </c>
      <c r="C259" s="12">
        <v>21</v>
      </c>
      <c r="D259" s="12">
        <v>0</v>
      </c>
      <c r="E259" s="12">
        <v>1</v>
      </c>
      <c r="F259" s="270">
        <v>51</v>
      </c>
      <c r="G259" s="19" t="s">
        <v>256</v>
      </c>
      <c r="H259" s="22">
        <v>2518126</v>
      </c>
      <c r="I259" s="18">
        <v>5428058</v>
      </c>
      <c r="J259" s="18">
        <v>0</v>
      </c>
      <c r="K259" s="18">
        <v>0</v>
      </c>
      <c r="L259" s="21">
        <f t="shared" si="8"/>
        <v>7946184</v>
      </c>
      <c r="M259" s="20">
        <v>32</v>
      </c>
      <c r="N259" s="16">
        <v>68</v>
      </c>
      <c r="O259" s="16">
        <v>0</v>
      </c>
      <c r="P259" s="16">
        <v>0</v>
      </c>
      <c r="Q259" s="17">
        <f t="shared" si="9"/>
        <v>100</v>
      </c>
      <c r="R259" s="41"/>
      <c r="T259" s="33"/>
      <c r="U259" s="33"/>
      <c r="V259" s="33"/>
      <c r="W259" s="33"/>
    </row>
    <row r="260" spans="1:23" ht="25.5" customHeight="1" x14ac:dyDescent="0.2">
      <c r="A260" s="10">
        <v>81</v>
      </c>
      <c r="B260" s="11">
        <v>107</v>
      </c>
      <c r="C260" s="12">
        <v>21</v>
      </c>
      <c r="D260" s="12">
        <v>0</v>
      </c>
      <c r="E260" s="12">
        <v>2</v>
      </c>
      <c r="F260" s="270">
        <v>51</v>
      </c>
      <c r="G260" s="19" t="s">
        <v>257</v>
      </c>
      <c r="H260" s="22">
        <v>2664266</v>
      </c>
      <c r="I260" s="18">
        <v>5781918</v>
      </c>
      <c r="J260" s="18">
        <v>0</v>
      </c>
      <c r="K260" s="18">
        <v>0</v>
      </c>
      <c r="L260" s="21">
        <f t="shared" si="8"/>
        <v>8446184</v>
      </c>
      <c r="M260" s="20">
        <v>31.54</v>
      </c>
      <c r="N260" s="20">
        <v>68.459999999999994</v>
      </c>
      <c r="O260" s="20">
        <v>0</v>
      </c>
      <c r="P260" s="20">
        <v>0</v>
      </c>
      <c r="Q260" s="17">
        <f t="shared" si="9"/>
        <v>100</v>
      </c>
      <c r="R260" s="41"/>
      <c r="T260" s="33"/>
      <c r="U260" s="33"/>
      <c r="V260" s="33"/>
      <c r="W260" s="33"/>
    </row>
    <row r="261" spans="1:23" ht="25.5" customHeight="1" x14ac:dyDescent="0.2">
      <c r="A261" s="10">
        <v>81</v>
      </c>
      <c r="B261" s="11">
        <v>107</v>
      </c>
      <c r="C261" s="12">
        <v>21</v>
      </c>
      <c r="D261" s="12">
        <v>0</v>
      </c>
      <c r="E261" s="12">
        <v>3</v>
      </c>
      <c r="F261" s="270">
        <v>51</v>
      </c>
      <c r="G261" s="19" t="s">
        <v>258</v>
      </c>
      <c r="H261" s="22">
        <v>3248826</v>
      </c>
      <c r="I261" s="18">
        <v>5500000</v>
      </c>
      <c r="J261" s="18">
        <v>9697358</v>
      </c>
      <c r="K261" s="18">
        <v>0</v>
      </c>
      <c r="L261" s="21">
        <f t="shared" si="8"/>
        <v>18446184</v>
      </c>
      <c r="M261" s="20">
        <v>22</v>
      </c>
      <c r="N261" s="16">
        <v>78</v>
      </c>
      <c r="O261" s="16">
        <v>0</v>
      </c>
      <c r="P261" s="16">
        <v>0</v>
      </c>
      <c r="Q261" s="17">
        <f t="shared" si="9"/>
        <v>100</v>
      </c>
      <c r="R261" s="41"/>
      <c r="T261" s="33"/>
      <c r="U261" s="33"/>
      <c r="V261" s="33"/>
      <c r="W261" s="33"/>
    </row>
    <row r="262" spans="1:23" ht="25.5" customHeight="1" x14ac:dyDescent="0.2">
      <c r="A262" s="10">
        <v>81</v>
      </c>
      <c r="B262" s="11">
        <v>107</v>
      </c>
      <c r="C262" s="12">
        <v>21</v>
      </c>
      <c r="D262" s="12">
        <v>0</v>
      </c>
      <c r="E262" s="12">
        <v>4</v>
      </c>
      <c r="F262" s="270">
        <v>51</v>
      </c>
      <c r="G262" s="19" t="s">
        <v>259</v>
      </c>
      <c r="H262" s="22">
        <v>3248826</v>
      </c>
      <c r="I262" s="18">
        <v>5697358</v>
      </c>
      <c r="J262" s="18">
        <v>0</v>
      </c>
      <c r="K262" s="18">
        <v>0</v>
      </c>
      <c r="L262" s="21">
        <f t="shared" si="8"/>
        <v>8946184</v>
      </c>
      <c r="M262" s="20">
        <v>36</v>
      </c>
      <c r="N262" s="16">
        <v>64</v>
      </c>
      <c r="O262" s="16">
        <v>0</v>
      </c>
      <c r="P262" s="16">
        <v>0</v>
      </c>
      <c r="Q262" s="17">
        <f t="shared" si="9"/>
        <v>100</v>
      </c>
      <c r="R262" s="41"/>
      <c r="T262" s="33"/>
      <c r="U262" s="33"/>
      <c r="V262" s="33"/>
      <c r="W262" s="33"/>
    </row>
    <row r="263" spans="1:23" ht="25.5" customHeight="1" x14ac:dyDescent="0.2">
      <c r="A263" s="10">
        <v>81</v>
      </c>
      <c r="B263" s="11">
        <v>107</v>
      </c>
      <c r="C263" s="12">
        <v>23</v>
      </c>
      <c r="D263" s="12">
        <v>0</v>
      </c>
      <c r="E263" s="12">
        <v>11</v>
      </c>
      <c r="F263" s="270">
        <v>51</v>
      </c>
      <c r="G263" s="19" t="s">
        <v>260</v>
      </c>
      <c r="H263" s="22">
        <v>11398920</v>
      </c>
      <c r="I263" s="18">
        <v>8101080</v>
      </c>
      <c r="J263" s="18">
        <v>0</v>
      </c>
      <c r="K263" s="18">
        <v>0</v>
      </c>
      <c r="L263" s="21">
        <f t="shared" si="8"/>
        <v>19500000</v>
      </c>
      <c r="M263" s="20">
        <v>58</v>
      </c>
      <c r="N263" s="16">
        <v>42</v>
      </c>
      <c r="O263" s="16">
        <v>0</v>
      </c>
      <c r="P263" s="16">
        <v>0</v>
      </c>
      <c r="Q263" s="17">
        <f t="shared" si="9"/>
        <v>100</v>
      </c>
      <c r="R263" s="41"/>
      <c r="T263" s="33"/>
      <c r="U263" s="33"/>
      <c r="V263" s="33"/>
      <c r="W263" s="33"/>
    </row>
    <row r="264" spans="1:23" x14ac:dyDescent="0.2">
      <c r="A264" s="10">
        <v>81</v>
      </c>
      <c r="B264" s="11">
        <v>107</v>
      </c>
      <c r="C264" s="12">
        <v>23</v>
      </c>
      <c r="D264" s="12">
        <v>0</v>
      </c>
      <c r="E264" s="12">
        <v>15</v>
      </c>
      <c r="F264" s="270">
        <v>51</v>
      </c>
      <c r="G264" s="19" t="s">
        <v>261</v>
      </c>
      <c r="H264" s="22">
        <v>11508525</v>
      </c>
      <c r="I264" s="18">
        <v>5991475</v>
      </c>
      <c r="J264" s="18">
        <v>0</v>
      </c>
      <c r="K264" s="18">
        <v>0</v>
      </c>
      <c r="L264" s="21">
        <f t="shared" si="8"/>
        <v>17500000</v>
      </c>
      <c r="M264" s="20">
        <v>65.760000000000005</v>
      </c>
      <c r="N264" s="20">
        <v>34.24</v>
      </c>
      <c r="O264" s="20">
        <v>0</v>
      </c>
      <c r="P264" s="20">
        <v>0</v>
      </c>
      <c r="Q264" s="17">
        <f t="shared" si="9"/>
        <v>100</v>
      </c>
      <c r="R264" s="41"/>
      <c r="T264" s="33"/>
      <c r="U264" s="33"/>
      <c r="V264" s="33"/>
      <c r="W264" s="33"/>
    </row>
    <row r="265" spans="1:23" ht="12.75" customHeight="1" x14ac:dyDescent="0.2">
      <c r="A265" s="10">
        <v>81</v>
      </c>
      <c r="B265" s="11">
        <v>107</v>
      </c>
      <c r="C265" s="12">
        <v>23</v>
      </c>
      <c r="D265" s="12">
        <v>0</v>
      </c>
      <c r="E265" s="12">
        <v>39</v>
      </c>
      <c r="F265" s="270">
        <v>51</v>
      </c>
      <c r="G265" s="19" t="s">
        <v>262</v>
      </c>
      <c r="H265" s="22">
        <v>8644180</v>
      </c>
      <c r="I265" s="18">
        <v>12255400</v>
      </c>
      <c r="J265" s="18">
        <v>12900420</v>
      </c>
      <c r="K265" s="18">
        <v>0</v>
      </c>
      <c r="L265" s="21">
        <f t="shared" si="8"/>
        <v>33800000</v>
      </c>
      <c r="M265" s="20">
        <v>25.57</v>
      </c>
      <c r="N265" s="20">
        <v>36.26</v>
      </c>
      <c r="O265" s="20">
        <v>38.17</v>
      </c>
      <c r="P265" s="20">
        <v>0</v>
      </c>
      <c r="Q265" s="17">
        <f t="shared" si="9"/>
        <v>100</v>
      </c>
      <c r="R265" s="41"/>
      <c r="T265" s="33"/>
      <c r="U265" s="33"/>
      <c r="V265" s="33"/>
      <c r="W265" s="33"/>
    </row>
    <row r="266" spans="1:23" ht="25.5" customHeight="1" x14ac:dyDescent="0.2">
      <c r="A266" s="10">
        <v>81</v>
      </c>
      <c r="B266" s="11">
        <v>107</v>
      </c>
      <c r="C266" s="12">
        <v>23</v>
      </c>
      <c r="D266" s="12">
        <v>0</v>
      </c>
      <c r="E266" s="12">
        <v>39</v>
      </c>
      <c r="F266" s="270">
        <v>53</v>
      </c>
      <c r="G266" s="19" t="s">
        <v>263</v>
      </c>
      <c r="H266" s="22">
        <v>14248650</v>
      </c>
      <c r="I266" s="18">
        <v>30751350</v>
      </c>
      <c r="J266" s="18">
        <v>0</v>
      </c>
      <c r="K266" s="18">
        <v>0</v>
      </c>
      <c r="L266" s="21">
        <f t="shared" si="8"/>
        <v>45000000</v>
      </c>
      <c r="M266" s="20">
        <v>31.66</v>
      </c>
      <c r="N266" s="20">
        <v>68.34</v>
      </c>
      <c r="O266" s="20">
        <v>0</v>
      </c>
      <c r="P266" s="20">
        <v>0</v>
      </c>
      <c r="Q266" s="17">
        <f t="shared" si="9"/>
        <v>100</v>
      </c>
      <c r="R266" s="41"/>
      <c r="T266" s="33"/>
      <c r="U266" s="33"/>
      <c r="V266" s="33"/>
      <c r="W266" s="33"/>
    </row>
    <row r="267" spans="1:23" ht="25.5" customHeight="1" x14ac:dyDescent="0.2">
      <c r="A267" s="10">
        <v>81</v>
      </c>
      <c r="B267" s="11">
        <v>107</v>
      </c>
      <c r="C267" s="12">
        <v>23</v>
      </c>
      <c r="D267" s="12">
        <v>0</v>
      </c>
      <c r="E267" s="12">
        <v>41</v>
      </c>
      <c r="F267" s="270">
        <v>51</v>
      </c>
      <c r="G267" s="19" t="s">
        <v>264</v>
      </c>
      <c r="H267" s="22">
        <v>3614175</v>
      </c>
      <c r="I267" s="18">
        <v>8832000</v>
      </c>
      <c r="J267" s="18">
        <v>6000009</v>
      </c>
      <c r="K267" s="18">
        <v>0</v>
      </c>
      <c r="L267" s="21">
        <f t="shared" si="8"/>
        <v>18446184</v>
      </c>
      <c r="M267" s="20">
        <v>19.600000000000001</v>
      </c>
      <c r="N267" s="16">
        <v>47.3</v>
      </c>
      <c r="O267" s="16">
        <v>33.1</v>
      </c>
      <c r="P267" s="16">
        <v>0</v>
      </c>
      <c r="Q267" s="17">
        <f t="shared" si="9"/>
        <v>100</v>
      </c>
      <c r="R267" s="41"/>
      <c r="T267" s="33"/>
      <c r="U267" s="33"/>
      <c r="V267" s="33"/>
      <c r="W267" s="33"/>
    </row>
    <row r="268" spans="1:23" ht="25.5" customHeight="1" x14ac:dyDescent="0.2">
      <c r="A268" s="10">
        <v>81</v>
      </c>
      <c r="B268" s="11">
        <v>107</v>
      </c>
      <c r="C268" s="12">
        <v>23</v>
      </c>
      <c r="D268" s="12">
        <v>0</v>
      </c>
      <c r="E268" s="12">
        <v>42</v>
      </c>
      <c r="F268" s="270">
        <v>51</v>
      </c>
      <c r="G268" s="19" t="s">
        <v>265</v>
      </c>
      <c r="H268" s="22">
        <v>3614176</v>
      </c>
      <c r="I268" s="18">
        <v>8832000</v>
      </c>
      <c r="J268" s="18">
        <v>10000008</v>
      </c>
      <c r="K268" s="18">
        <v>0</v>
      </c>
      <c r="L268" s="21">
        <f t="shared" si="8"/>
        <v>22446184</v>
      </c>
      <c r="M268" s="20">
        <v>22</v>
      </c>
      <c r="N268" s="16">
        <v>78</v>
      </c>
      <c r="O268" s="16">
        <v>0</v>
      </c>
      <c r="P268" s="16">
        <v>0</v>
      </c>
      <c r="Q268" s="17">
        <f t="shared" si="9"/>
        <v>100</v>
      </c>
      <c r="R268" s="41"/>
      <c r="T268" s="33"/>
      <c r="U268" s="33"/>
      <c r="V268" s="33"/>
      <c r="W268" s="33"/>
    </row>
    <row r="269" spans="1:23" ht="12.75" customHeight="1" x14ac:dyDescent="0.2">
      <c r="A269" s="10">
        <v>81</v>
      </c>
      <c r="B269" s="11">
        <v>107</v>
      </c>
      <c r="C269" s="12">
        <v>23</v>
      </c>
      <c r="D269" s="12">
        <v>0</v>
      </c>
      <c r="E269" s="12">
        <v>43</v>
      </c>
      <c r="F269" s="270">
        <v>51</v>
      </c>
      <c r="G269" s="19" t="s">
        <v>266</v>
      </c>
      <c r="H269" s="22">
        <v>1787426</v>
      </c>
      <c r="I269" s="18">
        <v>6658758</v>
      </c>
      <c r="J269" s="18">
        <v>0</v>
      </c>
      <c r="K269" s="18">
        <v>0</v>
      </c>
      <c r="L269" s="21">
        <f t="shared" si="8"/>
        <v>8446184</v>
      </c>
      <c r="M269" s="20">
        <v>24</v>
      </c>
      <c r="N269" s="16">
        <v>76</v>
      </c>
      <c r="O269" s="16">
        <v>0</v>
      </c>
      <c r="P269" s="16">
        <v>0</v>
      </c>
      <c r="Q269" s="17">
        <f t="shared" si="9"/>
        <v>100</v>
      </c>
      <c r="R269" s="41"/>
      <c r="T269" s="33"/>
      <c r="U269" s="33"/>
      <c r="V269" s="33"/>
      <c r="W269" s="33"/>
    </row>
    <row r="270" spans="1:23" ht="25.5" x14ac:dyDescent="0.2">
      <c r="A270" s="10">
        <v>81</v>
      </c>
      <c r="B270" s="11">
        <v>107</v>
      </c>
      <c r="C270" s="12">
        <v>23</v>
      </c>
      <c r="D270" s="12">
        <v>0</v>
      </c>
      <c r="E270" s="12">
        <v>44</v>
      </c>
      <c r="F270" s="270">
        <v>51</v>
      </c>
      <c r="G270" s="19" t="s">
        <v>267</v>
      </c>
      <c r="H270" s="22">
        <v>1787425</v>
      </c>
      <c r="I270" s="18">
        <v>6658758</v>
      </c>
      <c r="J270" s="18">
        <v>12000000</v>
      </c>
      <c r="K270" s="18">
        <v>0</v>
      </c>
      <c r="L270" s="21">
        <f t="shared" si="8"/>
        <v>20446183</v>
      </c>
      <c r="M270" s="20">
        <v>8.74</v>
      </c>
      <c r="N270" s="20">
        <v>32.57</v>
      </c>
      <c r="O270" s="20">
        <v>58.69</v>
      </c>
      <c r="P270" s="20">
        <v>0</v>
      </c>
      <c r="Q270" s="17">
        <f t="shared" si="9"/>
        <v>100</v>
      </c>
      <c r="R270" s="41"/>
      <c r="T270" s="33"/>
      <c r="U270" s="33"/>
      <c r="V270" s="33"/>
      <c r="W270" s="33"/>
    </row>
    <row r="271" spans="1:23" ht="12.75" customHeight="1" x14ac:dyDescent="0.2">
      <c r="A271" s="10">
        <v>81</v>
      </c>
      <c r="B271" s="11">
        <v>107</v>
      </c>
      <c r="C271" s="12">
        <v>24</v>
      </c>
      <c r="D271" s="12">
        <v>0</v>
      </c>
      <c r="E271" s="12">
        <v>37</v>
      </c>
      <c r="F271" s="270">
        <v>51</v>
      </c>
      <c r="G271" s="19" t="s">
        <v>268</v>
      </c>
      <c r="H271" s="22">
        <v>2000000</v>
      </c>
      <c r="I271" s="18">
        <v>2000000</v>
      </c>
      <c r="J271" s="18">
        <v>0</v>
      </c>
      <c r="K271" s="18">
        <v>0</v>
      </c>
      <c r="L271" s="21">
        <f t="shared" si="8"/>
        <v>4000000</v>
      </c>
      <c r="M271" s="20">
        <v>50</v>
      </c>
      <c r="N271" s="16">
        <v>50</v>
      </c>
      <c r="O271" s="16">
        <v>0</v>
      </c>
      <c r="P271" s="16">
        <v>0</v>
      </c>
      <c r="Q271" s="17">
        <f t="shared" si="9"/>
        <v>100</v>
      </c>
      <c r="R271" s="34"/>
      <c r="T271" s="33"/>
      <c r="U271" s="33"/>
      <c r="V271" s="33"/>
      <c r="W271" s="33"/>
    </row>
    <row r="272" spans="1:23" ht="25.5" customHeight="1" x14ac:dyDescent="0.2">
      <c r="A272" s="10">
        <v>81</v>
      </c>
      <c r="B272" s="11">
        <v>107</v>
      </c>
      <c r="C272" s="12">
        <v>24</v>
      </c>
      <c r="D272" s="12">
        <v>0</v>
      </c>
      <c r="E272" s="12">
        <v>44</v>
      </c>
      <c r="F272" s="270">
        <v>51</v>
      </c>
      <c r="G272" s="19" t="s">
        <v>269</v>
      </c>
      <c r="H272" s="22">
        <v>4000000</v>
      </c>
      <c r="I272" s="18">
        <v>13500000</v>
      </c>
      <c r="J272" s="18">
        <v>0</v>
      </c>
      <c r="K272" s="18">
        <v>0</v>
      </c>
      <c r="L272" s="21">
        <f t="shared" si="8"/>
        <v>17500000</v>
      </c>
      <c r="M272" s="20">
        <v>22.85</v>
      </c>
      <c r="N272" s="16">
        <v>77.150000000000006</v>
      </c>
      <c r="O272" s="16">
        <v>0</v>
      </c>
      <c r="P272" s="16">
        <v>0</v>
      </c>
      <c r="Q272" s="17">
        <f t="shared" si="9"/>
        <v>100</v>
      </c>
      <c r="R272" s="41"/>
      <c r="T272" s="33"/>
      <c r="U272" s="33"/>
      <c r="V272" s="33"/>
      <c r="W272" s="33"/>
    </row>
    <row r="273" spans="1:23" ht="12.75" customHeight="1" x14ac:dyDescent="0.2">
      <c r="A273" s="10">
        <v>81</v>
      </c>
      <c r="B273" s="11">
        <v>107</v>
      </c>
      <c r="C273" s="12">
        <v>24</v>
      </c>
      <c r="D273" s="12">
        <v>0</v>
      </c>
      <c r="E273" s="12">
        <v>52</v>
      </c>
      <c r="F273" s="270">
        <v>51</v>
      </c>
      <c r="G273" s="19" t="s">
        <v>270</v>
      </c>
      <c r="H273" s="22">
        <v>50000000</v>
      </c>
      <c r="I273" s="18">
        <v>50000000</v>
      </c>
      <c r="J273" s="18">
        <v>0</v>
      </c>
      <c r="K273" s="18">
        <v>0</v>
      </c>
      <c r="L273" s="21">
        <f t="shared" si="8"/>
        <v>100000000</v>
      </c>
      <c r="M273" s="20">
        <v>50</v>
      </c>
      <c r="N273" s="20">
        <v>50</v>
      </c>
      <c r="O273" s="20">
        <v>0</v>
      </c>
      <c r="P273" s="20">
        <v>0</v>
      </c>
      <c r="Q273" s="17">
        <f t="shared" si="9"/>
        <v>100</v>
      </c>
      <c r="R273" s="34"/>
      <c r="T273" s="33"/>
      <c r="U273" s="33"/>
      <c r="V273" s="33"/>
      <c r="W273" s="33"/>
    </row>
    <row r="274" spans="1:23" ht="12.75" customHeight="1" x14ac:dyDescent="0.2">
      <c r="A274" s="10">
        <v>81</v>
      </c>
      <c r="B274" s="11">
        <v>317</v>
      </c>
      <c r="C274" s="12">
        <v>44</v>
      </c>
      <c r="D274" s="12">
        <v>0</v>
      </c>
      <c r="E274" s="12">
        <v>6</v>
      </c>
      <c r="F274" s="270">
        <v>51</v>
      </c>
      <c r="G274" s="19" t="s">
        <v>271</v>
      </c>
      <c r="H274" s="22">
        <v>325960849</v>
      </c>
      <c r="I274" s="18">
        <v>214449309</v>
      </c>
      <c r="J274" s="18">
        <v>210956108</v>
      </c>
      <c r="K274" s="18">
        <v>157929736</v>
      </c>
      <c r="L274" s="21">
        <f t="shared" si="8"/>
        <v>909296002</v>
      </c>
      <c r="M274" s="20">
        <v>45</v>
      </c>
      <c r="N274" s="16">
        <v>50</v>
      </c>
      <c r="O274" s="16">
        <v>5</v>
      </c>
      <c r="P274" s="16">
        <v>0</v>
      </c>
      <c r="Q274" s="17">
        <f t="shared" si="9"/>
        <v>100</v>
      </c>
      <c r="R274" s="41"/>
      <c r="T274" s="33"/>
      <c r="U274" s="33"/>
      <c r="V274" s="33"/>
      <c r="W274" s="33"/>
    </row>
    <row r="275" spans="1:23" ht="12.75" customHeight="1" x14ac:dyDescent="0.2">
      <c r="A275" s="10">
        <v>81</v>
      </c>
      <c r="B275" s="11">
        <v>317</v>
      </c>
      <c r="C275" s="12">
        <v>44</v>
      </c>
      <c r="D275" s="12">
        <v>0</v>
      </c>
      <c r="E275" s="12">
        <v>8</v>
      </c>
      <c r="F275" s="270">
        <v>51</v>
      </c>
      <c r="G275" s="19" t="s">
        <v>272</v>
      </c>
      <c r="H275" s="22">
        <v>61600000</v>
      </c>
      <c r="I275" s="18">
        <v>158400000</v>
      </c>
      <c r="J275" s="18">
        <v>0</v>
      </c>
      <c r="K275" s="18">
        <v>0</v>
      </c>
      <c r="L275" s="21">
        <f t="shared" si="8"/>
        <v>220000000</v>
      </c>
      <c r="M275" s="20">
        <v>20</v>
      </c>
      <c r="N275" s="16">
        <v>60</v>
      </c>
      <c r="O275" s="16">
        <v>20</v>
      </c>
      <c r="P275" s="16">
        <v>0</v>
      </c>
      <c r="Q275" s="17">
        <f t="shared" si="9"/>
        <v>100</v>
      </c>
      <c r="R275" s="41"/>
      <c r="T275" s="33"/>
      <c r="U275" s="33"/>
      <c r="V275" s="33"/>
      <c r="W275" s="33"/>
    </row>
    <row r="276" spans="1:23" x14ac:dyDescent="0.2">
      <c r="A276" s="10">
        <v>81</v>
      </c>
      <c r="B276" s="11">
        <v>317</v>
      </c>
      <c r="C276" s="12">
        <v>60</v>
      </c>
      <c r="D276" s="12">
        <v>0</v>
      </c>
      <c r="E276" s="12">
        <v>11</v>
      </c>
      <c r="F276" s="270">
        <v>51</v>
      </c>
      <c r="G276" s="19" t="s">
        <v>273</v>
      </c>
      <c r="H276" s="22">
        <v>1729496</v>
      </c>
      <c r="I276" s="18">
        <v>2698353</v>
      </c>
      <c r="J276" s="18">
        <v>1856179</v>
      </c>
      <c r="K276" s="18">
        <v>0</v>
      </c>
      <c r="L276" s="21">
        <f t="shared" si="8"/>
        <v>6284028</v>
      </c>
      <c r="M276" s="20">
        <v>27.52</v>
      </c>
      <c r="N276" s="20">
        <v>42.94</v>
      </c>
      <c r="O276" s="20">
        <v>29.54</v>
      </c>
      <c r="P276" s="20">
        <v>0</v>
      </c>
      <c r="Q276" s="17">
        <f t="shared" si="9"/>
        <v>100</v>
      </c>
      <c r="R276" s="41"/>
      <c r="T276" s="33"/>
      <c r="U276" s="33"/>
      <c r="V276" s="33"/>
      <c r="W276" s="33"/>
    </row>
    <row r="277" spans="1:23" ht="12.75" customHeight="1" x14ac:dyDescent="0.2">
      <c r="A277" s="10">
        <v>81</v>
      </c>
      <c r="B277" s="11">
        <v>317</v>
      </c>
      <c r="C277" s="12">
        <v>62</v>
      </c>
      <c r="D277" s="12">
        <v>0</v>
      </c>
      <c r="E277" s="12">
        <v>29</v>
      </c>
      <c r="F277" s="270">
        <v>51</v>
      </c>
      <c r="G277" s="19" t="s">
        <v>274</v>
      </c>
      <c r="H277" s="22">
        <v>31781725</v>
      </c>
      <c r="I277" s="18">
        <v>91454125</v>
      </c>
      <c r="J277" s="18">
        <v>110998005</v>
      </c>
      <c r="K277" s="18">
        <v>200715173</v>
      </c>
      <c r="L277" s="21">
        <f t="shared" si="8"/>
        <v>434949028</v>
      </c>
      <c r="M277" s="20">
        <v>8</v>
      </c>
      <c r="N277" s="16">
        <v>92</v>
      </c>
      <c r="O277" s="16">
        <v>0</v>
      </c>
      <c r="P277" s="16">
        <v>0</v>
      </c>
      <c r="Q277" s="17">
        <f t="shared" si="9"/>
        <v>100</v>
      </c>
      <c r="R277" s="41"/>
      <c r="T277" s="33"/>
      <c r="U277" s="33"/>
      <c r="V277" s="33"/>
      <c r="W277" s="33"/>
    </row>
    <row r="278" spans="1:23" ht="25.5" customHeight="1" x14ac:dyDescent="0.2">
      <c r="A278" s="10">
        <v>81</v>
      </c>
      <c r="B278" s="11">
        <v>317</v>
      </c>
      <c r="C278" s="12">
        <v>62</v>
      </c>
      <c r="D278" s="12">
        <v>0</v>
      </c>
      <c r="E278" s="12">
        <v>34</v>
      </c>
      <c r="F278" s="270">
        <v>51</v>
      </c>
      <c r="G278" s="19" t="s">
        <v>275</v>
      </c>
      <c r="H278" s="22">
        <v>15520067</v>
      </c>
      <c r="I278" s="18">
        <v>91160000</v>
      </c>
      <c r="J278" s="18">
        <v>105719933</v>
      </c>
      <c r="K278" s="18">
        <v>0</v>
      </c>
      <c r="L278" s="21">
        <f t="shared" si="8"/>
        <v>212400000</v>
      </c>
      <c r="M278" s="20">
        <v>0</v>
      </c>
      <c r="N278" s="16">
        <v>100</v>
      </c>
      <c r="O278" s="16">
        <v>0</v>
      </c>
      <c r="P278" s="16">
        <v>0</v>
      </c>
      <c r="Q278" s="17">
        <f t="shared" si="9"/>
        <v>100</v>
      </c>
      <c r="R278" s="41"/>
      <c r="T278" s="33"/>
      <c r="U278" s="33"/>
      <c r="V278" s="33"/>
      <c r="W278" s="33"/>
    </row>
    <row r="279" spans="1:23" ht="12.75" customHeight="1" x14ac:dyDescent="0.2">
      <c r="A279" s="10">
        <v>81</v>
      </c>
      <c r="B279" s="11">
        <v>317</v>
      </c>
      <c r="C279" s="12">
        <v>62</v>
      </c>
      <c r="D279" s="12">
        <v>0</v>
      </c>
      <c r="E279" s="12">
        <v>44</v>
      </c>
      <c r="F279" s="270">
        <v>51</v>
      </c>
      <c r="G279" s="19" t="s">
        <v>276</v>
      </c>
      <c r="H279" s="22">
        <v>90533730</v>
      </c>
      <c r="I279" s="18">
        <v>33366270</v>
      </c>
      <c r="J279" s="18">
        <v>0</v>
      </c>
      <c r="K279" s="18">
        <v>0</v>
      </c>
      <c r="L279" s="21">
        <f t="shared" si="8"/>
        <v>123900000</v>
      </c>
      <c r="M279" s="20">
        <v>73</v>
      </c>
      <c r="N279" s="16">
        <v>27</v>
      </c>
      <c r="O279" s="16">
        <v>0</v>
      </c>
      <c r="P279" s="16">
        <v>0</v>
      </c>
      <c r="Q279" s="17">
        <f t="shared" si="9"/>
        <v>100</v>
      </c>
      <c r="R279" s="41"/>
      <c r="T279" s="33"/>
      <c r="U279" s="33"/>
      <c r="V279" s="33"/>
      <c r="W279" s="33"/>
    </row>
    <row r="280" spans="1:23" ht="12.75" customHeight="1" x14ac:dyDescent="0.2">
      <c r="A280" s="10">
        <v>81</v>
      </c>
      <c r="B280" s="11">
        <v>317</v>
      </c>
      <c r="C280" s="12">
        <v>62</v>
      </c>
      <c r="D280" s="12">
        <v>0</v>
      </c>
      <c r="E280" s="12">
        <v>46</v>
      </c>
      <c r="F280" s="270">
        <v>51</v>
      </c>
      <c r="G280" s="19" t="s">
        <v>277</v>
      </c>
      <c r="H280" s="22">
        <v>7501365</v>
      </c>
      <c r="I280" s="18">
        <v>50100000</v>
      </c>
      <c r="J280" s="18">
        <v>45058635</v>
      </c>
      <c r="K280" s="18">
        <v>0</v>
      </c>
      <c r="L280" s="21">
        <f t="shared" si="8"/>
        <v>102660000</v>
      </c>
      <c r="M280" s="20">
        <v>8</v>
      </c>
      <c r="N280" s="16">
        <v>92</v>
      </c>
      <c r="O280" s="16">
        <v>0</v>
      </c>
      <c r="P280" s="16">
        <v>0</v>
      </c>
      <c r="Q280" s="17">
        <f t="shared" si="9"/>
        <v>100</v>
      </c>
      <c r="R280" s="41"/>
      <c r="T280" s="33"/>
      <c r="U280" s="33"/>
      <c r="V280" s="33"/>
      <c r="W280" s="33"/>
    </row>
    <row r="281" spans="1:23" ht="12.75" customHeight="1" x14ac:dyDescent="0.2">
      <c r="A281" s="10">
        <v>81</v>
      </c>
      <c r="B281" s="11">
        <v>317</v>
      </c>
      <c r="C281" s="12">
        <v>62</v>
      </c>
      <c r="D281" s="12">
        <v>0</v>
      </c>
      <c r="E281" s="12">
        <v>47</v>
      </c>
      <c r="F281" s="270">
        <v>51</v>
      </c>
      <c r="G281" s="19" t="s">
        <v>278</v>
      </c>
      <c r="H281" s="22">
        <v>2922800</v>
      </c>
      <c r="I281" s="18">
        <v>23200000</v>
      </c>
      <c r="J281" s="18">
        <v>21077200</v>
      </c>
      <c r="K281" s="18">
        <v>0</v>
      </c>
      <c r="L281" s="21">
        <f t="shared" si="8"/>
        <v>47200000</v>
      </c>
      <c r="M281" s="20">
        <v>8</v>
      </c>
      <c r="N281" s="16">
        <v>92</v>
      </c>
      <c r="O281" s="16">
        <v>0</v>
      </c>
      <c r="P281" s="16">
        <v>0</v>
      </c>
      <c r="Q281" s="17">
        <f t="shared" si="9"/>
        <v>100</v>
      </c>
      <c r="R281" s="41"/>
      <c r="T281" s="33"/>
      <c r="U281" s="33"/>
      <c r="V281" s="33"/>
      <c r="W281" s="33"/>
    </row>
    <row r="282" spans="1:23" ht="12.75" customHeight="1" x14ac:dyDescent="0.2">
      <c r="A282" s="10">
        <v>81</v>
      </c>
      <c r="B282" s="11">
        <v>317</v>
      </c>
      <c r="C282" s="12">
        <v>62</v>
      </c>
      <c r="D282" s="12">
        <v>0</v>
      </c>
      <c r="E282" s="12">
        <v>48</v>
      </c>
      <c r="F282" s="270">
        <v>51</v>
      </c>
      <c r="G282" s="19" t="s">
        <v>279</v>
      </c>
      <c r="H282" s="22">
        <v>2922800</v>
      </c>
      <c r="I282" s="18">
        <v>23200000</v>
      </c>
      <c r="J282" s="18">
        <v>21077200</v>
      </c>
      <c r="K282" s="18">
        <v>0</v>
      </c>
      <c r="L282" s="21">
        <f t="shared" si="8"/>
        <v>47200000</v>
      </c>
      <c r="M282" s="20">
        <v>8</v>
      </c>
      <c r="N282" s="16">
        <v>92</v>
      </c>
      <c r="O282" s="16">
        <v>0</v>
      </c>
      <c r="P282" s="16">
        <v>0</v>
      </c>
      <c r="Q282" s="17">
        <f t="shared" si="9"/>
        <v>100</v>
      </c>
      <c r="R282" s="41"/>
      <c r="T282" s="33"/>
      <c r="U282" s="33"/>
      <c r="V282" s="33"/>
      <c r="W282" s="33"/>
    </row>
    <row r="283" spans="1:23" ht="12.75" customHeight="1" x14ac:dyDescent="0.2">
      <c r="A283" s="10">
        <v>81</v>
      </c>
      <c r="B283" s="11">
        <v>317</v>
      </c>
      <c r="C283" s="12">
        <v>62</v>
      </c>
      <c r="D283" s="12">
        <v>0</v>
      </c>
      <c r="E283" s="12">
        <v>49</v>
      </c>
      <c r="F283" s="270">
        <v>51</v>
      </c>
      <c r="G283" s="19" t="s">
        <v>280</v>
      </c>
      <c r="H283" s="22">
        <v>6118506</v>
      </c>
      <c r="I283" s="18">
        <v>2254980</v>
      </c>
      <c r="J283" s="18">
        <v>0</v>
      </c>
      <c r="K283" s="18">
        <v>0</v>
      </c>
      <c r="L283" s="21">
        <f t="shared" si="8"/>
        <v>8373486</v>
      </c>
      <c r="M283" s="20">
        <v>73.069999999999993</v>
      </c>
      <c r="N283" s="20">
        <v>26.93</v>
      </c>
      <c r="O283" s="20">
        <v>0</v>
      </c>
      <c r="P283" s="20">
        <v>0</v>
      </c>
      <c r="Q283" s="17">
        <f t="shared" si="9"/>
        <v>100</v>
      </c>
      <c r="R283" s="41"/>
      <c r="T283" s="33"/>
      <c r="U283" s="33"/>
      <c r="V283" s="33"/>
      <c r="W283" s="33"/>
    </row>
    <row r="284" spans="1:23" ht="12.75" customHeight="1" x14ac:dyDescent="0.2">
      <c r="A284" s="10">
        <v>81</v>
      </c>
      <c r="B284" s="11">
        <v>317</v>
      </c>
      <c r="C284" s="12">
        <v>62</v>
      </c>
      <c r="D284" s="12">
        <v>0</v>
      </c>
      <c r="E284" s="12">
        <v>50</v>
      </c>
      <c r="F284" s="270">
        <v>51</v>
      </c>
      <c r="G284" s="19" t="s">
        <v>281</v>
      </c>
      <c r="H284" s="22">
        <v>6177907</v>
      </c>
      <c r="I284" s="18">
        <v>2276873</v>
      </c>
      <c r="J284" s="18">
        <v>0</v>
      </c>
      <c r="K284" s="18">
        <v>0</v>
      </c>
      <c r="L284" s="21">
        <f t="shared" si="8"/>
        <v>8454780</v>
      </c>
      <c r="M284" s="20">
        <v>74</v>
      </c>
      <c r="N284" s="16">
        <v>26</v>
      </c>
      <c r="O284" s="16">
        <v>0</v>
      </c>
      <c r="P284" s="16">
        <v>0</v>
      </c>
      <c r="Q284" s="17">
        <f t="shared" si="9"/>
        <v>100</v>
      </c>
      <c r="R284" s="41"/>
      <c r="T284" s="33"/>
      <c r="U284" s="33"/>
      <c r="V284" s="33"/>
      <c r="W284" s="33"/>
    </row>
    <row r="285" spans="1:23" ht="12.75" customHeight="1" x14ac:dyDescent="0.2">
      <c r="A285" s="10">
        <v>81</v>
      </c>
      <c r="B285" s="11">
        <v>317</v>
      </c>
      <c r="C285" s="12">
        <v>62</v>
      </c>
      <c r="D285" s="12">
        <v>0</v>
      </c>
      <c r="E285" s="12">
        <v>51</v>
      </c>
      <c r="F285" s="270">
        <v>51</v>
      </c>
      <c r="G285" s="19" t="s">
        <v>282</v>
      </c>
      <c r="H285" s="22">
        <v>4384444</v>
      </c>
      <c r="I285" s="18">
        <v>1615890</v>
      </c>
      <c r="J285" s="18">
        <v>0</v>
      </c>
      <c r="K285" s="18">
        <v>0</v>
      </c>
      <c r="L285" s="21">
        <f t="shared" si="8"/>
        <v>6000334</v>
      </c>
      <c r="M285" s="20">
        <v>73.069999999999993</v>
      </c>
      <c r="N285" s="20">
        <v>26.93</v>
      </c>
      <c r="O285" s="20">
        <v>0</v>
      </c>
      <c r="P285" s="20">
        <v>0</v>
      </c>
      <c r="Q285" s="17">
        <f t="shared" si="9"/>
        <v>100</v>
      </c>
      <c r="R285" s="41"/>
      <c r="T285" s="33"/>
      <c r="U285" s="33"/>
      <c r="V285" s="33"/>
      <c r="W285" s="33"/>
    </row>
    <row r="286" spans="1:23" ht="12.75" customHeight="1" x14ac:dyDescent="0.2">
      <c r="A286" s="10">
        <v>81</v>
      </c>
      <c r="B286" s="11">
        <v>317</v>
      </c>
      <c r="C286" s="12">
        <v>62</v>
      </c>
      <c r="D286" s="12">
        <v>0</v>
      </c>
      <c r="E286" s="12">
        <v>52</v>
      </c>
      <c r="F286" s="270">
        <v>51</v>
      </c>
      <c r="G286" s="19" t="s">
        <v>283</v>
      </c>
      <c r="H286" s="22">
        <v>1796996</v>
      </c>
      <c r="I286" s="18">
        <v>662285</v>
      </c>
      <c r="J286" s="18">
        <v>0</v>
      </c>
      <c r="K286" s="18">
        <v>0</v>
      </c>
      <c r="L286" s="21">
        <f t="shared" si="8"/>
        <v>2459281</v>
      </c>
      <c r="M286" s="20">
        <v>73.069999999999993</v>
      </c>
      <c r="N286" s="20">
        <v>26.93</v>
      </c>
      <c r="O286" s="20">
        <v>0</v>
      </c>
      <c r="P286" s="20">
        <v>0</v>
      </c>
      <c r="Q286" s="17">
        <f t="shared" si="9"/>
        <v>100</v>
      </c>
      <c r="R286" s="41"/>
      <c r="T286" s="33"/>
      <c r="U286" s="33"/>
      <c r="V286" s="33"/>
      <c r="W286" s="33"/>
    </row>
    <row r="287" spans="1:23" ht="12.75" customHeight="1" x14ac:dyDescent="0.2">
      <c r="A287" s="10">
        <v>81</v>
      </c>
      <c r="B287" s="11">
        <v>317</v>
      </c>
      <c r="C287" s="12">
        <v>62</v>
      </c>
      <c r="D287" s="12">
        <v>0</v>
      </c>
      <c r="E287" s="12">
        <v>53</v>
      </c>
      <c r="F287" s="270">
        <v>51</v>
      </c>
      <c r="G287" s="19" t="s">
        <v>284</v>
      </c>
      <c r="H287" s="22">
        <v>13840540</v>
      </c>
      <c r="I287" s="18">
        <v>5100942</v>
      </c>
      <c r="J287" s="18">
        <v>8117778</v>
      </c>
      <c r="K287" s="18">
        <v>0</v>
      </c>
      <c r="L287" s="21">
        <f t="shared" si="8"/>
        <v>27059260</v>
      </c>
      <c r="M287" s="20">
        <v>51</v>
      </c>
      <c r="N287" s="16">
        <v>49</v>
      </c>
      <c r="O287" s="16">
        <v>0</v>
      </c>
      <c r="P287" s="16">
        <v>0</v>
      </c>
      <c r="Q287" s="17">
        <f t="shared" si="9"/>
        <v>100</v>
      </c>
      <c r="R287" s="41"/>
      <c r="T287" s="33"/>
      <c r="U287" s="33"/>
      <c r="V287" s="33"/>
      <c r="W287" s="33"/>
    </row>
    <row r="288" spans="1:23" ht="12.75" customHeight="1" x14ac:dyDescent="0.2">
      <c r="A288" s="10">
        <v>81</v>
      </c>
      <c r="B288" s="11">
        <v>317</v>
      </c>
      <c r="C288" s="12">
        <v>62</v>
      </c>
      <c r="D288" s="12">
        <v>0</v>
      </c>
      <c r="E288" s="12">
        <v>54</v>
      </c>
      <c r="F288" s="270">
        <v>51</v>
      </c>
      <c r="G288" s="19" t="s">
        <v>285</v>
      </c>
      <c r="H288" s="22">
        <v>15520067</v>
      </c>
      <c r="I288" s="18">
        <v>55279933</v>
      </c>
      <c r="J288" s="18">
        <v>0</v>
      </c>
      <c r="K288" s="18">
        <v>0</v>
      </c>
      <c r="L288" s="21">
        <f t="shared" si="8"/>
        <v>70800000</v>
      </c>
      <c r="M288" s="20">
        <v>29</v>
      </c>
      <c r="N288" s="16">
        <v>71</v>
      </c>
      <c r="O288" s="16">
        <v>0</v>
      </c>
      <c r="P288" s="16">
        <v>0</v>
      </c>
      <c r="Q288" s="17">
        <f t="shared" si="9"/>
        <v>100</v>
      </c>
      <c r="R288" s="41"/>
      <c r="T288" s="33"/>
      <c r="U288" s="33"/>
      <c r="V288" s="33"/>
      <c r="W288" s="33"/>
    </row>
    <row r="289" spans="1:23" ht="26.25" thickBot="1" x14ac:dyDescent="0.25">
      <c r="A289" s="10">
        <v>81</v>
      </c>
      <c r="B289" s="11">
        <v>317</v>
      </c>
      <c r="C289" s="12">
        <v>62</v>
      </c>
      <c r="D289" s="12">
        <v>0</v>
      </c>
      <c r="E289" s="12">
        <v>55</v>
      </c>
      <c r="F289" s="270">
        <v>51</v>
      </c>
      <c r="G289" s="19" t="s">
        <v>286</v>
      </c>
      <c r="H289" s="22">
        <v>21687175</v>
      </c>
      <c r="I289" s="18">
        <v>60912825</v>
      </c>
      <c r="J289" s="18">
        <v>0</v>
      </c>
      <c r="K289" s="18">
        <v>0</v>
      </c>
      <c r="L289" s="21">
        <f t="shared" si="8"/>
        <v>82600000</v>
      </c>
      <c r="M289" s="20">
        <v>26.26</v>
      </c>
      <c r="N289" s="20">
        <v>73.739999999999995</v>
      </c>
      <c r="O289" s="20">
        <v>0</v>
      </c>
      <c r="P289" s="20">
        <v>0</v>
      </c>
      <c r="Q289" s="17">
        <f t="shared" si="9"/>
        <v>100</v>
      </c>
      <c r="R289" s="41"/>
      <c r="T289" s="33"/>
      <c r="U289" s="33"/>
      <c r="V289" s="33"/>
      <c r="W289" s="33"/>
    </row>
    <row r="290" spans="1:23" ht="13.5" customHeight="1" thickBot="1" x14ac:dyDescent="0.25">
      <c r="A290" s="218" t="s">
        <v>14</v>
      </c>
      <c r="B290" s="219"/>
      <c r="C290" s="219"/>
      <c r="D290" s="219"/>
      <c r="E290" s="219"/>
      <c r="F290" s="123"/>
      <c r="G290" s="28"/>
      <c r="H290" s="23">
        <f>+SUM(H9:H289)</f>
        <v>13681142934</v>
      </c>
      <c r="I290" s="23">
        <f>+SUM(I9:I289)</f>
        <v>48285267656</v>
      </c>
      <c r="J290" s="23">
        <f>+SUM(J9:J289)</f>
        <v>100351331925</v>
      </c>
      <c r="K290" s="23">
        <f>+SUM(K9:K289)</f>
        <v>163800511417</v>
      </c>
      <c r="L290" s="23">
        <f>+SUM(L9:L289)</f>
        <v>326118253932</v>
      </c>
      <c r="M290" s="204"/>
      <c r="N290" s="204"/>
      <c r="O290" s="204"/>
      <c r="P290" s="204"/>
      <c r="Q290" s="205"/>
      <c r="R290" s="42"/>
    </row>
    <row r="291" spans="1:23" ht="15" x14ac:dyDescent="0.25">
      <c r="J291"/>
    </row>
    <row r="292" spans="1:23" x14ac:dyDescent="0.2">
      <c r="L292" s="15"/>
    </row>
    <row r="293" spans="1:23" x14ac:dyDescent="0.2">
      <c r="L293" s="15"/>
    </row>
    <row r="294" spans="1:23" x14ac:dyDescent="0.2">
      <c r="H294" s="30"/>
      <c r="I294" s="31"/>
      <c r="J294" s="31"/>
      <c r="K294" s="31"/>
      <c r="L294" s="32"/>
    </row>
  </sheetData>
  <sortState ref="A9:W335">
    <sortCondition ref="A9:A335"/>
    <sortCondition ref="B9:B335"/>
    <sortCondition ref="C9:C335"/>
    <sortCondition ref="D9:D335"/>
    <sortCondition ref="E9:E335"/>
  </sortState>
  <mergeCells count="15">
    <mergeCell ref="A3:Q3"/>
    <mergeCell ref="A6:Q6"/>
    <mergeCell ref="M290:Q290"/>
    <mergeCell ref="A4:Q4"/>
    <mergeCell ref="A5:Q5"/>
    <mergeCell ref="G7:G8"/>
    <mergeCell ref="M7:Q7"/>
    <mergeCell ref="A7:A8"/>
    <mergeCell ref="B7:B8"/>
    <mergeCell ref="C7:C8"/>
    <mergeCell ref="D7:D8"/>
    <mergeCell ref="E7:E8"/>
    <mergeCell ref="H7:L7"/>
    <mergeCell ref="A290:E290"/>
    <mergeCell ref="F7:F8"/>
  </mergeCells>
  <conditionalFormatting sqref="A3:A6 H8:R8">
    <cfRule type="cellIs" dxfId="33" priority="2" stopIfTrue="1" operator="equal">
      <formula>"NO"</formula>
    </cfRule>
  </conditionalFormatting>
  <pageMargins left="0.47244094488188981" right="1.6141732283464567" top="0.98425196850393704" bottom="0.78740157480314965" header="0.31496062992125984" footer="0.31496062992125984"/>
  <pageSetup paperSize="9" scale="49" fitToHeight="3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7"/>
  <sheetViews>
    <sheetView topLeftCell="A139" workbookViewId="0"/>
  </sheetViews>
  <sheetFormatPr baseColWidth="10" defaultRowHeight="12.75" x14ac:dyDescent="0.2"/>
  <cols>
    <col min="1" max="1" width="11.42578125" style="64"/>
    <col min="2" max="2" width="3.28515625" style="64" bestFit="1" customWidth="1"/>
    <col min="3" max="3" width="4" style="64" bestFit="1" customWidth="1"/>
    <col min="4" max="4" width="48.7109375" style="64" customWidth="1"/>
    <col min="5" max="5" width="17" style="64" bestFit="1" customWidth="1"/>
    <col min="6" max="6" width="15.28515625" style="64" bestFit="1" customWidth="1"/>
    <col min="7" max="8" width="17.140625" style="64" bestFit="1" customWidth="1"/>
    <col min="9" max="9" width="16.85546875" style="64" bestFit="1" customWidth="1"/>
    <col min="10" max="10" width="12.42578125" style="64" bestFit="1" customWidth="1"/>
    <col min="11" max="12" width="11.5703125" style="64" bestFit="1" customWidth="1"/>
    <col min="13" max="16384" width="11.42578125" style="64"/>
  </cols>
  <sheetData>
    <row r="1" spans="2:14" s="1" customFormat="1" x14ac:dyDescent="0.2">
      <c r="B1" s="3" t="s">
        <v>0</v>
      </c>
      <c r="C1" s="4"/>
      <c r="D1" s="49"/>
      <c r="E1" s="50"/>
      <c r="F1" s="50"/>
      <c r="G1" s="2"/>
      <c r="H1" s="2"/>
      <c r="I1" s="7"/>
      <c r="L1" s="2"/>
      <c r="M1" s="2"/>
      <c r="N1" s="14" t="s">
        <v>1</v>
      </c>
    </row>
    <row r="2" spans="2:14" s="2" customFormat="1" ht="13.5" thickBot="1" x14ac:dyDescent="0.25">
      <c r="B2" s="3"/>
      <c r="C2" s="8"/>
      <c r="D2" s="50"/>
      <c r="E2" s="50"/>
      <c r="F2" s="50"/>
      <c r="I2" s="7"/>
      <c r="N2" s="7" t="s">
        <v>302</v>
      </c>
    </row>
    <row r="3" spans="2:14" s="1" customFormat="1" x14ac:dyDescent="0.2">
      <c r="B3" s="198" t="s">
        <v>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</row>
    <row r="4" spans="2:14" s="1" customFormat="1" x14ac:dyDescent="0.2">
      <c r="B4" s="206" t="s">
        <v>2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8"/>
    </row>
    <row r="5" spans="2:14" s="1" customFormat="1" x14ac:dyDescent="0.2">
      <c r="B5" s="206" t="s">
        <v>3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8"/>
    </row>
    <row r="6" spans="2:14" s="1" customFormat="1" ht="13.5" thickBot="1" x14ac:dyDescent="0.25">
      <c r="B6" s="201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3"/>
    </row>
    <row r="7" spans="2:14" s="1" customFormat="1" ht="30.75" customHeight="1" thickBot="1" x14ac:dyDescent="0.25">
      <c r="B7" s="213" t="s">
        <v>4</v>
      </c>
      <c r="C7" s="213" t="s">
        <v>5</v>
      </c>
      <c r="D7" s="209" t="s">
        <v>12</v>
      </c>
      <c r="E7" s="225" t="s">
        <v>11</v>
      </c>
      <c r="F7" s="226"/>
      <c r="G7" s="226"/>
      <c r="H7" s="226"/>
      <c r="I7" s="227"/>
      <c r="J7" s="211" t="s">
        <v>10</v>
      </c>
      <c r="K7" s="211"/>
      <c r="L7" s="211"/>
      <c r="M7" s="211"/>
      <c r="N7" s="212"/>
    </row>
    <row r="8" spans="2:14" s="9" customFormat="1" ht="48" customHeight="1" thickBot="1" x14ac:dyDescent="0.3">
      <c r="B8" s="223"/>
      <c r="C8" s="223"/>
      <c r="D8" s="224"/>
      <c r="E8" s="51">
        <v>2018</v>
      </c>
      <c r="F8" s="52">
        <v>2019</v>
      </c>
      <c r="G8" s="52">
        <v>2020</v>
      </c>
      <c r="H8" s="53" t="s">
        <v>7</v>
      </c>
      <c r="I8" s="89" t="s">
        <v>8</v>
      </c>
      <c r="J8" s="54">
        <v>2018</v>
      </c>
      <c r="K8" s="55">
        <v>2019</v>
      </c>
      <c r="L8" s="55">
        <v>2020</v>
      </c>
      <c r="M8" s="56" t="s">
        <v>7</v>
      </c>
      <c r="N8" s="57" t="s">
        <v>8</v>
      </c>
    </row>
    <row r="9" spans="2:14" ht="25.5" x14ac:dyDescent="0.2">
      <c r="B9" s="58">
        <v>20</v>
      </c>
      <c r="C9" s="59">
        <v>301</v>
      </c>
      <c r="D9" s="80" t="s">
        <v>303</v>
      </c>
      <c r="E9" s="90">
        <v>16050000</v>
      </c>
      <c r="F9" s="60">
        <v>24075000</v>
      </c>
      <c r="G9" s="60">
        <v>48150000</v>
      </c>
      <c r="H9" s="60">
        <v>72225000</v>
      </c>
      <c r="I9" s="91">
        <f t="shared" ref="I9:I57" si="0">+SUM(E9:H9)</f>
        <v>160500000</v>
      </c>
      <c r="J9" s="61">
        <v>10</v>
      </c>
      <c r="K9" s="62">
        <v>15</v>
      </c>
      <c r="L9" s="62">
        <v>30</v>
      </c>
      <c r="M9" s="62">
        <v>45</v>
      </c>
      <c r="N9" s="63">
        <f t="shared" ref="N9:N69" si="1">+SUM(J9:M9)</f>
        <v>100</v>
      </c>
    </row>
    <row r="10" spans="2:14" ht="38.25" x14ac:dyDescent="0.2">
      <c r="B10" s="65">
        <v>30</v>
      </c>
      <c r="C10" s="66">
        <v>325</v>
      </c>
      <c r="D10" s="81" t="s">
        <v>304</v>
      </c>
      <c r="E10" s="92">
        <v>18900000</v>
      </c>
      <c r="F10" s="68">
        <v>28350000</v>
      </c>
      <c r="G10" s="68">
        <v>56700000</v>
      </c>
      <c r="H10" s="68">
        <v>85050000</v>
      </c>
      <c r="I10" s="93">
        <f t="shared" si="0"/>
        <v>189000000</v>
      </c>
      <c r="J10" s="69">
        <v>10</v>
      </c>
      <c r="K10" s="70">
        <v>15</v>
      </c>
      <c r="L10" s="70">
        <v>30</v>
      </c>
      <c r="M10" s="70">
        <v>45</v>
      </c>
      <c r="N10" s="71">
        <f t="shared" si="1"/>
        <v>100</v>
      </c>
    </row>
    <row r="11" spans="2:14" ht="25.5" x14ac:dyDescent="0.2">
      <c r="B11" s="65">
        <v>30</v>
      </c>
      <c r="C11" s="66">
        <v>325</v>
      </c>
      <c r="D11" s="81" t="s">
        <v>427</v>
      </c>
      <c r="E11" s="92">
        <v>20700000</v>
      </c>
      <c r="F11" s="68">
        <v>31050000</v>
      </c>
      <c r="G11" s="68">
        <v>62100000</v>
      </c>
      <c r="H11" s="68">
        <v>93150000</v>
      </c>
      <c r="I11" s="93">
        <f t="shared" si="0"/>
        <v>207000000</v>
      </c>
      <c r="J11" s="69">
        <v>10</v>
      </c>
      <c r="K11" s="70">
        <v>15</v>
      </c>
      <c r="L11" s="70">
        <v>30</v>
      </c>
      <c r="M11" s="70">
        <v>45</v>
      </c>
      <c r="N11" s="71">
        <f t="shared" si="1"/>
        <v>100</v>
      </c>
    </row>
    <row r="12" spans="2:14" x14ac:dyDescent="0.2">
      <c r="B12" s="65">
        <v>30</v>
      </c>
      <c r="C12" s="66">
        <v>325</v>
      </c>
      <c r="D12" s="81" t="s">
        <v>305</v>
      </c>
      <c r="E12" s="92">
        <v>9370000</v>
      </c>
      <c r="F12" s="68">
        <v>14055000</v>
      </c>
      <c r="G12" s="68">
        <v>28110000</v>
      </c>
      <c r="H12" s="68">
        <v>42165000</v>
      </c>
      <c r="I12" s="93">
        <f t="shared" si="0"/>
        <v>93700000</v>
      </c>
      <c r="J12" s="69">
        <v>10</v>
      </c>
      <c r="K12" s="70">
        <v>15</v>
      </c>
      <c r="L12" s="70">
        <v>30</v>
      </c>
      <c r="M12" s="70">
        <v>45</v>
      </c>
      <c r="N12" s="71">
        <f t="shared" si="1"/>
        <v>100</v>
      </c>
    </row>
    <row r="13" spans="2:14" ht="25.5" x14ac:dyDescent="0.2">
      <c r="B13" s="65">
        <v>30</v>
      </c>
      <c r="C13" s="66">
        <v>325</v>
      </c>
      <c r="D13" s="81" t="s">
        <v>306</v>
      </c>
      <c r="E13" s="92">
        <v>6600000</v>
      </c>
      <c r="F13" s="68">
        <v>9900000</v>
      </c>
      <c r="G13" s="68">
        <v>19800000</v>
      </c>
      <c r="H13" s="68">
        <v>29700000</v>
      </c>
      <c r="I13" s="93">
        <f t="shared" si="0"/>
        <v>66000000</v>
      </c>
      <c r="J13" s="69">
        <v>10</v>
      </c>
      <c r="K13" s="70">
        <v>15</v>
      </c>
      <c r="L13" s="70">
        <v>30</v>
      </c>
      <c r="M13" s="70">
        <v>45</v>
      </c>
      <c r="N13" s="71">
        <f t="shared" si="1"/>
        <v>100</v>
      </c>
    </row>
    <row r="14" spans="2:14" ht="26.25" customHeight="1" x14ac:dyDescent="0.2">
      <c r="B14" s="65">
        <v>30</v>
      </c>
      <c r="C14" s="66">
        <v>325</v>
      </c>
      <c r="D14" s="81" t="s">
        <v>307</v>
      </c>
      <c r="E14" s="92">
        <v>14700000</v>
      </c>
      <c r="F14" s="68">
        <v>22050000</v>
      </c>
      <c r="G14" s="68">
        <v>44100000</v>
      </c>
      <c r="H14" s="68">
        <v>66150000</v>
      </c>
      <c r="I14" s="93">
        <f t="shared" si="0"/>
        <v>147000000</v>
      </c>
      <c r="J14" s="69">
        <v>10</v>
      </c>
      <c r="K14" s="70">
        <v>15</v>
      </c>
      <c r="L14" s="70">
        <v>30</v>
      </c>
      <c r="M14" s="70">
        <v>45</v>
      </c>
      <c r="N14" s="71">
        <f t="shared" si="1"/>
        <v>100</v>
      </c>
    </row>
    <row r="15" spans="2:14" ht="28.5" customHeight="1" x14ac:dyDescent="0.2">
      <c r="B15" s="65">
        <v>30</v>
      </c>
      <c r="C15" s="66">
        <v>325</v>
      </c>
      <c r="D15" s="81" t="s">
        <v>308</v>
      </c>
      <c r="E15" s="92">
        <v>14800000</v>
      </c>
      <c r="F15" s="68">
        <v>22200000</v>
      </c>
      <c r="G15" s="68">
        <v>44400000</v>
      </c>
      <c r="H15" s="68">
        <v>66600000</v>
      </c>
      <c r="I15" s="93">
        <f t="shared" si="0"/>
        <v>148000000</v>
      </c>
      <c r="J15" s="69">
        <v>10</v>
      </c>
      <c r="K15" s="70">
        <v>15</v>
      </c>
      <c r="L15" s="70">
        <v>30</v>
      </c>
      <c r="M15" s="70">
        <v>45</v>
      </c>
      <c r="N15" s="71">
        <f t="shared" si="1"/>
        <v>100</v>
      </c>
    </row>
    <row r="16" spans="2:14" ht="25.5" x14ac:dyDescent="0.2">
      <c r="B16" s="65">
        <v>30</v>
      </c>
      <c r="C16" s="66">
        <v>325</v>
      </c>
      <c r="D16" s="82" t="s">
        <v>309</v>
      </c>
      <c r="E16" s="92">
        <v>73060000</v>
      </c>
      <c r="F16" s="68">
        <v>109590000</v>
      </c>
      <c r="G16" s="68">
        <v>219180000</v>
      </c>
      <c r="H16" s="68">
        <v>328770000</v>
      </c>
      <c r="I16" s="93">
        <f t="shared" si="0"/>
        <v>730600000</v>
      </c>
      <c r="J16" s="69">
        <v>10</v>
      </c>
      <c r="K16" s="70">
        <v>15</v>
      </c>
      <c r="L16" s="70">
        <v>30</v>
      </c>
      <c r="M16" s="70">
        <v>45</v>
      </c>
      <c r="N16" s="71">
        <f t="shared" si="1"/>
        <v>100</v>
      </c>
    </row>
    <row r="17" spans="2:14" ht="38.25" x14ac:dyDescent="0.2">
      <c r="B17" s="65">
        <v>30</v>
      </c>
      <c r="C17" s="66">
        <v>325</v>
      </c>
      <c r="D17" s="83" t="s">
        <v>310</v>
      </c>
      <c r="E17" s="92">
        <v>11000000</v>
      </c>
      <c r="F17" s="68">
        <v>16500000</v>
      </c>
      <c r="G17" s="68">
        <v>33000000</v>
      </c>
      <c r="H17" s="68">
        <v>49500000</v>
      </c>
      <c r="I17" s="93">
        <f t="shared" si="0"/>
        <v>110000000</v>
      </c>
      <c r="J17" s="69">
        <v>10</v>
      </c>
      <c r="K17" s="70">
        <v>15</v>
      </c>
      <c r="L17" s="70">
        <v>30</v>
      </c>
      <c r="M17" s="70">
        <v>45</v>
      </c>
      <c r="N17" s="71">
        <f t="shared" si="1"/>
        <v>100</v>
      </c>
    </row>
    <row r="18" spans="2:14" x14ac:dyDescent="0.2">
      <c r="B18" s="65">
        <v>30</v>
      </c>
      <c r="C18" s="66">
        <v>325</v>
      </c>
      <c r="D18" s="83" t="s">
        <v>311</v>
      </c>
      <c r="E18" s="92">
        <v>4400000</v>
      </c>
      <c r="F18" s="68">
        <v>6600000</v>
      </c>
      <c r="G18" s="68">
        <v>13200000</v>
      </c>
      <c r="H18" s="68">
        <v>19800000</v>
      </c>
      <c r="I18" s="93">
        <f t="shared" si="0"/>
        <v>44000000</v>
      </c>
      <c r="J18" s="69">
        <v>10</v>
      </c>
      <c r="K18" s="70">
        <v>15</v>
      </c>
      <c r="L18" s="70">
        <v>30</v>
      </c>
      <c r="M18" s="70">
        <v>45</v>
      </c>
      <c r="N18" s="71">
        <f t="shared" si="1"/>
        <v>100</v>
      </c>
    </row>
    <row r="19" spans="2:14" ht="25.5" x14ac:dyDescent="0.2">
      <c r="B19" s="65">
        <v>30</v>
      </c>
      <c r="C19" s="66">
        <v>325</v>
      </c>
      <c r="D19" s="83" t="s">
        <v>312</v>
      </c>
      <c r="E19" s="92">
        <v>10500000</v>
      </c>
      <c r="F19" s="68">
        <v>15750000</v>
      </c>
      <c r="G19" s="68">
        <v>31500000</v>
      </c>
      <c r="H19" s="68">
        <v>47250000</v>
      </c>
      <c r="I19" s="93">
        <f t="shared" si="0"/>
        <v>105000000</v>
      </c>
      <c r="J19" s="69">
        <v>10</v>
      </c>
      <c r="K19" s="70">
        <v>15</v>
      </c>
      <c r="L19" s="70">
        <v>30</v>
      </c>
      <c r="M19" s="70">
        <v>45</v>
      </c>
      <c r="N19" s="71">
        <f t="shared" si="1"/>
        <v>100</v>
      </c>
    </row>
    <row r="20" spans="2:14" x14ac:dyDescent="0.2">
      <c r="B20" s="65">
        <v>30</v>
      </c>
      <c r="C20" s="66">
        <v>325</v>
      </c>
      <c r="D20" s="83" t="s">
        <v>313</v>
      </c>
      <c r="E20" s="92">
        <v>7200000</v>
      </c>
      <c r="F20" s="68">
        <v>10800000</v>
      </c>
      <c r="G20" s="68">
        <v>21600000</v>
      </c>
      <c r="H20" s="68">
        <v>32400000</v>
      </c>
      <c r="I20" s="93">
        <f t="shared" si="0"/>
        <v>72000000</v>
      </c>
      <c r="J20" s="69">
        <v>10</v>
      </c>
      <c r="K20" s="70">
        <v>15</v>
      </c>
      <c r="L20" s="70">
        <v>30</v>
      </c>
      <c r="M20" s="70">
        <v>45</v>
      </c>
      <c r="N20" s="71">
        <f t="shared" si="1"/>
        <v>100</v>
      </c>
    </row>
    <row r="21" spans="2:14" ht="25.5" x14ac:dyDescent="0.2">
      <c r="B21" s="65">
        <v>30</v>
      </c>
      <c r="C21" s="66">
        <v>325</v>
      </c>
      <c r="D21" s="83" t="s">
        <v>314</v>
      </c>
      <c r="E21" s="92">
        <v>22000000</v>
      </c>
      <c r="F21" s="68">
        <v>33000000</v>
      </c>
      <c r="G21" s="68">
        <v>66000000</v>
      </c>
      <c r="H21" s="68">
        <v>99000000</v>
      </c>
      <c r="I21" s="93">
        <f t="shared" si="0"/>
        <v>220000000</v>
      </c>
      <c r="J21" s="69">
        <v>10</v>
      </c>
      <c r="K21" s="70">
        <v>15</v>
      </c>
      <c r="L21" s="70">
        <v>30</v>
      </c>
      <c r="M21" s="70">
        <v>45</v>
      </c>
      <c r="N21" s="71">
        <f t="shared" si="1"/>
        <v>100</v>
      </c>
    </row>
    <row r="22" spans="2:14" x14ac:dyDescent="0.2">
      <c r="B22" s="65">
        <v>30</v>
      </c>
      <c r="C22" s="66">
        <v>325</v>
      </c>
      <c r="D22" s="83" t="s">
        <v>315</v>
      </c>
      <c r="E22" s="92">
        <v>7300000</v>
      </c>
      <c r="F22" s="68">
        <v>10950000</v>
      </c>
      <c r="G22" s="68">
        <v>21900000</v>
      </c>
      <c r="H22" s="68">
        <v>32850000</v>
      </c>
      <c r="I22" s="93">
        <f t="shared" si="0"/>
        <v>73000000</v>
      </c>
      <c r="J22" s="69">
        <v>10</v>
      </c>
      <c r="K22" s="70">
        <v>15</v>
      </c>
      <c r="L22" s="70">
        <v>30</v>
      </c>
      <c r="M22" s="70">
        <v>45</v>
      </c>
      <c r="N22" s="71">
        <f t="shared" si="1"/>
        <v>100</v>
      </c>
    </row>
    <row r="23" spans="2:14" ht="25.5" x14ac:dyDescent="0.2">
      <c r="B23" s="65">
        <v>30</v>
      </c>
      <c r="C23" s="66">
        <v>325</v>
      </c>
      <c r="D23" s="83" t="s">
        <v>316</v>
      </c>
      <c r="E23" s="92">
        <v>4000000</v>
      </c>
      <c r="F23" s="68">
        <v>6000000</v>
      </c>
      <c r="G23" s="68">
        <v>10000000</v>
      </c>
      <c r="H23" s="68">
        <v>0</v>
      </c>
      <c r="I23" s="93">
        <f t="shared" si="0"/>
        <v>20000000</v>
      </c>
      <c r="J23" s="69">
        <v>20</v>
      </c>
      <c r="K23" s="70">
        <v>30</v>
      </c>
      <c r="L23" s="70">
        <v>50</v>
      </c>
      <c r="M23" s="70">
        <v>0</v>
      </c>
      <c r="N23" s="71">
        <f t="shared" si="1"/>
        <v>100</v>
      </c>
    </row>
    <row r="24" spans="2:14" ht="25.5" x14ac:dyDescent="0.2">
      <c r="B24" s="65">
        <v>30</v>
      </c>
      <c r="C24" s="66">
        <v>325</v>
      </c>
      <c r="D24" s="83" t="s">
        <v>317</v>
      </c>
      <c r="E24" s="92">
        <v>2000000</v>
      </c>
      <c r="F24" s="68">
        <v>3000000</v>
      </c>
      <c r="G24" s="68">
        <v>5000000</v>
      </c>
      <c r="H24" s="68">
        <v>0</v>
      </c>
      <c r="I24" s="93">
        <f t="shared" si="0"/>
        <v>10000000</v>
      </c>
      <c r="J24" s="69">
        <v>20</v>
      </c>
      <c r="K24" s="70">
        <v>30</v>
      </c>
      <c r="L24" s="70">
        <v>50</v>
      </c>
      <c r="M24" s="70">
        <v>0</v>
      </c>
      <c r="N24" s="71">
        <f t="shared" si="1"/>
        <v>100</v>
      </c>
    </row>
    <row r="25" spans="2:14" ht="25.5" x14ac:dyDescent="0.2">
      <c r="B25" s="65">
        <v>30</v>
      </c>
      <c r="C25" s="66">
        <v>325</v>
      </c>
      <c r="D25" s="83" t="s">
        <v>318</v>
      </c>
      <c r="E25" s="92">
        <v>4000000</v>
      </c>
      <c r="F25" s="68">
        <v>6000000</v>
      </c>
      <c r="G25" s="68">
        <v>12000000</v>
      </c>
      <c r="H25" s="68">
        <v>18000000</v>
      </c>
      <c r="I25" s="93">
        <f t="shared" si="0"/>
        <v>40000000</v>
      </c>
      <c r="J25" s="69">
        <v>10</v>
      </c>
      <c r="K25" s="70">
        <v>15</v>
      </c>
      <c r="L25" s="70">
        <v>30</v>
      </c>
      <c r="M25" s="70">
        <v>45</v>
      </c>
      <c r="N25" s="71">
        <f t="shared" si="1"/>
        <v>100</v>
      </c>
    </row>
    <row r="26" spans="2:14" ht="25.5" x14ac:dyDescent="0.2">
      <c r="B26" s="65">
        <v>30</v>
      </c>
      <c r="C26" s="66">
        <v>325</v>
      </c>
      <c r="D26" s="83" t="s">
        <v>319</v>
      </c>
      <c r="E26" s="92">
        <v>4000000</v>
      </c>
      <c r="F26" s="68">
        <v>6000000</v>
      </c>
      <c r="G26" s="68">
        <v>12000000</v>
      </c>
      <c r="H26" s="68">
        <v>18000000</v>
      </c>
      <c r="I26" s="93">
        <f t="shared" si="0"/>
        <v>40000000</v>
      </c>
      <c r="J26" s="69">
        <v>10</v>
      </c>
      <c r="K26" s="70">
        <v>15</v>
      </c>
      <c r="L26" s="70">
        <v>30</v>
      </c>
      <c r="M26" s="70">
        <v>45</v>
      </c>
      <c r="N26" s="71">
        <f t="shared" si="1"/>
        <v>100</v>
      </c>
    </row>
    <row r="27" spans="2:14" x14ac:dyDescent="0.2">
      <c r="B27" s="65">
        <v>30</v>
      </c>
      <c r="C27" s="66">
        <v>325</v>
      </c>
      <c r="D27" s="83" t="s">
        <v>320</v>
      </c>
      <c r="E27" s="92">
        <v>2000000</v>
      </c>
      <c r="F27" s="68">
        <v>3000000</v>
      </c>
      <c r="G27" s="68">
        <v>5000000</v>
      </c>
      <c r="H27" s="68">
        <v>0</v>
      </c>
      <c r="I27" s="93">
        <f t="shared" si="0"/>
        <v>10000000</v>
      </c>
      <c r="J27" s="69">
        <v>20</v>
      </c>
      <c r="K27" s="70">
        <v>30</v>
      </c>
      <c r="L27" s="70">
        <v>50</v>
      </c>
      <c r="M27" s="70">
        <v>0</v>
      </c>
      <c r="N27" s="71">
        <f t="shared" si="1"/>
        <v>100</v>
      </c>
    </row>
    <row r="28" spans="2:14" ht="25.5" x14ac:dyDescent="0.2">
      <c r="B28" s="65">
        <v>30</v>
      </c>
      <c r="C28" s="66">
        <v>325</v>
      </c>
      <c r="D28" s="83" t="s">
        <v>321</v>
      </c>
      <c r="E28" s="92">
        <v>13000000</v>
      </c>
      <c r="F28" s="68">
        <v>19500000</v>
      </c>
      <c r="G28" s="68">
        <v>39000000</v>
      </c>
      <c r="H28" s="68">
        <v>58500000</v>
      </c>
      <c r="I28" s="93">
        <f t="shared" si="0"/>
        <v>130000000</v>
      </c>
      <c r="J28" s="69">
        <v>10</v>
      </c>
      <c r="K28" s="70">
        <v>15</v>
      </c>
      <c r="L28" s="70">
        <v>30</v>
      </c>
      <c r="M28" s="70">
        <v>45</v>
      </c>
      <c r="N28" s="71">
        <f t="shared" si="1"/>
        <v>100</v>
      </c>
    </row>
    <row r="29" spans="2:14" ht="25.5" x14ac:dyDescent="0.2">
      <c r="B29" s="65">
        <v>30</v>
      </c>
      <c r="C29" s="66">
        <v>325</v>
      </c>
      <c r="D29" s="83" t="s">
        <v>322</v>
      </c>
      <c r="E29" s="92">
        <v>10590000</v>
      </c>
      <c r="F29" s="68">
        <v>15885000</v>
      </c>
      <c r="G29" s="68">
        <v>31770000</v>
      </c>
      <c r="H29" s="68">
        <v>47655000</v>
      </c>
      <c r="I29" s="93">
        <f t="shared" si="0"/>
        <v>105900000</v>
      </c>
      <c r="J29" s="69">
        <v>10</v>
      </c>
      <c r="K29" s="70">
        <v>15</v>
      </c>
      <c r="L29" s="70">
        <v>30</v>
      </c>
      <c r="M29" s="70">
        <v>45</v>
      </c>
      <c r="N29" s="71">
        <f t="shared" si="1"/>
        <v>100</v>
      </c>
    </row>
    <row r="30" spans="2:14" ht="25.5" x14ac:dyDescent="0.2">
      <c r="B30" s="65">
        <v>30</v>
      </c>
      <c r="C30" s="66">
        <v>325</v>
      </c>
      <c r="D30" s="83" t="s">
        <v>323</v>
      </c>
      <c r="E30" s="92">
        <v>1750000</v>
      </c>
      <c r="F30" s="68">
        <v>1750000</v>
      </c>
      <c r="G30" s="68">
        <v>0</v>
      </c>
      <c r="H30" s="68">
        <v>0</v>
      </c>
      <c r="I30" s="93">
        <f t="shared" si="0"/>
        <v>3500000</v>
      </c>
      <c r="J30" s="69">
        <v>50</v>
      </c>
      <c r="K30" s="70">
        <v>50</v>
      </c>
      <c r="L30" s="70">
        <v>0</v>
      </c>
      <c r="M30" s="70">
        <v>0</v>
      </c>
      <c r="N30" s="71">
        <f t="shared" si="1"/>
        <v>100</v>
      </c>
    </row>
    <row r="31" spans="2:14" ht="25.5" x14ac:dyDescent="0.2">
      <c r="B31" s="65">
        <v>30</v>
      </c>
      <c r="C31" s="66">
        <v>325</v>
      </c>
      <c r="D31" s="83" t="s">
        <v>324</v>
      </c>
      <c r="E31" s="92">
        <v>2720000</v>
      </c>
      <c r="F31" s="68">
        <v>4080000</v>
      </c>
      <c r="G31" s="68">
        <v>8160000</v>
      </c>
      <c r="H31" s="68">
        <v>12240000</v>
      </c>
      <c r="I31" s="93">
        <f t="shared" si="0"/>
        <v>27200000</v>
      </c>
      <c r="J31" s="69">
        <v>10</v>
      </c>
      <c r="K31" s="70">
        <v>15</v>
      </c>
      <c r="L31" s="70">
        <v>30</v>
      </c>
      <c r="M31" s="70">
        <v>45</v>
      </c>
      <c r="N31" s="71">
        <f t="shared" si="1"/>
        <v>100</v>
      </c>
    </row>
    <row r="32" spans="2:14" ht="25.5" x14ac:dyDescent="0.2">
      <c r="B32" s="65">
        <v>30</v>
      </c>
      <c r="C32" s="66">
        <v>325</v>
      </c>
      <c r="D32" s="83" t="s">
        <v>325</v>
      </c>
      <c r="E32" s="92">
        <v>2860000</v>
      </c>
      <c r="F32" s="68">
        <v>4290000</v>
      </c>
      <c r="G32" s="68">
        <v>7150000</v>
      </c>
      <c r="H32" s="68">
        <v>0</v>
      </c>
      <c r="I32" s="93">
        <f t="shared" si="0"/>
        <v>14300000</v>
      </c>
      <c r="J32" s="69">
        <v>20</v>
      </c>
      <c r="K32" s="70">
        <v>30</v>
      </c>
      <c r="L32" s="70">
        <v>50</v>
      </c>
      <c r="M32" s="70">
        <v>0</v>
      </c>
      <c r="N32" s="71">
        <f t="shared" si="1"/>
        <v>100</v>
      </c>
    </row>
    <row r="33" spans="2:14" ht="25.5" x14ac:dyDescent="0.2">
      <c r="B33" s="65">
        <v>30</v>
      </c>
      <c r="C33" s="66">
        <v>325</v>
      </c>
      <c r="D33" s="84" t="s">
        <v>326</v>
      </c>
      <c r="E33" s="92">
        <v>1550000</v>
      </c>
      <c r="F33" s="68">
        <v>1550000</v>
      </c>
      <c r="G33" s="68">
        <v>0</v>
      </c>
      <c r="H33" s="68">
        <v>0</v>
      </c>
      <c r="I33" s="93">
        <f t="shared" si="0"/>
        <v>3100000</v>
      </c>
      <c r="J33" s="69">
        <v>50</v>
      </c>
      <c r="K33" s="70">
        <v>50</v>
      </c>
      <c r="L33" s="70">
        <v>0</v>
      </c>
      <c r="M33" s="70">
        <v>0</v>
      </c>
      <c r="N33" s="71">
        <f t="shared" si="1"/>
        <v>100</v>
      </c>
    </row>
    <row r="34" spans="2:14" x14ac:dyDescent="0.2">
      <c r="B34" s="65">
        <v>30</v>
      </c>
      <c r="C34" s="66">
        <v>325</v>
      </c>
      <c r="D34" s="84" t="s">
        <v>327</v>
      </c>
      <c r="E34" s="92">
        <v>15930000</v>
      </c>
      <c r="F34" s="68">
        <v>23895000</v>
      </c>
      <c r="G34" s="68">
        <v>47790000</v>
      </c>
      <c r="H34" s="68">
        <v>71685000</v>
      </c>
      <c r="I34" s="93">
        <f t="shared" si="0"/>
        <v>159300000</v>
      </c>
      <c r="J34" s="69">
        <v>10</v>
      </c>
      <c r="K34" s="70">
        <v>15</v>
      </c>
      <c r="L34" s="70">
        <v>30</v>
      </c>
      <c r="M34" s="70">
        <v>45</v>
      </c>
      <c r="N34" s="71">
        <f t="shared" si="1"/>
        <v>100</v>
      </c>
    </row>
    <row r="35" spans="2:14" x14ac:dyDescent="0.2">
      <c r="B35" s="65">
        <v>30</v>
      </c>
      <c r="C35" s="66">
        <v>325</v>
      </c>
      <c r="D35" s="84" t="s">
        <v>328</v>
      </c>
      <c r="E35" s="92">
        <v>4000000</v>
      </c>
      <c r="F35" s="68">
        <v>4000000</v>
      </c>
      <c r="G35" s="68">
        <v>0</v>
      </c>
      <c r="H35" s="68">
        <v>0</v>
      </c>
      <c r="I35" s="93">
        <f t="shared" si="0"/>
        <v>8000000</v>
      </c>
      <c r="J35" s="69">
        <v>50</v>
      </c>
      <c r="K35" s="70">
        <v>50</v>
      </c>
      <c r="L35" s="70">
        <v>0</v>
      </c>
      <c r="M35" s="70">
        <v>0</v>
      </c>
      <c r="N35" s="71">
        <f t="shared" si="1"/>
        <v>100</v>
      </c>
    </row>
    <row r="36" spans="2:14" x14ac:dyDescent="0.2">
      <c r="B36" s="65">
        <v>30</v>
      </c>
      <c r="C36" s="66">
        <v>325</v>
      </c>
      <c r="D36" s="84" t="s">
        <v>329</v>
      </c>
      <c r="E36" s="92">
        <v>3500000</v>
      </c>
      <c r="F36" s="68">
        <v>5250000</v>
      </c>
      <c r="G36" s="68">
        <v>8750000</v>
      </c>
      <c r="H36" s="68">
        <v>0</v>
      </c>
      <c r="I36" s="93">
        <f t="shared" si="0"/>
        <v>17500000</v>
      </c>
      <c r="J36" s="69">
        <v>20</v>
      </c>
      <c r="K36" s="70">
        <v>30</v>
      </c>
      <c r="L36" s="70">
        <v>50</v>
      </c>
      <c r="M36" s="70">
        <v>0</v>
      </c>
      <c r="N36" s="71">
        <f t="shared" si="1"/>
        <v>100</v>
      </c>
    </row>
    <row r="37" spans="2:14" x14ac:dyDescent="0.2">
      <c r="B37" s="65">
        <v>30</v>
      </c>
      <c r="C37" s="66">
        <v>325</v>
      </c>
      <c r="D37" s="83" t="s">
        <v>330</v>
      </c>
      <c r="E37" s="92">
        <v>22090000</v>
      </c>
      <c r="F37" s="68">
        <v>33135000</v>
      </c>
      <c r="G37" s="68">
        <v>66270000</v>
      </c>
      <c r="H37" s="68">
        <v>99405000</v>
      </c>
      <c r="I37" s="93">
        <f t="shared" si="0"/>
        <v>220900000</v>
      </c>
      <c r="J37" s="69">
        <v>10</v>
      </c>
      <c r="K37" s="70">
        <v>15</v>
      </c>
      <c r="L37" s="70">
        <v>30</v>
      </c>
      <c r="M37" s="70">
        <v>45</v>
      </c>
      <c r="N37" s="71">
        <f t="shared" si="1"/>
        <v>100</v>
      </c>
    </row>
    <row r="38" spans="2:14" ht="25.5" x14ac:dyDescent="0.2">
      <c r="B38" s="65">
        <v>30</v>
      </c>
      <c r="C38" s="66">
        <v>325</v>
      </c>
      <c r="D38" s="83" t="s">
        <v>331</v>
      </c>
      <c r="E38" s="92">
        <v>11340000</v>
      </c>
      <c r="F38" s="68">
        <v>17010000</v>
      </c>
      <c r="G38" s="68">
        <v>34020000</v>
      </c>
      <c r="H38" s="68">
        <v>51030000</v>
      </c>
      <c r="I38" s="93">
        <f t="shared" si="0"/>
        <v>113400000</v>
      </c>
      <c r="J38" s="69">
        <v>10</v>
      </c>
      <c r="K38" s="70">
        <v>15</v>
      </c>
      <c r="L38" s="70">
        <v>30</v>
      </c>
      <c r="M38" s="70">
        <v>45</v>
      </c>
      <c r="N38" s="71">
        <f t="shared" si="1"/>
        <v>100</v>
      </c>
    </row>
    <row r="39" spans="2:14" ht="25.5" x14ac:dyDescent="0.2">
      <c r="B39" s="65">
        <v>30</v>
      </c>
      <c r="C39" s="66">
        <v>325</v>
      </c>
      <c r="D39" s="83" t="s">
        <v>332</v>
      </c>
      <c r="E39" s="92">
        <v>2670000</v>
      </c>
      <c r="F39" s="68">
        <v>4005000</v>
      </c>
      <c r="G39" s="68">
        <v>8010000</v>
      </c>
      <c r="H39" s="68">
        <v>12015000</v>
      </c>
      <c r="I39" s="93">
        <f t="shared" si="0"/>
        <v>26700000</v>
      </c>
      <c r="J39" s="69">
        <v>10</v>
      </c>
      <c r="K39" s="70">
        <v>15</v>
      </c>
      <c r="L39" s="70">
        <v>30</v>
      </c>
      <c r="M39" s="70">
        <v>45</v>
      </c>
      <c r="N39" s="71">
        <f t="shared" si="1"/>
        <v>100</v>
      </c>
    </row>
    <row r="40" spans="2:14" ht="25.5" x14ac:dyDescent="0.2">
      <c r="B40" s="65">
        <v>30</v>
      </c>
      <c r="C40" s="66">
        <v>325</v>
      </c>
      <c r="D40" s="83" t="s">
        <v>333</v>
      </c>
      <c r="E40" s="92">
        <v>2940000</v>
      </c>
      <c r="F40" s="68">
        <v>4410000</v>
      </c>
      <c r="G40" s="68">
        <v>7350000</v>
      </c>
      <c r="H40" s="68">
        <v>0</v>
      </c>
      <c r="I40" s="93">
        <f t="shared" si="0"/>
        <v>14700000</v>
      </c>
      <c r="J40" s="69">
        <v>20</v>
      </c>
      <c r="K40" s="70">
        <v>30</v>
      </c>
      <c r="L40" s="70">
        <v>50</v>
      </c>
      <c r="M40" s="70">
        <v>0</v>
      </c>
      <c r="N40" s="71">
        <f t="shared" si="1"/>
        <v>100</v>
      </c>
    </row>
    <row r="41" spans="2:14" ht="25.5" x14ac:dyDescent="0.2">
      <c r="B41" s="65">
        <v>30</v>
      </c>
      <c r="C41" s="66">
        <v>325</v>
      </c>
      <c r="D41" s="83" t="s">
        <v>334</v>
      </c>
      <c r="E41" s="92">
        <v>3580000</v>
      </c>
      <c r="F41" s="68">
        <v>5370000</v>
      </c>
      <c r="G41" s="68">
        <v>8950000</v>
      </c>
      <c r="H41" s="68">
        <v>0</v>
      </c>
      <c r="I41" s="93">
        <f t="shared" si="0"/>
        <v>17900000</v>
      </c>
      <c r="J41" s="69">
        <v>20</v>
      </c>
      <c r="K41" s="70">
        <v>30</v>
      </c>
      <c r="L41" s="70">
        <v>50</v>
      </c>
      <c r="M41" s="70">
        <v>0</v>
      </c>
      <c r="N41" s="71">
        <f t="shared" si="1"/>
        <v>100</v>
      </c>
    </row>
    <row r="42" spans="2:14" ht="25.5" x14ac:dyDescent="0.2">
      <c r="B42" s="65">
        <v>30</v>
      </c>
      <c r="C42" s="66">
        <v>325</v>
      </c>
      <c r="D42" s="83" t="s">
        <v>335</v>
      </c>
      <c r="E42" s="92">
        <v>2200000</v>
      </c>
      <c r="F42" s="68">
        <v>2200000</v>
      </c>
      <c r="G42" s="68">
        <v>0</v>
      </c>
      <c r="H42" s="68">
        <v>0</v>
      </c>
      <c r="I42" s="93">
        <f t="shared" si="0"/>
        <v>4400000</v>
      </c>
      <c r="J42" s="69">
        <v>50</v>
      </c>
      <c r="K42" s="70">
        <v>50</v>
      </c>
      <c r="L42" s="70">
        <v>0</v>
      </c>
      <c r="M42" s="70">
        <v>0</v>
      </c>
      <c r="N42" s="71">
        <f t="shared" si="1"/>
        <v>100</v>
      </c>
    </row>
    <row r="43" spans="2:14" ht="25.5" x14ac:dyDescent="0.2">
      <c r="B43" s="65">
        <v>30</v>
      </c>
      <c r="C43" s="66">
        <v>325</v>
      </c>
      <c r="D43" s="83" t="s">
        <v>336</v>
      </c>
      <c r="E43" s="92">
        <v>12110000</v>
      </c>
      <c r="F43" s="68">
        <v>18165000</v>
      </c>
      <c r="G43" s="68">
        <v>36330000</v>
      </c>
      <c r="H43" s="68">
        <v>54495000</v>
      </c>
      <c r="I43" s="93">
        <f t="shared" si="0"/>
        <v>121100000</v>
      </c>
      <c r="J43" s="69">
        <v>10</v>
      </c>
      <c r="K43" s="70">
        <v>15</v>
      </c>
      <c r="L43" s="70">
        <v>30</v>
      </c>
      <c r="M43" s="70">
        <v>45</v>
      </c>
      <c r="N43" s="71">
        <f t="shared" si="1"/>
        <v>100</v>
      </c>
    </row>
    <row r="44" spans="2:14" ht="25.5" x14ac:dyDescent="0.2">
      <c r="B44" s="65">
        <v>30</v>
      </c>
      <c r="C44" s="66">
        <v>325</v>
      </c>
      <c r="D44" s="83" t="s">
        <v>337</v>
      </c>
      <c r="E44" s="92">
        <v>2330000</v>
      </c>
      <c r="F44" s="68">
        <v>3495000</v>
      </c>
      <c r="G44" s="68">
        <v>6990000</v>
      </c>
      <c r="H44" s="68">
        <v>10485000</v>
      </c>
      <c r="I44" s="93">
        <f t="shared" si="0"/>
        <v>23300000</v>
      </c>
      <c r="J44" s="69">
        <v>10</v>
      </c>
      <c r="K44" s="70">
        <v>15</v>
      </c>
      <c r="L44" s="70">
        <v>30</v>
      </c>
      <c r="M44" s="70">
        <v>45</v>
      </c>
      <c r="N44" s="71">
        <f t="shared" si="1"/>
        <v>100</v>
      </c>
    </row>
    <row r="45" spans="2:14" x14ac:dyDescent="0.2">
      <c r="B45" s="65">
        <v>30</v>
      </c>
      <c r="C45" s="66">
        <v>325</v>
      </c>
      <c r="D45" s="83" t="s">
        <v>338</v>
      </c>
      <c r="E45" s="92">
        <v>3620000</v>
      </c>
      <c r="F45" s="68">
        <v>5430000</v>
      </c>
      <c r="G45" s="68">
        <v>9050000</v>
      </c>
      <c r="H45" s="68">
        <v>0</v>
      </c>
      <c r="I45" s="93">
        <f t="shared" si="0"/>
        <v>18100000</v>
      </c>
      <c r="J45" s="69">
        <v>20</v>
      </c>
      <c r="K45" s="70">
        <v>30</v>
      </c>
      <c r="L45" s="70">
        <v>50</v>
      </c>
      <c r="M45" s="70">
        <v>0</v>
      </c>
      <c r="N45" s="71">
        <f t="shared" si="1"/>
        <v>100</v>
      </c>
    </row>
    <row r="46" spans="2:14" ht="25.5" x14ac:dyDescent="0.2">
      <c r="B46" s="65">
        <v>30</v>
      </c>
      <c r="C46" s="66">
        <v>325</v>
      </c>
      <c r="D46" s="85" t="s">
        <v>339</v>
      </c>
      <c r="E46" s="92">
        <v>91250000</v>
      </c>
      <c r="F46" s="68">
        <v>136875000</v>
      </c>
      <c r="G46" s="68">
        <v>273750000</v>
      </c>
      <c r="H46" s="68">
        <v>410625000</v>
      </c>
      <c r="I46" s="93">
        <f t="shared" si="0"/>
        <v>912500000</v>
      </c>
      <c r="J46" s="69">
        <v>10</v>
      </c>
      <c r="K46" s="70">
        <v>15</v>
      </c>
      <c r="L46" s="70">
        <v>30</v>
      </c>
      <c r="M46" s="70">
        <v>45</v>
      </c>
      <c r="N46" s="71">
        <f t="shared" si="1"/>
        <v>100</v>
      </c>
    </row>
    <row r="47" spans="2:14" x14ac:dyDescent="0.2">
      <c r="B47" s="65">
        <v>30</v>
      </c>
      <c r="C47" s="66">
        <v>325</v>
      </c>
      <c r="D47" s="86" t="s">
        <v>299</v>
      </c>
      <c r="E47" s="92">
        <v>300000000</v>
      </c>
      <c r="F47" s="68">
        <v>100000000</v>
      </c>
      <c r="G47" s="68">
        <v>100000000</v>
      </c>
      <c r="H47" s="68">
        <v>0</v>
      </c>
      <c r="I47" s="93">
        <f t="shared" si="0"/>
        <v>500000000</v>
      </c>
      <c r="J47" s="69">
        <v>70</v>
      </c>
      <c r="K47" s="70">
        <v>15</v>
      </c>
      <c r="L47" s="70">
        <v>15</v>
      </c>
      <c r="M47" s="70">
        <v>0</v>
      </c>
      <c r="N47" s="71">
        <f t="shared" si="1"/>
        <v>100</v>
      </c>
    </row>
    <row r="48" spans="2:14" ht="25.5" x14ac:dyDescent="0.2">
      <c r="B48" s="65">
        <v>30</v>
      </c>
      <c r="C48" s="66">
        <v>325</v>
      </c>
      <c r="D48" s="86" t="s">
        <v>340</v>
      </c>
      <c r="E48" s="92">
        <v>2880405</v>
      </c>
      <c r="F48" s="68">
        <v>4320607</v>
      </c>
      <c r="G48" s="68">
        <v>8641215</v>
      </c>
      <c r="H48" s="68">
        <v>12961822</v>
      </c>
      <c r="I48" s="93">
        <f t="shared" si="0"/>
        <v>28804049</v>
      </c>
      <c r="J48" s="69">
        <v>10</v>
      </c>
      <c r="K48" s="70">
        <v>15</v>
      </c>
      <c r="L48" s="70">
        <v>30</v>
      </c>
      <c r="M48" s="70">
        <v>45</v>
      </c>
      <c r="N48" s="71">
        <f t="shared" si="1"/>
        <v>100</v>
      </c>
    </row>
    <row r="49" spans="2:14" x14ac:dyDescent="0.2">
      <c r="B49" s="65">
        <v>30</v>
      </c>
      <c r="C49" s="66">
        <v>325</v>
      </c>
      <c r="D49" s="86" t="s">
        <v>341</v>
      </c>
      <c r="E49" s="92">
        <v>1646441</v>
      </c>
      <c r="F49" s="68">
        <v>2469662</v>
      </c>
      <c r="G49" s="68">
        <v>4939324</v>
      </c>
      <c r="H49" s="68">
        <v>7408986</v>
      </c>
      <c r="I49" s="93">
        <f t="shared" si="0"/>
        <v>16464413</v>
      </c>
      <c r="J49" s="69">
        <v>10</v>
      </c>
      <c r="K49" s="70">
        <v>15</v>
      </c>
      <c r="L49" s="70">
        <v>30</v>
      </c>
      <c r="M49" s="70">
        <v>45</v>
      </c>
      <c r="N49" s="71">
        <f t="shared" si="1"/>
        <v>100</v>
      </c>
    </row>
    <row r="50" spans="2:14" x14ac:dyDescent="0.2">
      <c r="B50" s="65">
        <v>30</v>
      </c>
      <c r="C50" s="66">
        <v>325</v>
      </c>
      <c r="D50" s="86" t="s">
        <v>342</v>
      </c>
      <c r="E50" s="92">
        <v>1923487</v>
      </c>
      <c r="F50" s="68">
        <v>2885231</v>
      </c>
      <c r="G50" s="68">
        <v>5770462</v>
      </c>
      <c r="H50" s="68">
        <v>8655694</v>
      </c>
      <c r="I50" s="93">
        <f t="shared" si="0"/>
        <v>19234874</v>
      </c>
      <c r="J50" s="69">
        <v>10</v>
      </c>
      <c r="K50" s="70">
        <v>15</v>
      </c>
      <c r="L50" s="70">
        <v>30</v>
      </c>
      <c r="M50" s="70">
        <v>45</v>
      </c>
      <c r="N50" s="71">
        <f t="shared" si="1"/>
        <v>100</v>
      </c>
    </row>
    <row r="51" spans="2:14" ht="25.5" x14ac:dyDescent="0.2">
      <c r="B51" s="65">
        <v>30</v>
      </c>
      <c r="C51" s="66">
        <v>325</v>
      </c>
      <c r="D51" s="86" t="s">
        <v>343</v>
      </c>
      <c r="E51" s="92">
        <v>15304165</v>
      </c>
      <c r="F51" s="68">
        <v>22956248</v>
      </c>
      <c r="G51" s="68">
        <v>45912496</v>
      </c>
      <c r="H51" s="68">
        <v>68868745</v>
      </c>
      <c r="I51" s="93">
        <f t="shared" si="0"/>
        <v>153041654</v>
      </c>
      <c r="J51" s="69">
        <v>10</v>
      </c>
      <c r="K51" s="70">
        <v>15</v>
      </c>
      <c r="L51" s="70">
        <v>30</v>
      </c>
      <c r="M51" s="70">
        <v>45</v>
      </c>
      <c r="N51" s="71">
        <f t="shared" si="1"/>
        <v>100</v>
      </c>
    </row>
    <row r="52" spans="2:14" ht="25.5" x14ac:dyDescent="0.2">
      <c r="B52" s="65">
        <v>30</v>
      </c>
      <c r="C52" s="66">
        <v>325</v>
      </c>
      <c r="D52" s="86" t="s">
        <v>344</v>
      </c>
      <c r="E52" s="92">
        <v>6121664</v>
      </c>
      <c r="F52" s="68">
        <v>9182496</v>
      </c>
      <c r="G52" s="68">
        <v>18364993</v>
      </c>
      <c r="H52" s="68">
        <v>27547490</v>
      </c>
      <c r="I52" s="93">
        <f t="shared" si="0"/>
        <v>61216643</v>
      </c>
      <c r="J52" s="69">
        <v>10</v>
      </c>
      <c r="K52" s="70">
        <v>15</v>
      </c>
      <c r="L52" s="70">
        <v>30</v>
      </c>
      <c r="M52" s="70">
        <v>45</v>
      </c>
      <c r="N52" s="71">
        <f t="shared" si="1"/>
        <v>100</v>
      </c>
    </row>
    <row r="53" spans="2:14" ht="25.5" x14ac:dyDescent="0.2">
      <c r="B53" s="65">
        <v>30</v>
      </c>
      <c r="C53" s="66">
        <v>325</v>
      </c>
      <c r="D53" s="86" t="s">
        <v>344</v>
      </c>
      <c r="E53" s="92">
        <v>7652082</v>
      </c>
      <c r="F53" s="68">
        <v>11478124</v>
      </c>
      <c r="G53" s="68">
        <v>22956248</v>
      </c>
      <c r="H53" s="68">
        <v>34434372</v>
      </c>
      <c r="I53" s="93">
        <f t="shared" si="0"/>
        <v>76520826</v>
      </c>
      <c r="J53" s="69">
        <v>10</v>
      </c>
      <c r="K53" s="70">
        <v>15</v>
      </c>
      <c r="L53" s="70">
        <v>30</v>
      </c>
      <c r="M53" s="70">
        <v>45</v>
      </c>
      <c r="N53" s="71">
        <f t="shared" si="1"/>
        <v>100</v>
      </c>
    </row>
    <row r="54" spans="2:14" ht="25.5" x14ac:dyDescent="0.2">
      <c r="B54" s="65">
        <v>30</v>
      </c>
      <c r="C54" s="66">
        <v>325</v>
      </c>
      <c r="D54" s="86" t="s">
        <v>345</v>
      </c>
      <c r="E54" s="92">
        <v>3050000</v>
      </c>
      <c r="F54" s="68">
        <v>3050000</v>
      </c>
      <c r="G54" s="68">
        <v>0</v>
      </c>
      <c r="H54" s="68">
        <v>0</v>
      </c>
      <c r="I54" s="93">
        <f t="shared" si="0"/>
        <v>6100000</v>
      </c>
      <c r="J54" s="69">
        <v>50</v>
      </c>
      <c r="K54" s="70">
        <v>50</v>
      </c>
      <c r="L54" s="70">
        <v>0</v>
      </c>
      <c r="M54" s="70">
        <v>0</v>
      </c>
      <c r="N54" s="71">
        <f t="shared" si="1"/>
        <v>100</v>
      </c>
    </row>
    <row r="55" spans="2:14" ht="25.5" x14ac:dyDescent="0.2">
      <c r="B55" s="65">
        <v>30</v>
      </c>
      <c r="C55" s="66">
        <v>325</v>
      </c>
      <c r="D55" s="86" t="s">
        <v>346</v>
      </c>
      <c r="E55" s="92">
        <v>4250000</v>
      </c>
      <c r="F55" s="68">
        <v>4250000</v>
      </c>
      <c r="G55" s="68">
        <v>0</v>
      </c>
      <c r="H55" s="68">
        <v>0</v>
      </c>
      <c r="I55" s="93">
        <f t="shared" si="0"/>
        <v>8500000</v>
      </c>
      <c r="J55" s="69">
        <v>50</v>
      </c>
      <c r="K55" s="70">
        <v>50</v>
      </c>
      <c r="L55" s="70">
        <v>0</v>
      </c>
      <c r="M55" s="70">
        <v>0</v>
      </c>
      <c r="N55" s="71">
        <f t="shared" si="1"/>
        <v>100</v>
      </c>
    </row>
    <row r="56" spans="2:14" ht="38.25" x14ac:dyDescent="0.2">
      <c r="B56" s="65">
        <v>30</v>
      </c>
      <c r="C56" s="66">
        <v>325</v>
      </c>
      <c r="D56" s="86" t="s">
        <v>347</v>
      </c>
      <c r="E56" s="92">
        <v>46552074</v>
      </c>
      <c r="F56" s="68">
        <v>69828112</v>
      </c>
      <c r="G56" s="68">
        <v>139656224</v>
      </c>
      <c r="H56" s="68">
        <v>209484336</v>
      </c>
      <c r="I56" s="93">
        <f t="shared" si="0"/>
        <v>465520746</v>
      </c>
      <c r="J56" s="69">
        <v>10</v>
      </c>
      <c r="K56" s="70">
        <v>15</v>
      </c>
      <c r="L56" s="70">
        <v>30</v>
      </c>
      <c r="M56" s="70">
        <v>45</v>
      </c>
      <c r="N56" s="71">
        <f t="shared" si="1"/>
        <v>100</v>
      </c>
    </row>
    <row r="57" spans="2:14" ht="38.25" x14ac:dyDescent="0.2">
      <c r="B57" s="65">
        <v>30</v>
      </c>
      <c r="C57" s="66">
        <v>325</v>
      </c>
      <c r="D57" s="86" t="s">
        <v>348</v>
      </c>
      <c r="E57" s="92">
        <v>39898639</v>
      </c>
      <c r="F57" s="68">
        <v>59847959</v>
      </c>
      <c r="G57" s="68">
        <v>119695919</v>
      </c>
      <c r="H57" s="68">
        <v>179543879</v>
      </c>
      <c r="I57" s="93">
        <f t="shared" si="0"/>
        <v>398986396</v>
      </c>
      <c r="J57" s="69">
        <v>10</v>
      </c>
      <c r="K57" s="70">
        <v>15</v>
      </c>
      <c r="L57" s="70">
        <v>30</v>
      </c>
      <c r="M57" s="70">
        <v>45</v>
      </c>
      <c r="N57" s="71">
        <f t="shared" si="1"/>
        <v>100</v>
      </c>
    </row>
    <row r="58" spans="2:14" ht="25.5" x14ac:dyDescent="0.2">
      <c r="B58" s="65">
        <v>30</v>
      </c>
      <c r="C58" s="66">
        <v>325</v>
      </c>
      <c r="D58" s="86" t="s">
        <v>349</v>
      </c>
      <c r="E58" s="92">
        <v>30000000</v>
      </c>
      <c r="F58" s="68">
        <v>45000000</v>
      </c>
      <c r="G58" s="68">
        <v>90000000</v>
      </c>
      <c r="H58" s="68">
        <f>+I58*0.45</f>
        <v>135000000</v>
      </c>
      <c r="I58" s="93">
        <v>300000000</v>
      </c>
      <c r="J58" s="69">
        <v>10</v>
      </c>
      <c r="K58" s="70">
        <v>15</v>
      </c>
      <c r="L58" s="70">
        <v>30</v>
      </c>
      <c r="M58" s="70">
        <v>45</v>
      </c>
      <c r="N58" s="71">
        <f t="shared" si="1"/>
        <v>100</v>
      </c>
    </row>
    <row r="59" spans="2:14" ht="25.5" x14ac:dyDescent="0.2">
      <c r="B59" s="65">
        <v>30</v>
      </c>
      <c r="C59" s="66">
        <v>325</v>
      </c>
      <c r="D59" s="86" t="s">
        <v>350</v>
      </c>
      <c r="E59" s="92">
        <v>5600000</v>
      </c>
      <c r="F59" s="68">
        <v>8400000</v>
      </c>
      <c r="G59" s="68">
        <v>16800000</v>
      </c>
      <c r="H59" s="68">
        <v>25200000</v>
      </c>
      <c r="I59" s="93">
        <v>56000000</v>
      </c>
      <c r="J59" s="69">
        <v>10</v>
      </c>
      <c r="K59" s="70">
        <v>15</v>
      </c>
      <c r="L59" s="70">
        <v>30</v>
      </c>
      <c r="M59" s="70">
        <v>45</v>
      </c>
      <c r="N59" s="71">
        <f t="shared" si="1"/>
        <v>100</v>
      </c>
    </row>
    <row r="60" spans="2:14" ht="25.5" x14ac:dyDescent="0.2">
      <c r="B60" s="65">
        <v>30</v>
      </c>
      <c r="C60" s="66">
        <v>325</v>
      </c>
      <c r="D60" s="86" t="s">
        <v>351</v>
      </c>
      <c r="E60" s="92">
        <v>6400000</v>
      </c>
      <c r="F60" s="68">
        <v>9600000</v>
      </c>
      <c r="G60" s="68">
        <v>19200000</v>
      </c>
      <c r="H60" s="68">
        <v>28800000</v>
      </c>
      <c r="I60" s="93">
        <v>64000000</v>
      </c>
      <c r="J60" s="69">
        <v>10</v>
      </c>
      <c r="K60" s="70">
        <v>15</v>
      </c>
      <c r="L60" s="70">
        <v>30</v>
      </c>
      <c r="M60" s="70">
        <v>45</v>
      </c>
      <c r="N60" s="71">
        <f t="shared" si="1"/>
        <v>100</v>
      </c>
    </row>
    <row r="61" spans="2:14" ht="25.5" x14ac:dyDescent="0.2">
      <c r="B61" s="65">
        <v>30</v>
      </c>
      <c r="C61" s="66">
        <v>613</v>
      </c>
      <c r="D61" s="81" t="s">
        <v>352</v>
      </c>
      <c r="E61" s="92">
        <v>110000000</v>
      </c>
      <c r="F61" s="68">
        <v>165000000</v>
      </c>
      <c r="G61" s="68">
        <v>330000000</v>
      </c>
      <c r="H61" s="68">
        <v>495000000</v>
      </c>
      <c r="I61" s="93">
        <f t="shared" ref="I61:I123" si="2">+SUM(E61:H61)</f>
        <v>1100000000</v>
      </c>
      <c r="J61" s="69">
        <v>10</v>
      </c>
      <c r="K61" s="70">
        <v>15</v>
      </c>
      <c r="L61" s="70">
        <v>30</v>
      </c>
      <c r="M61" s="70">
        <v>45</v>
      </c>
      <c r="N61" s="71">
        <f t="shared" si="1"/>
        <v>100</v>
      </c>
    </row>
    <row r="62" spans="2:14" ht="25.5" x14ac:dyDescent="0.2">
      <c r="B62" s="65">
        <v>30</v>
      </c>
      <c r="C62" s="66">
        <v>613</v>
      </c>
      <c r="D62" s="81" t="s">
        <v>353</v>
      </c>
      <c r="E62" s="92">
        <v>37200000</v>
      </c>
      <c r="F62" s="68">
        <v>55800000</v>
      </c>
      <c r="G62" s="68">
        <v>111600000</v>
      </c>
      <c r="H62" s="68">
        <v>167400000</v>
      </c>
      <c r="I62" s="93">
        <f t="shared" si="2"/>
        <v>372000000</v>
      </c>
      <c r="J62" s="69">
        <v>10</v>
      </c>
      <c r="K62" s="70">
        <v>15</v>
      </c>
      <c r="L62" s="70">
        <v>30</v>
      </c>
      <c r="M62" s="70">
        <v>45</v>
      </c>
      <c r="N62" s="71">
        <f t="shared" si="1"/>
        <v>100</v>
      </c>
    </row>
    <row r="63" spans="2:14" ht="25.5" x14ac:dyDescent="0.2">
      <c r="B63" s="65">
        <v>30</v>
      </c>
      <c r="C63" s="66">
        <v>613</v>
      </c>
      <c r="D63" s="83" t="s">
        <v>354</v>
      </c>
      <c r="E63" s="92">
        <v>61030000</v>
      </c>
      <c r="F63" s="68">
        <v>91545000</v>
      </c>
      <c r="G63" s="68">
        <v>183090000</v>
      </c>
      <c r="H63" s="68">
        <v>274635000</v>
      </c>
      <c r="I63" s="93">
        <f t="shared" si="2"/>
        <v>610300000</v>
      </c>
      <c r="J63" s="69">
        <v>10</v>
      </c>
      <c r="K63" s="70">
        <v>15</v>
      </c>
      <c r="L63" s="70">
        <v>30</v>
      </c>
      <c r="M63" s="70">
        <v>45</v>
      </c>
      <c r="N63" s="71">
        <f t="shared" si="1"/>
        <v>100</v>
      </c>
    </row>
    <row r="64" spans="2:14" ht="25.5" x14ac:dyDescent="0.2">
      <c r="B64" s="65">
        <v>30</v>
      </c>
      <c r="C64" s="66">
        <v>613</v>
      </c>
      <c r="D64" s="83" t="s">
        <v>355</v>
      </c>
      <c r="E64" s="92">
        <v>69650000</v>
      </c>
      <c r="F64" s="68">
        <v>104475000</v>
      </c>
      <c r="G64" s="68">
        <v>208950000</v>
      </c>
      <c r="H64" s="68">
        <v>313425000</v>
      </c>
      <c r="I64" s="93">
        <f t="shared" si="2"/>
        <v>696500000</v>
      </c>
      <c r="J64" s="69">
        <v>10</v>
      </c>
      <c r="K64" s="70">
        <v>15</v>
      </c>
      <c r="L64" s="70">
        <v>30</v>
      </c>
      <c r="M64" s="70">
        <v>45</v>
      </c>
      <c r="N64" s="71">
        <f t="shared" si="1"/>
        <v>100</v>
      </c>
    </row>
    <row r="65" spans="2:14" ht="25.5" x14ac:dyDescent="0.2">
      <c r="B65" s="65">
        <v>30</v>
      </c>
      <c r="C65" s="66">
        <v>613</v>
      </c>
      <c r="D65" s="83" t="s">
        <v>356</v>
      </c>
      <c r="E65" s="92">
        <v>2750000</v>
      </c>
      <c r="F65" s="68">
        <v>4125000</v>
      </c>
      <c r="G65" s="68">
        <v>8250000</v>
      </c>
      <c r="H65" s="68">
        <v>12375000</v>
      </c>
      <c r="I65" s="93">
        <f t="shared" si="2"/>
        <v>27500000</v>
      </c>
      <c r="J65" s="69">
        <v>10</v>
      </c>
      <c r="K65" s="70">
        <v>15</v>
      </c>
      <c r="L65" s="70">
        <v>30</v>
      </c>
      <c r="M65" s="70">
        <v>45</v>
      </c>
      <c r="N65" s="71">
        <f t="shared" si="1"/>
        <v>100</v>
      </c>
    </row>
    <row r="66" spans="2:14" x14ac:dyDescent="0.2">
      <c r="B66" s="65">
        <v>30</v>
      </c>
      <c r="C66" s="66">
        <v>613</v>
      </c>
      <c r="D66" s="83" t="s">
        <v>357</v>
      </c>
      <c r="E66" s="92">
        <v>3620000</v>
      </c>
      <c r="F66" s="68">
        <v>5430000</v>
      </c>
      <c r="G66" s="68">
        <v>10860000</v>
      </c>
      <c r="H66" s="68">
        <v>16290000</v>
      </c>
      <c r="I66" s="93">
        <f t="shared" si="2"/>
        <v>36200000</v>
      </c>
      <c r="J66" s="69">
        <v>10</v>
      </c>
      <c r="K66" s="70">
        <v>15</v>
      </c>
      <c r="L66" s="70">
        <v>30</v>
      </c>
      <c r="M66" s="70">
        <v>45</v>
      </c>
      <c r="N66" s="71">
        <f t="shared" si="1"/>
        <v>100</v>
      </c>
    </row>
    <row r="67" spans="2:14" x14ac:dyDescent="0.2">
      <c r="B67" s="65">
        <v>30</v>
      </c>
      <c r="C67" s="66">
        <v>613</v>
      </c>
      <c r="D67" s="83" t="s">
        <v>358</v>
      </c>
      <c r="E67" s="92">
        <v>3920000</v>
      </c>
      <c r="F67" s="68">
        <v>5880000</v>
      </c>
      <c r="G67" s="68">
        <v>11760000</v>
      </c>
      <c r="H67" s="68">
        <v>17640000</v>
      </c>
      <c r="I67" s="93">
        <f t="shared" si="2"/>
        <v>39200000</v>
      </c>
      <c r="J67" s="69">
        <v>10</v>
      </c>
      <c r="K67" s="70">
        <v>15</v>
      </c>
      <c r="L67" s="70">
        <v>30</v>
      </c>
      <c r="M67" s="70">
        <v>45</v>
      </c>
      <c r="N67" s="71">
        <f t="shared" si="1"/>
        <v>100</v>
      </c>
    </row>
    <row r="68" spans="2:14" x14ac:dyDescent="0.2">
      <c r="B68" s="65">
        <v>30</v>
      </c>
      <c r="C68" s="66">
        <v>613</v>
      </c>
      <c r="D68" s="83" t="s">
        <v>359</v>
      </c>
      <c r="E68" s="92">
        <v>2110000</v>
      </c>
      <c r="F68" s="68">
        <v>3165000</v>
      </c>
      <c r="G68" s="68">
        <v>6330000</v>
      </c>
      <c r="H68" s="68">
        <v>9495000</v>
      </c>
      <c r="I68" s="93">
        <f t="shared" si="2"/>
        <v>21100000</v>
      </c>
      <c r="J68" s="69">
        <v>10</v>
      </c>
      <c r="K68" s="70">
        <v>15</v>
      </c>
      <c r="L68" s="70">
        <v>30</v>
      </c>
      <c r="M68" s="70">
        <v>45</v>
      </c>
      <c r="N68" s="71">
        <f t="shared" si="1"/>
        <v>100</v>
      </c>
    </row>
    <row r="69" spans="2:14" x14ac:dyDescent="0.2">
      <c r="B69" s="65">
        <v>30</v>
      </c>
      <c r="C69" s="66">
        <v>613</v>
      </c>
      <c r="D69" s="83" t="s">
        <v>360</v>
      </c>
      <c r="E69" s="92">
        <v>9040000</v>
      </c>
      <c r="F69" s="68">
        <v>13560000</v>
      </c>
      <c r="G69" s="68">
        <v>27120000</v>
      </c>
      <c r="H69" s="68">
        <v>40680000</v>
      </c>
      <c r="I69" s="93">
        <f t="shared" si="2"/>
        <v>90400000</v>
      </c>
      <c r="J69" s="69">
        <v>10</v>
      </c>
      <c r="K69" s="70">
        <v>15</v>
      </c>
      <c r="L69" s="70">
        <v>30</v>
      </c>
      <c r="M69" s="70">
        <v>45</v>
      </c>
      <c r="N69" s="71">
        <f t="shared" si="1"/>
        <v>100</v>
      </c>
    </row>
    <row r="70" spans="2:14" x14ac:dyDescent="0.2">
      <c r="B70" s="65">
        <v>30</v>
      </c>
      <c r="C70" s="66">
        <v>613</v>
      </c>
      <c r="D70" s="83" t="s">
        <v>361</v>
      </c>
      <c r="E70" s="92">
        <v>9310000</v>
      </c>
      <c r="F70" s="68">
        <v>13965000</v>
      </c>
      <c r="G70" s="68">
        <v>27930000</v>
      </c>
      <c r="H70" s="68">
        <v>41895000</v>
      </c>
      <c r="I70" s="93">
        <f t="shared" si="2"/>
        <v>93100000</v>
      </c>
      <c r="J70" s="69">
        <v>10</v>
      </c>
      <c r="K70" s="70">
        <v>15</v>
      </c>
      <c r="L70" s="70">
        <v>30</v>
      </c>
      <c r="M70" s="70">
        <v>45</v>
      </c>
      <c r="N70" s="71">
        <f t="shared" ref="N70:N133" si="3">+SUM(J70:M70)</f>
        <v>100</v>
      </c>
    </row>
    <row r="71" spans="2:14" x14ac:dyDescent="0.2">
      <c r="B71" s="65">
        <v>30</v>
      </c>
      <c r="C71" s="66">
        <v>613</v>
      </c>
      <c r="D71" s="83" t="s">
        <v>362</v>
      </c>
      <c r="E71" s="92">
        <v>4520000</v>
      </c>
      <c r="F71" s="68">
        <v>6780000</v>
      </c>
      <c r="G71" s="68">
        <v>13560000</v>
      </c>
      <c r="H71" s="68">
        <v>20340000</v>
      </c>
      <c r="I71" s="93">
        <f t="shared" si="2"/>
        <v>45200000</v>
      </c>
      <c r="J71" s="69">
        <v>10</v>
      </c>
      <c r="K71" s="70">
        <v>15</v>
      </c>
      <c r="L71" s="70">
        <v>30</v>
      </c>
      <c r="M71" s="70">
        <v>45</v>
      </c>
      <c r="N71" s="71">
        <f t="shared" si="3"/>
        <v>100</v>
      </c>
    </row>
    <row r="72" spans="2:14" x14ac:dyDescent="0.2">
      <c r="B72" s="65">
        <v>30</v>
      </c>
      <c r="C72" s="66">
        <v>613</v>
      </c>
      <c r="D72" s="83" t="s">
        <v>363</v>
      </c>
      <c r="E72" s="92">
        <v>4220000</v>
      </c>
      <c r="F72" s="68">
        <v>6330000</v>
      </c>
      <c r="G72" s="68">
        <v>12660000</v>
      </c>
      <c r="H72" s="68">
        <v>18990000</v>
      </c>
      <c r="I72" s="93">
        <f t="shared" si="2"/>
        <v>42200000</v>
      </c>
      <c r="J72" s="69">
        <v>10</v>
      </c>
      <c r="K72" s="70">
        <v>15</v>
      </c>
      <c r="L72" s="70">
        <v>30</v>
      </c>
      <c r="M72" s="70">
        <v>45</v>
      </c>
      <c r="N72" s="71">
        <f t="shared" si="3"/>
        <v>100</v>
      </c>
    </row>
    <row r="73" spans="2:14" x14ac:dyDescent="0.2">
      <c r="B73" s="65">
        <v>30</v>
      </c>
      <c r="C73" s="66">
        <v>613</v>
      </c>
      <c r="D73" s="83" t="s">
        <v>364</v>
      </c>
      <c r="E73" s="92">
        <v>7830000</v>
      </c>
      <c r="F73" s="68">
        <v>11745000</v>
      </c>
      <c r="G73" s="68">
        <v>23490000</v>
      </c>
      <c r="H73" s="68">
        <v>35235000</v>
      </c>
      <c r="I73" s="93">
        <f t="shared" si="2"/>
        <v>78300000</v>
      </c>
      <c r="J73" s="69">
        <v>10</v>
      </c>
      <c r="K73" s="70">
        <v>15</v>
      </c>
      <c r="L73" s="70">
        <v>30</v>
      </c>
      <c r="M73" s="70">
        <v>45</v>
      </c>
      <c r="N73" s="71">
        <f t="shared" si="3"/>
        <v>100</v>
      </c>
    </row>
    <row r="74" spans="2:14" x14ac:dyDescent="0.2">
      <c r="B74" s="65">
        <v>30</v>
      </c>
      <c r="C74" s="66">
        <v>613</v>
      </c>
      <c r="D74" s="83" t="s">
        <v>365</v>
      </c>
      <c r="E74" s="92">
        <v>2050000</v>
      </c>
      <c r="F74" s="68">
        <v>2050000</v>
      </c>
      <c r="G74" s="68">
        <v>0</v>
      </c>
      <c r="H74" s="68">
        <v>0</v>
      </c>
      <c r="I74" s="93">
        <f t="shared" si="2"/>
        <v>4100000</v>
      </c>
      <c r="J74" s="69">
        <v>50</v>
      </c>
      <c r="K74" s="70">
        <v>50</v>
      </c>
      <c r="L74" s="70">
        <v>0</v>
      </c>
      <c r="M74" s="70">
        <v>0</v>
      </c>
      <c r="N74" s="71">
        <f t="shared" si="3"/>
        <v>100</v>
      </c>
    </row>
    <row r="75" spans="2:14" x14ac:dyDescent="0.2">
      <c r="B75" s="65">
        <v>30</v>
      </c>
      <c r="C75" s="66">
        <v>613</v>
      </c>
      <c r="D75" s="83" t="s">
        <v>366</v>
      </c>
      <c r="E75" s="92">
        <v>2650000</v>
      </c>
      <c r="F75" s="68">
        <v>2650000</v>
      </c>
      <c r="G75" s="68">
        <v>0</v>
      </c>
      <c r="H75" s="68">
        <v>0</v>
      </c>
      <c r="I75" s="93">
        <f t="shared" si="2"/>
        <v>5300000</v>
      </c>
      <c r="J75" s="69">
        <v>50</v>
      </c>
      <c r="K75" s="70">
        <v>50</v>
      </c>
      <c r="L75" s="70">
        <v>0</v>
      </c>
      <c r="M75" s="70">
        <v>0</v>
      </c>
      <c r="N75" s="71">
        <f t="shared" si="3"/>
        <v>100</v>
      </c>
    </row>
    <row r="76" spans="2:14" x14ac:dyDescent="0.2">
      <c r="B76" s="65">
        <v>30</v>
      </c>
      <c r="C76" s="66">
        <v>613</v>
      </c>
      <c r="D76" s="83" t="s">
        <v>367</v>
      </c>
      <c r="E76" s="92">
        <v>2940000</v>
      </c>
      <c r="F76" s="68">
        <v>4410000</v>
      </c>
      <c r="G76" s="68">
        <v>7350000</v>
      </c>
      <c r="H76" s="68">
        <v>0</v>
      </c>
      <c r="I76" s="93">
        <f t="shared" si="2"/>
        <v>14700000</v>
      </c>
      <c r="J76" s="69">
        <v>20</v>
      </c>
      <c r="K76" s="70">
        <v>30</v>
      </c>
      <c r="L76" s="70">
        <v>50</v>
      </c>
      <c r="M76" s="70">
        <v>0</v>
      </c>
      <c r="N76" s="71">
        <f t="shared" si="3"/>
        <v>100</v>
      </c>
    </row>
    <row r="77" spans="2:14" x14ac:dyDescent="0.2">
      <c r="B77" s="65">
        <v>30</v>
      </c>
      <c r="C77" s="66">
        <v>613</v>
      </c>
      <c r="D77" s="86" t="s">
        <v>297</v>
      </c>
      <c r="E77" s="92">
        <v>900000000</v>
      </c>
      <c r="F77" s="68">
        <v>1782000000</v>
      </c>
      <c r="G77" s="68">
        <v>1782000000</v>
      </c>
      <c r="H77" s="68">
        <v>936000000</v>
      </c>
      <c r="I77" s="93">
        <f t="shared" si="2"/>
        <v>5400000000</v>
      </c>
      <c r="J77" s="69">
        <v>16.670000000000002</v>
      </c>
      <c r="K77" s="70">
        <v>33</v>
      </c>
      <c r="L77" s="70">
        <v>33</v>
      </c>
      <c r="M77" s="70">
        <v>17.329999999999998</v>
      </c>
      <c r="N77" s="71">
        <f t="shared" si="3"/>
        <v>100</v>
      </c>
    </row>
    <row r="78" spans="2:14" x14ac:dyDescent="0.2">
      <c r="B78" s="65">
        <v>30</v>
      </c>
      <c r="C78" s="66">
        <v>613</v>
      </c>
      <c r="D78" s="86" t="s">
        <v>298</v>
      </c>
      <c r="E78" s="92">
        <v>750000000</v>
      </c>
      <c r="F78" s="68">
        <v>1485000000</v>
      </c>
      <c r="G78" s="68">
        <v>1485000000</v>
      </c>
      <c r="H78" s="68">
        <v>780000000</v>
      </c>
      <c r="I78" s="93">
        <f t="shared" si="2"/>
        <v>4500000000</v>
      </c>
      <c r="J78" s="69">
        <v>16.670000000000002</v>
      </c>
      <c r="K78" s="70">
        <v>33</v>
      </c>
      <c r="L78" s="70">
        <v>33</v>
      </c>
      <c r="M78" s="70">
        <v>17.329999999999998</v>
      </c>
      <c r="N78" s="71">
        <f t="shared" si="3"/>
        <v>100</v>
      </c>
    </row>
    <row r="79" spans="2:14" x14ac:dyDescent="0.2">
      <c r="B79" s="65">
        <v>30</v>
      </c>
      <c r="C79" s="66">
        <v>613</v>
      </c>
      <c r="D79" s="86" t="s">
        <v>300</v>
      </c>
      <c r="E79" s="92">
        <v>1440000000</v>
      </c>
      <c r="F79" s="68">
        <v>2880000000</v>
      </c>
      <c r="G79" s="68">
        <v>2880000000</v>
      </c>
      <c r="H79" s="68">
        <v>4320000000</v>
      </c>
      <c r="I79" s="93">
        <f t="shared" si="2"/>
        <v>11520000000</v>
      </c>
      <c r="J79" s="69">
        <v>12.5</v>
      </c>
      <c r="K79" s="70">
        <v>25</v>
      </c>
      <c r="L79" s="70">
        <v>25</v>
      </c>
      <c r="M79" s="70">
        <v>37.5</v>
      </c>
      <c r="N79" s="71">
        <f t="shared" si="3"/>
        <v>100</v>
      </c>
    </row>
    <row r="80" spans="2:14" x14ac:dyDescent="0.2">
      <c r="B80" s="65">
        <v>30</v>
      </c>
      <c r="C80" s="66">
        <v>613</v>
      </c>
      <c r="D80" s="86" t="s">
        <v>426</v>
      </c>
      <c r="E80" s="92">
        <v>100000000</v>
      </c>
      <c r="F80" s="67">
        <v>100000000</v>
      </c>
      <c r="G80" s="68">
        <v>780000000</v>
      </c>
      <c r="H80" s="67">
        <v>100000000</v>
      </c>
      <c r="I80" s="93">
        <f t="shared" si="2"/>
        <v>1080000000</v>
      </c>
      <c r="J80" s="69">
        <v>12.5</v>
      </c>
      <c r="K80" s="70">
        <v>25</v>
      </c>
      <c r="L80" s="70">
        <v>50</v>
      </c>
      <c r="M80" s="70">
        <v>12.5</v>
      </c>
      <c r="N80" s="71">
        <f t="shared" si="3"/>
        <v>100</v>
      </c>
    </row>
    <row r="81" spans="2:14" ht="25.5" x14ac:dyDescent="0.2">
      <c r="B81" s="65">
        <v>52</v>
      </c>
      <c r="C81" s="66">
        <v>363</v>
      </c>
      <c r="D81" s="83" t="s">
        <v>368</v>
      </c>
      <c r="E81" s="92">
        <v>3000000</v>
      </c>
      <c r="F81" s="68">
        <v>4500000</v>
      </c>
      <c r="G81" s="68">
        <v>7500000</v>
      </c>
      <c r="H81" s="68">
        <v>0</v>
      </c>
      <c r="I81" s="93">
        <f t="shared" si="2"/>
        <v>15000000</v>
      </c>
      <c r="J81" s="69">
        <v>20</v>
      </c>
      <c r="K81" s="70">
        <v>30</v>
      </c>
      <c r="L81" s="70">
        <v>50</v>
      </c>
      <c r="M81" s="70">
        <v>0</v>
      </c>
      <c r="N81" s="71">
        <f t="shared" si="3"/>
        <v>100</v>
      </c>
    </row>
    <row r="82" spans="2:14" ht="38.25" x14ac:dyDescent="0.2">
      <c r="B82" s="65">
        <v>57</v>
      </c>
      <c r="C82" s="66">
        <v>327</v>
      </c>
      <c r="D82" s="81" t="s">
        <v>369</v>
      </c>
      <c r="E82" s="92">
        <v>25000000</v>
      </c>
      <c r="F82" s="68">
        <v>37500000</v>
      </c>
      <c r="G82" s="68">
        <v>75000000</v>
      </c>
      <c r="H82" s="68">
        <v>112500000</v>
      </c>
      <c r="I82" s="93">
        <f t="shared" si="2"/>
        <v>250000000</v>
      </c>
      <c r="J82" s="69">
        <v>10</v>
      </c>
      <c r="K82" s="70">
        <v>15</v>
      </c>
      <c r="L82" s="70">
        <v>30</v>
      </c>
      <c r="M82" s="70">
        <v>45</v>
      </c>
      <c r="N82" s="71">
        <f t="shared" si="3"/>
        <v>100</v>
      </c>
    </row>
    <row r="83" spans="2:14" ht="25.5" x14ac:dyDescent="0.2">
      <c r="B83" s="65">
        <v>57</v>
      </c>
      <c r="C83" s="66">
        <v>327</v>
      </c>
      <c r="D83" s="81" t="s">
        <v>370</v>
      </c>
      <c r="E83" s="92">
        <v>18970000</v>
      </c>
      <c r="F83" s="68">
        <v>28455000</v>
      </c>
      <c r="G83" s="68">
        <v>56910000</v>
      </c>
      <c r="H83" s="68">
        <v>85365000</v>
      </c>
      <c r="I83" s="93">
        <f t="shared" si="2"/>
        <v>189700000</v>
      </c>
      <c r="J83" s="69">
        <v>10</v>
      </c>
      <c r="K83" s="70">
        <v>15</v>
      </c>
      <c r="L83" s="70">
        <v>30</v>
      </c>
      <c r="M83" s="70">
        <v>45</v>
      </c>
      <c r="N83" s="71">
        <f t="shared" si="3"/>
        <v>100</v>
      </c>
    </row>
    <row r="84" spans="2:14" ht="25.5" x14ac:dyDescent="0.2">
      <c r="B84" s="65">
        <v>57</v>
      </c>
      <c r="C84" s="66">
        <v>327</v>
      </c>
      <c r="D84" s="81" t="s">
        <v>371</v>
      </c>
      <c r="E84" s="92">
        <v>7200000</v>
      </c>
      <c r="F84" s="68">
        <v>10800000</v>
      </c>
      <c r="G84" s="68">
        <v>21600000</v>
      </c>
      <c r="H84" s="68">
        <v>32400000</v>
      </c>
      <c r="I84" s="93">
        <f t="shared" si="2"/>
        <v>72000000</v>
      </c>
      <c r="J84" s="69">
        <v>10</v>
      </c>
      <c r="K84" s="70">
        <v>15</v>
      </c>
      <c r="L84" s="70">
        <v>30</v>
      </c>
      <c r="M84" s="70">
        <v>45</v>
      </c>
      <c r="N84" s="71">
        <f t="shared" si="3"/>
        <v>100</v>
      </c>
    </row>
    <row r="85" spans="2:14" ht="25.5" x14ac:dyDescent="0.2">
      <c r="B85" s="65">
        <v>57</v>
      </c>
      <c r="C85" s="66">
        <v>327</v>
      </c>
      <c r="D85" s="83" t="s">
        <v>372</v>
      </c>
      <c r="E85" s="92">
        <v>2920000</v>
      </c>
      <c r="F85" s="68">
        <v>4380000</v>
      </c>
      <c r="G85" s="68">
        <v>7300000</v>
      </c>
      <c r="H85" s="68">
        <v>0</v>
      </c>
      <c r="I85" s="93">
        <f t="shared" si="2"/>
        <v>14600000</v>
      </c>
      <c r="J85" s="69">
        <v>20</v>
      </c>
      <c r="K85" s="70">
        <v>30</v>
      </c>
      <c r="L85" s="70">
        <v>50</v>
      </c>
      <c r="M85" s="70">
        <v>0</v>
      </c>
      <c r="N85" s="71">
        <f t="shared" si="3"/>
        <v>100</v>
      </c>
    </row>
    <row r="86" spans="2:14" ht="25.5" x14ac:dyDescent="0.2">
      <c r="B86" s="65">
        <v>57</v>
      </c>
      <c r="C86" s="66">
        <v>604</v>
      </c>
      <c r="D86" s="81" t="s">
        <v>373</v>
      </c>
      <c r="E86" s="92">
        <v>27000000</v>
      </c>
      <c r="F86" s="68">
        <v>40500000</v>
      </c>
      <c r="G86" s="68">
        <v>81000000</v>
      </c>
      <c r="H86" s="68">
        <v>121500000</v>
      </c>
      <c r="I86" s="93">
        <f t="shared" si="2"/>
        <v>270000000</v>
      </c>
      <c r="J86" s="69">
        <v>10</v>
      </c>
      <c r="K86" s="70">
        <v>15</v>
      </c>
      <c r="L86" s="70">
        <v>30</v>
      </c>
      <c r="M86" s="70">
        <v>45</v>
      </c>
      <c r="N86" s="71">
        <f t="shared" si="3"/>
        <v>100</v>
      </c>
    </row>
    <row r="87" spans="2:14" ht="25.5" x14ac:dyDescent="0.2">
      <c r="B87" s="65">
        <v>57</v>
      </c>
      <c r="C87" s="66">
        <v>604</v>
      </c>
      <c r="D87" s="81" t="s">
        <v>374</v>
      </c>
      <c r="E87" s="92">
        <v>12200000</v>
      </c>
      <c r="F87" s="68">
        <v>18300000</v>
      </c>
      <c r="G87" s="68">
        <v>36600000</v>
      </c>
      <c r="H87" s="68">
        <v>54900000</v>
      </c>
      <c r="I87" s="93">
        <f t="shared" si="2"/>
        <v>122000000</v>
      </c>
      <c r="J87" s="69">
        <v>10</v>
      </c>
      <c r="K87" s="70">
        <v>15</v>
      </c>
      <c r="L87" s="70">
        <v>30</v>
      </c>
      <c r="M87" s="70">
        <v>45</v>
      </c>
      <c r="N87" s="71">
        <f t="shared" si="3"/>
        <v>100</v>
      </c>
    </row>
    <row r="88" spans="2:14" ht="25.5" x14ac:dyDescent="0.2">
      <c r="B88" s="65">
        <v>57</v>
      </c>
      <c r="C88" s="66">
        <v>604</v>
      </c>
      <c r="D88" s="81" t="s">
        <v>375</v>
      </c>
      <c r="E88" s="92">
        <v>4500000</v>
      </c>
      <c r="F88" s="68">
        <v>6750000</v>
      </c>
      <c r="G88" s="68">
        <v>13500000</v>
      </c>
      <c r="H88" s="68">
        <v>20250000</v>
      </c>
      <c r="I88" s="93">
        <f t="shared" si="2"/>
        <v>45000000</v>
      </c>
      <c r="J88" s="69">
        <v>10</v>
      </c>
      <c r="K88" s="70">
        <v>15</v>
      </c>
      <c r="L88" s="70">
        <v>30</v>
      </c>
      <c r="M88" s="70">
        <v>45</v>
      </c>
      <c r="N88" s="71">
        <f t="shared" si="3"/>
        <v>100</v>
      </c>
    </row>
    <row r="89" spans="2:14" ht="25.5" x14ac:dyDescent="0.2">
      <c r="B89" s="65">
        <v>57</v>
      </c>
      <c r="C89" s="66">
        <v>604</v>
      </c>
      <c r="D89" s="82" t="s">
        <v>376</v>
      </c>
      <c r="E89" s="92">
        <v>6000000</v>
      </c>
      <c r="F89" s="68">
        <v>9000000</v>
      </c>
      <c r="G89" s="68">
        <v>18000000</v>
      </c>
      <c r="H89" s="68">
        <v>27000000</v>
      </c>
      <c r="I89" s="93">
        <f t="shared" si="2"/>
        <v>60000000</v>
      </c>
      <c r="J89" s="69">
        <v>10</v>
      </c>
      <c r="K89" s="70">
        <v>15</v>
      </c>
      <c r="L89" s="70">
        <v>30</v>
      </c>
      <c r="M89" s="70">
        <v>45</v>
      </c>
      <c r="N89" s="71">
        <f t="shared" si="3"/>
        <v>100</v>
      </c>
    </row>
    <row r="90" spans="2:14" ht="25.5" x14ac:dyDescent="0.2">
      <c r="B90" s="65">
        <v>57</v>
      </c>
      <c r="C90" s="66">
        <v>604</v>
      </c>
      <c r="D90" s="83" t="s">
        <v>377</v>
      </c>
      <c r="E90" s="92">
        <v>7000000</v>
      </c>
      <c r="F90" s="68">
        <v>10500000</v>
      </c>
      <c r="G90" s="68">
        <v>21000000</v>
      </c>
      <c r="H90" s="68">
        <v>31500000</v>
      </c>
      <c r="I90" s="93">
        <f t="shared" si="2"/>
        <v>70000000</v>
      </c>
      <c r="J90" s="69">
        <v>10</v>
      </c>
      <c r="K90" s="70">
        <v>15</v>
      </c>
      <c r="L90" s="70">
        <v>30</v>
      </c>
      <c r="M90" s="70">
        <v>45</v>
      </c>
      <c r="N90" s="71">
        <f t="shared" si="3"/>
        <v>100</v>
      </c>
    </row>
    <row r="91" spans="2:14" ht="25.5" x14ac:dyDescent="0.2">
      <c r="B91" s="65">
        <v>57</v>
      </c>
      <c r="C91" s="66">
        <v>604</v>
      </c>
      <c r="D91" s="83" t="s">
        <v>378</v>
      </c>
      <c r="E91" s="92">
        <v>2500000</v>
      </c>
      <c r="F91" s="68">
        <v>2500000</v>
      </c>
      <c r="G91" s="68">
        <v>0</v>
      </c>
      <c r="H91" s="68">
        <v>0</v>
      </c>
      <c r="I91" s="93">
        <f t="shared" si="2"/>
        <v>5000000</v>
      </c>
      <c r="J91" s="69">
        <v>50</v>
      </c>
      <c r="K91" s="70">
        <v>50</v>
      </c>
      <c r="L91" s="70">
        <v>0</v>
      </c>
      <c r="M91" s="70">
        <v>0</v>
      </c>
      <c r="N91" s="71">
        <f t="shared" si="3"/>
        <v>100</v>
      </c>
    </row>
    <row r="92" spans="2:14" ht="25.5" x14ac:dyDescent="0.2">
      <c r="B92" s="65">
        <v>57</v>
      </c>
      <c r="C92" s="66">
        <v>604</v>
      </c>
      <c r="D92" s="84" t="s">
        <v>379</v>
      </c>
      <c r="E92" s="92">
        <v>5500000</v>
      </c>
      <c r="F92" s="68">
        <v>8250000</v>
      </c>
      <c r="G92" s="68">
        <v>16500000</v>
      </c>
      <c r="H92" s="68">
        <v>24750000</v>
      </c>
      <c r="I92" s="93">
        <f t="shared" si="2"/>
        <v>55000000</v>
      </c>
      <c r="J92" s="69">
        <v>10</v>
      </c>
      <c r="K92" s="70">
        <v>15</v>
      </c>
      <c r="L92" s="70">
        <v>30</v>
      </c>
      <c r="M92" s="70">
        <v>45</v>
      </c>
      <c r="N92" s="71">
        <f t="shared" si="3"/>
        <v>100</v>
      </c>
    </row>
    <row r="93" spans="2:14" ht="25.5" x14ac:dyDescent="0.2">
      <c r="B93" s="65">
        <v>57</v>
      </c>
      <c r="C93" s="66">
        <v>604</v>
      </c>
      <c r="D93" s="83" t="s">
        <v>380</v>
      </c>
      <c r="E93" s="92">
        <v>10280000</v>
      </c>
      <c r="F93" s="68">
        <v>15420000</v>
      </c>
      <c r="G93" s="68">
        <v>30840000</v>
      </c>
      <c r="H93" s="68">
        <v>46260000</v>
      </c>
      <c r="I93" s="93">
        <f t="shared" si="2"/>
        <v>102800000</v>
      </c>
      <c r="J93" s="69">
        <v>10</v>
      </c>
      <c r="K93" s="70">
        <v>15</v>
      </c>
      <c r="L93" s="70">
        <v>30</v>
      </c>
      <c r="M93" s="70">
        <v>45</v>
      </c>
      <c r="N93" s="71">
        <f t="shared" si="3"/>
        <v>100</v>
      </c>
    </row>
    <row r="94" spans="2:14" ht="25.5" x14ac:dyDescent="0.2">
      <c r="B94" s="65">
        <v>57</v>
      </c>
      <c r="C94" s="66">
        <v>604</v>
      </c>
      <c r="D94" s="84" t="s">
        <v>381</v>
      </c>
      <c r="E94" s="92">
        <v>3780000</v>
      </c>
      <c r="F94" s="68">
        <v>5670000</v>
      </c>
      <c r="G94" s="68">
        <v>9450000</v>
      </c>
      <c r="H94" s="68">
        <v>0</v>
      </c>
      <c r="I94" s="93">
        <f t="shared" si="2"/>
        <v>18900000</v>
      </c>
      <c r="J94" s="69">
        <v>20</v>
      </c>
      <c r="K94" s="70">
        <v>30</v>
      </c>
      <c r="L94" s="70">
        <v>50</v>
      </c>
      <c r="M94" s="70">
        <v>0</v>
      </c>
      <c r="N94" s="71">
        <f t="shared" si="3"/>
        <v>100</v>
      </c>
    </row>
    <row r="95" spans="2:14" ht="25.5" x14ac:dyDescent="0.2">
      <c r="B95" s="65">
        <v>57</v>
      </c>
      <c r="C95" s="66">
        <v>604</v>
      </c>
      <c r="D95" s="84" t="s">
        <v>382</v>
      </c>
      <c r="E95" s="92">
        <v>3020000</v>
      </c>
      <c r="F95" s="68">
        <v>4530000</v>
      </c>
      <c r="G95" s="68">
        <v>9060000</v>
      </c>
      <c r="H95" s="68">
        <v>13590000</v>
      </c>
      <c r="I95" s="93">
        <f t="shared" si="2"/>
        <v>30200000</v>
      </c>
      <c r="J95" s="69">
        <v>10</v>
      </c>
      <c r="K95" s="70">
        <v>15</v>
      </c>
      <c r="L95" s="70">
        <v>30</v>
      </c>
      <c r="M95" s="70">
        <v>45</v>
      </c>
      <c r="N95" s="71">
        <f t="shared" si="3"/>
        <v>100</v>
      </c>
    </row>
    <row r="96" spans="2:14" ht="25.5" x14ac:dyDescent="0.2">
      <c r="B96" s="65">
        <v>57</v>
      </c>
      <c r="C96" s="66">
        <v>604</v>
      </c>
      <c r="D96" s="83" t="s">
        <v>383</v>
      </c>
      <c r="E96" s="92">
        <v>5390000</v>
      </c>
      <c r="F96" s="68">
        <v>8085000</v>
      </c>
      <c r="G96" s="68">
        <v>16170000</v>
      </c>
      <c r="H96" s="68">
        <v>24255000</v>
      </c>
      <c r="I96" s="93">
        <f t="shared" si="2"/>
        <v>53900000</v>
      </c>
      <c r="J96" s="69">
        <v>10</v>
      </c>
      <c r="K96" s="70">
        <v>15</v>
      </c>
      <c r="L96" s="70">
        <v>30</v>
      </c>
      <c r="M96" s="70">
        <v>45</v>
      </c>
      <c r="N96" s="71">
        <f t="shared" si="3"/>
        <v>100</v>
      </c>
    </row>
    <row r="97" spans="2:14" ht="25.5" x14ac:dyDescent="0.2">
      <c r="B97" s="65">
        <v>57</v>
      </c>
      <c r="C97" s="66">
        <v>604</v>
      </c>
      <c r="D97" s="86" t="s">
        <v>384</v>
      </c>
      <c r="E97" s="92">
        <v>337510000</v>
      </c>
      <c r="F97" s="68">
        <v>506265000</v>
      </c>
      <c r="G97" s="68">
        <v>1012530000</v>
      </c>
      <c r="H97" s="68">
        <v>1518795000</v>
      </c>
      <c r="I97" s="93">
        <f t="shared" si="2"/>
        <v>3375100000</v>
      </c>
      <c r="J97" s="69">
        <v>10</v>
      </c>
      <c r="K97" s="70">
        <v>15</v>
      </c>
      <c r="L97" s="70">
        <v>30</v>
      </c>
      <c r="M97" s="70">
        <v>45</v>
      </c>
      <c r="N97" s="71">
        <f t="shared" si="3"/>
        <v>100</v>
      </c>
    </row>
    <row r="98" spans="2:14" ht="25.5" x14ac:dyDescent="0.2">
      <c r="B98" s="65">
        <v>57</v>
      </c>
      <c r="C98" s="66">
        <v>604</v>
      </c>
      <c r="D98" s="86" t="s">
        <v>385</v>
      </c>
      <c r="E98" s="92">
        <v>45390000</v>
      </c>
      <c r="F98" s="68">
        <v>68085000</v>
      </c>
      <c r="G98" s="68">
        <v>136170000</v>
      </c>
      <c r="H98" s="68">
        <v>204255000</v>
      </c>
      <c r="I98" s="93">
        <f t="shared" si="2"/>
        <v>453900000</v>
      </c>
      <c r="J98" s="69">
        <v>10</v>
      </c>
      <c r="K98" s="70">
        <v>15</v>
      </c>
      <c r="L98" s="70">
        <v>30</v>
      </c>
      <c r="M98" s="70">
        <v>45</v>
      </c>
      <c r="N98" s="71">
        <f t="shared" si="3"/>
        <v>100</v>
      </c>
    </row>
    <row r="99" spans="2:14" ht="25.5" x14ac:dyDescent="0.2">
      <c r="B99" s="65">
        <v>57</v>
      </c>
      <c r="C99" s="66">
        <v>604</v>
      </c>
      <c r="D99" s="86" t="s">
        <v>386</v>
      </c>
      <c r="E99" s="92">
        <v>46520000</v>
      </c>
      <c r="F99" s="68">
        <v>69780000</v>
      </c>
      <c r="G99" s="68">
        <v>139560000</v>
      </c>
      <c r="H99" s="68">
        <v>209340000</v>
      </c>
      <c r="I99" s="93">
        <f t="shared" si="2"/>
        <v>465200000</v>
      </c>
      <c r="J99" s="69">
        <v>10</v>
      </c>
      <c r="K99" s="70">
        <v>15</v>
      </c>
      <c r="L99" s="70">
        <v>30</v>
      </c>
      <c r="M99" s="70">
        <v>45</v>
      </c>
      <c r="N99" s="71">
        <f t="shared" si="3"/>
        <v>100</v>
      </c>
    </row>
    <row r="100" spans="2:14" ht="25.5" x14ac:dyDescent="0.2">
      <c r="B100" s="65">
        <v>57</v>
      </c>
      <c r="C100" s="66">
        <v>604</v>
      </c>
      <c r="D100" s="86" t="s">
        <v>387</v>
      </c>
      <c r="E100" s="92">
        <v>60920000</v>
      </c>
      <c r="F100" s="68">
        <v>91380000</v>
      </c>
      <c r="G100" s="68">
        <v>182760000</v>
      </c>
      <c r="H100" s="68">
        <v>274140000</v>
      </c>
      <c r="I100" s="93">
        <f t="shared" si="2"/>
        <v>609200000</v>
      </c>
      <c r="J100" s="69">
        <v>10</v>
      </c>
      <c r="K100" s="70">
        <v>15</v>
      </c>
      <c r="L100" s="70">
        <v>30</v>
      </c>
      <c r="M100" s="70">
        <v>45</v>
      </c>
      <c r="N100" s="71">
        <f t="shared" si="3"/>
        <v>100</v>
      </c>
    </row>
    <row r="101" spans="2:14" ht="25.5" x14ac:dyDescent="0.2">
      <c r="B101" s="65">
        <v>57</v>
      </c>
      <c r="C101" s="66">
        <v>604</v>
      </c>
      <c r="D101" s="86" t="s">
        <v>388</v>
      </c>
      <c r="E101" s="92">
        <v>171280000</v>
      </c>
      <c r="F101" s="68">
        <v>256920000</v>
      </c>
      <c r="G101" s="68">
        <v>513840000</v>
      </c>
      <c r="H101" s="68">
        <v>770760000</v>
      </c>
      <c r="I101" s="93">
        <f t="shared" si="2"/>
        <v>1712800000</v>
      </c>
      <c r="J101" s="69">
        <v>10</v>
      </c>
      <c r="K101" s="70">
        <v>15</v>
      </c>
      <c r="L101" s="70">
        <v>30</v>
      </c>
      <c r="M101" s="70">
        <v>45</v>
      </c>
      <c r="N101" s="71">
        <f t="shared" si="3"/>
        <v>100</v>
      </c>
    </row>
    <row r="102" spans="2:14" ht="25.5" x14ac:dyDescent="0.2">
      <c r="B102" s="65">
        <v>57</v>
      </c>
      <c r="C102" s="66">
        <v>604</v>
      </c>
      <c r="D102" s="86" t="s">
        <v>389</v>
      </c>
      <c r="E102" s="92">
        <v>177830000</v>
      </c>
      <c r="F102" s="68">
        <v>266745000</v>
      </c>
      <c r="G102" s="68">
        <v>533490000</v>
      </c>
      <c r="H102" s="68">
        <v>800235000</v>
      </c>
      <c r="I102" s="93">
        <f t="shared" si="2"/>
        <v>1778300000</v>
      </c>
      <c r="J102" s="69">
        <v>10</v>
      </c>
      <c r="K102" s="70">
        <v>15</v>
      </c>
      <c r="L102" s="70">
        <v>30</v>
      </c>
      <c r="M102" s="70">
        <v>45</v>
      </c>
      <c r="N102" s="71">
        <f t="shared" si="3"/>
        <v>100</v>
      </c>
    </row>
    <row r="103" spans="2:14" ht="25.5" x14ac:dyDescent="0.2">
      <c r="B103" s="65">
        <v>57</v>
      </c>
      <c r="C103" s="66">
        <v>604</v>
      </c>
      <c r="D103" s="86" t="s">
        <v>390</v>
      </c>
      <c r="E103" s="92">
        <v>33390000</v>
      </c>
      <c r="F103" s="68">
        <v>50085000</v>
      </c>
      <c r="G103" s="68">
        <v>100170000</v>
      </c>
      <c r="H103" s="68">
        <v>150255000</v>
      </c>
      <c r="I103" s="93">
        <f t="shared" si="2"/>
        <v>333900000</v>
      </c>
      <c r="J103" s="69">
        <v>10</v>
      </c>
      <c r="K103" s="70">
        <v>15</v>
      </c>
      <c r="L103" s="70">
        <v>30</v>
      </c>
      <c r="M103" s="70">
        <v>45</v>
      </c>
      <c r="N103" s="71">
        <f t="shared" si="3"/>
        <v>100</v>
      </c>
    </row>
    <row r="104" spans="2:14" ht="51" x14ac:dyDescent="0.2">
      <c r="B104" s="65">
        <v>57</v>
      </c>
      <c r="C104" s="66">
        <v>604</v>
      </c>
      <c r="D104" s="86" t="s">
        <v>391</v>
      </c>
      <c r="E104" s="92">
        <v>7290000</v>
      </c>
      <c r="F104" s="68">
        <v>10935000</v>
      </c>
      <c r="G104" s="68">
        <v>21870000</v>
      </c>
      <c r="H104" s="68">
        <v>32805000</v>
      </c>
      <c r="I104" s="93">
        <f t="shared" si="2"/>
        <v>72900000</v>
      </c>
      <c r="J104" s="69">
        <v>10</v>
      </c>
      <c r="K104" s="70">
        <v>15</v>
      </c>
      <c r="L104" s="70">
        <v>30</v>
      </c>
      <c r="M104" s="70">
        <v>45</v>
      </c>
      <c r="N104" s="71">
        <f t="shared" si="3"/>
        <v>100</v>
      </c>
    </row>
    <row r="105" spans="2:14" ht="51" x14ac:dyDescent="0.2">
      <c r="B105" s="65">
        <v>57</v>
      </c>
      <c r="C105" s="66">
        <v>604</v>
      </c>
      <c r="D105" s="86" t="s">
        <v>392</v>
      </c>
      <c r="E105" s="92">
        <v>37500000</v>
      </c>
      <c r="F105" s="68">
        <v>56250000</v>
      </c>
      <c r="G105" s="68">
        <v>112500000</v>
      </c>
      <c r="H105" s="68">
        <v>168750000</v>
      </c>
      <c r="I105" s="93">
        <f t="shared" si="2"/>
        <v>375000000</v>
      </c>
      <c r="J105" s="69">
        <v>10</v>
      </c>
      <c r="K105" s="70">
        <v>15</v>
      </c>
      <c r="L105" s="70">
        <v>30</v>
      </c>
      <c r="M105" s="70">
        <v>45</v>
      </c>
      <c r="N105" s="71">
        <f t="shared" si="3"/>
        <v>100</v>
      </c>
    </row>
    <row r="106" spans="2:14" ht="38.25" x14ac:dyDescent="0.2">
      <c r="B106" s="65">
        <v>57</v>
      </c>
      <c r="C106" s="66">
        <v>604</v>
      </c>
      <c r="D106" s="86" t="s">
        <v>393</v>
      </c>
      <c r="E106" s="92">
        <v>6250000</v>
      </c>
      <c r="F106" s="68">
        <v>9375000</v>
      </c>
      <c r="G106" s="68">
        <v>18750000</v>
      </c>
      <c r="H106" s="68">
        <v>28125000</v>
      </c>
      <c r="I106" s="93">
        <f t="shared" si="2"/>
        <v>62500000</v>
      </c>
      <c r="J106" s="69">
        <v>10</v>
      </c>
      <c r="K106" s="70">
        <v>15</v>
      </c>
      <c r="L106" s="70">
        <v>30</v>
      </c>
      <c r="M106" s="70">
        <v>45</v>
      </c>
      <c r="N106" s="71">
        <f t="shared" si="3"/>
        <v>100</v>
      </c>
    </row>
    <row r="107" spans="2:14" ht="38.25" x14ac:dyDescent="0.2">
      <c r="B107" s="65">
        <v>57</v>
      </c>
      <c r="C107" s="66">
        <v>604</v>
      </c>
      <c r="D107" s="86" t="s">
        <v>394</v>
      </c>
      <c r="E107" s="92">
        <v>5000000</v>
      </c>
      <c r="F107" s="68">
        <v>7500000</v>
      </c>
      <c r="G107" s="68">
        <v>15000000</v>
      </c>
      <c r="H107" s="68">
        <v>22500000</v>
      </c>
      <c r="I107" s="93">
        <f t="shared" si="2"/>
        <v>50000000</v>
      </c>
      <c r="J107" s="69">
        <v>10</v>
      </c>
      <c r="K107" s="70">
        <v>15</v>
      </c>
      <c r="L107" s="70">
        <v>30</v>
      </c>
      <c r="M107" s="70">
        <v>45</v>
      </c>
      <c r="N107" s="71">
        <f t="shared" si="3"/>
        <v>100</v>
      </c>
    </row>
    <row r="108" spans="2:14" ht="38.25" x14ac:dyDescent="0.2">
      <c r="B108" s="65">
        <v>57</v>
      </c>
      <c r="C108" s="66">
        <v>604</v>
      </c>
      <c r="D108" s="86" t="s">
        <v>395</v>
      </c>
      <c r="E108" s="92">
        <v>5370000</v>
      </c>
      <c r="F108" s="68">
        <v>8055000</v>
      </c>
      <c r="G108" s="68">
        <v>16110000</v>
      </c>
      <c r="H108" s="68">
        <v>24165000</v>
      </c>
      <c r="I108" s="93">
        <f t="shared" si="2"/>
        <v>53700000</v>
      </c>
      <c r="J108" s="69">
        <v>10</v>
      </c>
      <c r="K108" s="70">
        <v>15</v>
      </c>
      <c r="L108" s="70">
        <v>30</v>
      </c>
      <c r="M108" s="70">
        <v>45</v>
      </c>
      <c r="N108" s="71">
        <f t="shared" si="3"/>
        <v>100</v>
      </c>
    </row>
    <row r="109" spans="2:14" ht="38.25" x14ac:dyDescent="0.2">
      <c r="B109" s="65">
        <v>57</v>
      </c>
      <c r="C109" s="66">
        <v>604</v>
      </c>
      <c r="D109" s="86" t="s">
        <v>396</v>
      </c>
      <c r="E109" s="92">
        <v>5120000</v>
      </c>
      <c r="F109" s="68">
        <v>7680000</v>
      </c>
      <c r="G109" s="68">
        <v>15360000</v>
      </c>
      <c r="H109" s="68">
        <v>23040000</v>
      </c>
      <c r="I109" s="93">
        <f t="shared" si="2"/>
        <v>51200000</v>
      </c>
      <c r="J109" s="69">
        <v>10</v>
      </c>
      <c r="K109" s="70">
        <v>15</v>
      </c>
      <c r="L109" s="70">
        <v>30</v>
      </c>
      <c r="M109" s="70">
        <v>45</v>
      </c>
      <c r="N109" s="71">
        <f t="shared" si="3"/>
        <v>100</v>
      </c>
    </row>
    <row r="110" spans="2:14" ht="38.25" x14ac:dyDescent="0.2">
      <c r="B110" s="65">
        <v>57</v>
      </c>
      <c r="C110" s="66">
        <v>604</v>
      </c>
      <c r="D110" s="86" t="s">
        <v>397</v>
      </c>
      <c r="E110" s="92">
        <v>5220000</v>
      </c>
      <c r="F110" s="68">
        <v>7830000</v>
      </c>
      <c r="G110" s="68">
        <v>15660000</v>
      </c>
      <c r="H110" s="68">
        <v>23490000</v>
      </c>
      <c r="I110" s="93">
        <f t="shared" si="2"/>
        <v>52200000</v>
      </c>
      <c r="J110" s="69">
        <v>10</v>
      </c>
      <c r="K110" s="70">
        <v>15</v>
      </c>
      <c r="L110" s="70">
        <v>30</v>
      </c>
      <c r="M110" s="70">
        <v>45</v>
      </c>
      <c r="N110" s="71">
        <f t="shared" si="3"/>
        <v>100</v>
      </c>
    </row>
    <row r="111" spans="2:14" x14ac:dyDescent="0.2">
      <c r="B111" s="65">
        <v>57</v>
      </c>
      <c r="C111" s="66">
        <v>604</v>
      </c>
      <c r="D111" s="86" t="s">
        <v>398</v>
      </c>
      <c r="E111" s="92">
        <v>3750000</v>
      </c>
      <c r="F111" s="68">
        <v>5625000</v>
      </c>
      <c r="G111" s="68">
        <v>11250000</v>
      </c>
      <c r="H111" s="68">
        <v>16875000</v>
      </c>
      <c r="I111" s="93">
        <f t="shared" si="2"/>
        <v>37500000</v>
      </c>
      <c r="J111" s="69">
        <v>10</v>
      </c>
      <c r="K111" s="70">
        <v>15</v>
      </c>
      <c r="L111" s="70">
        <v>30</v>
      </c>
      <c r="M111" s="70">
        <v>45</v>
      </c>
      <c r="N111" s="71">
        <f t="shared" si="3"/>
        <v>100</v>
      </c>
    </row>
    <row r="112" spans="2:14" ht="38.25" x14ac:dyDescent="0.2">
      <c r="B112" s="65">
        <v>57</v>
      </c>
      <c r="C112" s="66">
        <v>604</v>
      </c>
      <c r="D112" s="86" t="s">
        <v>399</v>
      </c>
      <c r="E112" s="92">
        <v>5130000</v>
      </c>
      <c r="F112" s="68">
        <v>7695000</v>
      </c>
      <c r="G112" s="68">
        <v>15390000</v>
      </c>
      <c r="H112" s="68">
        <v>23085000</v>
      </c>
      <c r="I112" s="93">
        <f t="shared" si="2"/>
        <v>51300000</v>
      </c>
      <c r="J112" s="69">
        <v>10</v>
      </c>
      <c r="K112" s="70">
        <v>15</v>
      </c>
      <c r="L112" s="70">
        <v>30</v>
      </c>
      <c r="M112" s="70">
        <v>45</v>
      </c>
      <c r="N112" s="71">
        <f t="shared" si="3"/>
        <v>100</v>
      </c>
    </row>
    <row r="113" spans="2:14" ht="25.5" x14ac:dyDescent="0.2">
      <c r="B113" s="65">
        <v>57</v>
      </c>
      <c r="C113" s="66">
        <v>604</v>
      </c>
      <c r="D113" s="86" t="s">
        <v>400</v>
      </c>
      <c r="E113" s="92">
        <v>6840000</v>
      </c>
      <c r="F113" s="68">
        <v>10260000</v>
      </c>
      <c r="G113" s="68">
        <v>20520000</v>
      </c>
      <c r="H113" s="68">
        <v>30780000</v>
      </c>
      <c r="I113" s="93">
        <f t="shared" si="2"/>
        <v>68400000</v>
      </c>
      <c r="J113" s="69">
        <v>10</v>
      </c>
      <c r="K113" s="70">
        <v>15</v>
      </c>
      <c r="L113" s="70">
        <v>30</v>
      </c>
      <c r="M113" s="70">
        <v>45</v>
      </c>
      <c r="N113" s="71">
        <f t="shared" si="3"/>
        <v>100</v>
      </c>
    </row>
    <row r="114" spans="2:14" ht="25.5" x14ac:dyDescent="0.2">
      <c r="B114" s="65">
        <v>57</v>
      </c>
      <c r="C114" s="66">
        <v>604</v>
      </c>
      <c r="D114" s="86" t="s">
        <v>401</v>
      </c>
      <c r="E114" s="92">
        <v>82290000</v>
      </c>
      <c r="F114" s="68">
        <v>123435000</v>
      </c>
      <c r="G114" s="68">
        <v>246870000</v>
      </c>
      <c r="H114" s="68">
        <v>370305000</v>
      </c>
      <c r="I114" s="93">
        <f t="shared" si="2"/>
        <v>822900000</v>
      </c>
      <c r="J114" s="69">
        <v>10</v>
      </c>
      <c r="K114" s="70">
        <v>15</v>
      </c>
      <c r="L114" s="70">
        <v>30</v>
      </c>
      <c r="M114" s="70">
        <v>45</v>
      </c>
      <c r="N114" s="71">
        <f t="shared" si="3"/>
        <v>100</v>
      </c>
    </row>
    <row r="115" spans="2:14" ht="25.5" x14ac:dyDescent="0.2">
      <c r="B115" s="65">
        <v>57</v>
      </c>
      <c r="C115" s="66">
        <v>604</v>
      </c>
      <c r="D115" s="86" t="s">
        <v>402</v>
      </c>
      <c r="E115" s="92">
        <v>189270000</v>
      </c>
      <c r="F115" s="68">
        <v>283905000</v>
      </c>
      <c r="G115" s="68">
        <v>567810000</v>
      </c>
      <c r="H115" s="68">
        <v>851715000</v>
      </c>
      <c r="I115" s="93">
        <f t="shared" si="2"/>
        <v>1892700000</v>
      </c>
      <c r="J115" s="69">
        <v>10</v>
      </c>
      <c r="K115" s="70">
        <v>15</v>
      </c>
      <c r="L115" s="70">
        <v>30</v>
      </c>
      <c r="M115" s="70">
        <v>45</v>
      </c>
      <c r="N115" s="71">
        <f t="shared" si="3"/>
        <v>100</v>
      </c>
    </row>
    <row r="116" spans="2:14" ht="38.25" x14ac:dyDescent="0.2">
      <c r="B116" s="65">
        <v>57</v>
      </c>
      <c r="C116" s="66">
        <v>604</v>
      </c>
      <c r="D116" s="86" t="s">
        <v>403</v>
      </c>
      <c r="E116" s="92">
        <v>41410000</v>
      </c>
      <c r="F116" s="68">
        <v>62115000</v>
      </c>
      <c r="G116" s="68">
        <v>124230000</v>
      </c>
      <c r="H116" s="68">
        <v>186345000</v>
      </c>
      <c r="I116" s="93">
        <f t="shared" si="2"/>
        <v>414100000</v>
      </c>
      <c r="J116" s="69">
        <v>10</v>
      </c>
      <c r="K116" s="70">
        <v>15</v>
      </c>
      <c r="L116" s="70">
        <v>30</v>
      </c>
      <c r="M116" s="70">
        <v>45</v>
      </c>
      <c r="N116" s="71">
        <f t="shared" si="3"/>
        <v>100</v>
      </c>
    </row>
    <row r="117" spans="2:14" ht="38.25" x14ac:dyDescent="0.2">
      <c r="B117" s="65">
        <v>57</v>
      </c>
      <c r="C117" s="66">
        <v>604</v>
      </c>
      <c r="D117" s="86" t="s">
        <v>404</v>
      </c>
      <c r="E117" s="92">
        <v>32400000</v>
      </c>
      <c r="F117" s="68">
        <v>48600000</v>
      </c>
      <c r="G117" s="68">
        <v>97200000</v>
      </c>
      <c r="H117" s="68">
        <v>145800000</v>
      </c>
      <c r="I117" s="93">
        <f t="shared" si="2"/>
        <v>324000000</v>
      </c>
      <c r="J117" s="69">
        <v>10</v>
      </c>
      <c r="K117" s="70">
        <v>15</v>
      </c>
      <c r="L117" s="70">
        <v>30</v>
      </c>
      <c r="M117" s="70">
        <v>45</v>
      </c>
      <c r="N117" s="71">
        <f t="shared" si="3"/>
        <v>100</v>
      </c>
    </row>
    <row r="118" spans="2:14" ht="38.25" x14ac:dyDescent="0.2">
      <c r="B118" s="65">
        <v>57</v>
      </c>
      <c r="C118" s="66">
        <v>604</v>
      </c>
      <c r="D118" s="86" t="s">
        <v>405</v>
      </c>
      <c r="E118" s="92">
        <v>25800000</v>
      </c>
      <c r="F118" s="68">
        <v>38700000</v>
      </c>
      <c r="G118" s="68">
        <v>77400000</v>
      </c>
      <c r="H118" s="68">
        <v>116100000</v>
      </c>
      <c r="I118" s="93">
        <f t="shared" si="2"/>
        <v>258000000</v>
      </c>
      <c r="J118" s="69">
        <v>10</v>
      </c>
      <c r="K118" s="70">
        <v>15</v>
      </c>
      <c r="L118" s="70">
        <v>30</v>
      </c>
      <c r="M118" s="70">
        <v>45</v>
      </c>
      <c r="N118" s="71">
        <f t="shared" si="3"/>
        <v>100</v>
      </c>
    </row>
    <row r="119" spans="2:14" ht="38.25" x14ac:dyDescent="0.2">
      <c r="B119" s="65">
        <v>57</v>
      </c>
      <c r="C119" s="66">
        <v>604</v>
      </c>
      <c r="D119" s="86" t="s">
        <v>406</v>
      </c>
      <c r="E119" s="92">
        <v>22500000</v>
      </c>
      <c r="F119" s="68">
        <v>33750000</v>
      </c>
      <c r="G119" s="68">
        <v>67500000</v>
      </c>
      <c r="H119" s="68">
        <v>101250000</v>
      </c>
      <c r="I119" s="93">
        <f t="shared" si="2"/>
        <v>225000000</v>
      </c>
      <c r="J119" s="69">
        <v>10</v>
      </c>
      <c r="K119" s="70">
        <v>15</v>
      </c>
      <c r="L119" s="70">
        <v>30</v>
      </c>
      <c r="M119" s="70">
        <v>45</v>
      </c>
      <c r="N119" s="71">
        <f t="shared" si="3"/>
        <v>100</v>
      </c>
    </row>
    <row r="120" spans="2:14" ht="38.25" x14ac:dyDescent="0.2">
      <c r="B120" s="65">
        <v>57</v>
      </c>
      <c r="C120" s="66">
        <v>604</v>
      </c>
      <c r="D120" s="86" t="s">
        <v>407</v>
      </c>
      <c r="E120" s="92">
        <v>32630000</v>
      </c>
      <c r="F120" s="68">
        <v>48945000</v>
      </c>
      <c r="G120" s="68">
        <v>97890000</v>
      </c>
      <c r="H120" s="68">
        <v>146835000</v>
      </c>
      <c r="I120" s="93">
        <f t="shared" si="2"/>
        <v>326300000</v>
      </c>
      <c r="J120" s="69">
        <v>10</v>
      </c>
      <c r="K120" s="70">
        <v>15</v>
      </c>
      <c r="L120" s="70">
        <v>30</v>
      </c>
      <c r="M120" s="70">
        <v>45</v>
      </c>
      <c r="N120" s="71">
        <f t="shared" si="3"/>
        <v>100</v>
      </c>
    </row>
    <row r="121" spans="2:14" ht="38.25" x14ac:dyDescent="0.2">
      <c r="B121" s="65">
        <v>57</v>
      </c>
      <c r="C121" s="66">
        <v>604</v>
      </c>
      <c r="D121" s="85" t="s">
        <v>408</v>
      </c>
      <c r="E121" s="92">
        <v>23160000</v>
      </c>
      <c r="F121" s="68">
        <v>34740000</v>
      </c>
      <c r="G121" s="68">
        <v>69480000</v>
      </c>
      <c r="H121" s="68">
        <v>104220000</v>
      </c>
      <c r="I121" s="93">
        <f t="shared" si="2"/>
        <v>231600000</v>
      </c>
      <c r="J121" s="69">
        <v>10</v>
      </c>
      <c r="K121" s="70">
        <v>15</v>
      </c>
      <c r="L121" s="70">
        <v>30</v>
      </c>
      <c r="M121" s="70">
        <v>45</v>
      </c>
      <c r="N121" s="71">
        <f t="shared" si="3"/>
        <v>100</v>
      </c>
    </row>
    <row r="122" spans="2:14" ht="25.5" x14ac:dyDescent="0.2">
      <c r="B122" s="65">
        <v>57</v>
      </c>
      <c r="C122" s="66">
        <v>604</v>
      </c>
      <c r="D122" s="86" t="s">
        <v>409</v>
      </c>
      <c r="E122" s="92">
        <v>3370000</v>
      </c>
      <c r="F122" s="68">
        <v>5055000</v>
      </c>
      <c r="G122" s="68">
        <v>10110000</v>
      </c>
      <c r="H122" s="68">
        <v>15165000</v>
      </c>
      <c r="I122" s="93">
        <f t="shared" si="2"/>
        <v>33700000</v>
      </c>
      <c r="J122" s="69">
        <v>10</v>
      </c>
      <c r="K122" s="70">
        <v>15</v>
      </c>
      <c r="L122" s="70">
        <v>30</v>
      </c>
      <c r="M122" s="70">
        <v>45</v>
      </c>
      <c r="N122" s="71">
        <f t="shared" si="3"/>
        <v>100</v>
      </c>
    </row>
    <row r="123" spans="2:14" ht="25.5" x14ac:dyDescent="0.2">
      <c r="B123" s="65">
        <v>57</v>
      </c>
      <c r="C123" s="66">
        <v>604</v>
      </c>
      <c r="D123" s="86" t="s">
        <v>410</v>
      </c>
      <c r="E123" s="92">
        <v>12375368</v>
      </c>
      <c r="F123" s="68">
        <v>18563052</v>
      </c>
      <c r="G123" s="68">
        <v>37126105</v>
      </c>
      <c r="H123" s="68">
        <v>55689158</v>
      </c>
      <c r="I123" s="93">
        <f t="shared" si="2"/>
        <v>123753683</v>
      </c>
      <c r="J123" s="69">
        <v>10</v>
      </c>
      <c r="K123" s="70">
        <v>15</v>
      </c>
      <c r="L123" s="70">
        <v>30</v>
      </c>
      <c r="M123" s="70">
        <v>45</v>
      </c>
      <c r="N123" s="71">
        <f t="shared" si="3"/>
        <v>100</v>
      </c>
    </row>
    <row r="124" spans="2:14" ht="38.25" x14ac:dyDescent="0.2">
      <c r="B124" s="65">
        <v>57</v>
      </c>
      <c r="C124" s="66">
        <v>604</v>
      </c>
      <c r="D124" s="86" t="s">
        <v>411</v>
      </c>
      <c r="E124" s="92">
        <v>3498248</v>
      </c>
      <c r="F124" s="68">
        <v>5247373</v>
      </c>
      <c r="G124" s="68">
        <v>10494746</v>
      </c>
      <c r="H124" s="68">
        <v>15742119</v>
      </c>
      <c r="I124" s="93">
        <f t="shared" ref="I124:I154" si="4">+SUM(E124:H124)</f>
        <v>34982486</v>
      </c>
      <c r="J124" s="69">
        <v>10</v>
      </c>
      <c r="K124" s="70">
        <v>15</v>
      </c>
      <c r="L124" s="70">
        <v>30</v>
      </c>
      <c r="M124" s="70">
        <v>45</v>
      </c>
      <c r="N124" s="71">
        <f t="shared" si="3"/>
        <v>100</v>
      </c>
    </row>
    <row r="125" spans="2:14" ht="38.25" x14ac:dyDescent="0.2">
      <c r="B125" s="65">
        <v>57</v>
      </c>
      <c r="C125" s="66">
        <v>604</v>
      </c>
      <c r="D125" s="86" t="s">
        <v>412</v>
      </c>
      <c r="E125" s="92">
        <v>14269687</v>
      </c>
      <c r="F125" s="68">
        <v>21404531</v>
      </c>
      <c r="G125" s="68">
        <v>42809063</v>
      </c>
      <c r="H125" s="68">
        <v>64213594</v>
      </c>
      <c r="I125" s="93">
        <f t="shared" si="4"/>
        <v>142696875</v>
      </c>
      <c r="J125" s="69">
        <v>10</v>
      </c>
      <c r="K125" s="70">
        <v>15</v>
      </c>
      <c r="L125" s="70">
        <v>30</v>
      </c>
      <c r="M125" s="70">
        <v>45</v>
      </c>
      <c r="N125" s="71">
        <f t="shared" si="3"/>
        <v>100</v>
      </c>
    </row>
    <row r="126" spans="2:14" ht="25.5" x14ac:dyDescent="0.2">
      <c r="B126" s="65">
        <v>57</v>
      </c>
      <c r="C126" s="66">
        <v>604</v>
      </c>
      <c r="D126" s="86" t="s">
        <v>413</v>
      </c>
      <c r="E126" s="92">
        <v>3172830</v>
      </c>
      <c r="F126" s="68">
        <v>4759245</v>
      </c>
      <c r="G126" s="68">
        <v>9518490</v>
      </c>
      <c r="H126" s="68">
        <v>14277736</v>
      </c>
      <c r="I126" s="93">
        <f t="shared" si="4"/>
        <v>31728301</v>
      </c>
      <c r="J126" s="69">
        <v>10</v>
      </c>
      <c r="K126" s="70">
        <v>15</v>
      </c>
      <c r="L126" s="70">
        <v>30</v>
      </c>
      <c r="M126" s="70">
        <v>45</v>
      </c>
      <c r="N126" s="71">
        <f t="shared" si="3"/>
        <v>100</v>
      </c>
    </row>
    <row r="127" spans="2:14" ht="25.5" x14ac:dyDescent="0.2">
      <c r="B127" s="65">
        <v>57</v>
      </c>
      <c r="C127" s="66">
        <v>604</v>
      </c>
      <c r="D127" s="86" t="s">
        <v>414</v>
      </c>
      <c r="E127" s="92">
        <v>3335539</v>
      </c>
      <c r="F127" s="68">
        <v>5003309</v>
      </c>
      <c r="G127" s="68">
        <v>10006618</v>
      </c>
      <c r="H127" s="68">
        <v>15009927</v>
      </c>
      <c r="I127" s="93">
        <f t="shared" si="4"/>
        <v>33355393</v>
      </c>
      <c r="J127" s="69">
        <v>10</v>
      </c>
      <c r="K127" s="70">
        <v>15</v>
      </c>
      <c r="L127" s="70">
        <v>30</v>
      </c>
      <c r="M127" s="70">
        <v>45</v>
      </c>
      <c r="N127" s="71">
        <f t="shared" si="3"/>
        <v>100</v>
      </c>
    </row>
    <row r="128" spans="2:14" ht="38.25" x14ac:dyDescent="0.2">
      <c r="B128" s="65">
        <v>57</v>
      </c>
      <c r="C128" s="66">
        <v>604</v>
      </c>
      <c r="D128" s="86" t="s">
        <v>415</v>
      </c>
      <c r="E128" s="92">
        <v>6020241</v>
      </c>
      <c r="F128" s="68">
        <v>9030362</v>
      </c>
      <c r="G128" s="68">
        <v>18060725</v>
      </c>
      <c r="H128" s="68">
        <v>27091088</v>
      </c>
      <c r="I128" s="93">
        <f t="shared" si="4"/>
        <v>60202416</v>
      </c>
      <c r="J128" s="69">
        <v>10</v>
      </c>
      <c r="K128" s="70">
        <v>15</v>
      </c>
      <c r="L128" s="70">
        <v>30</v>
      </c>
      <c r="M128" s="70">
        <v>45</v>
      </c>
      <c r="N128" s="71">
        <f t="shared" si="3"/>
        <v>100</v>
      </c>
    </row>
    <row r="129" spans="2:14" ht="51" x14ac:dyDescent="0.2">
      <c r="B129" s="65">
        <v>57</v>
      </c>
      <c r="C129" s="66">
        <v>604</v>
      </c>
      <c r="D129" s="86" t="s">
        <v>416</v>
      </c>
      <c r="E129" s="92">
        <v>28463030</v>
      </c>
      <c r="F129" s="68">
        <v>42694545</v>
      </c>
      <c r="G129" s="68">
        <v>85389090</v>
      </c>
      <c r="H129" s="68">
        <v>128083635</v>
      </c>
      <c r="I129" s="93">
        <f t="shared" si="4"/>
        <v>284630300</v>
      </c>
      <c r="J129" s="69">
        <v>10</v>
      </c>
      <c r="K129" s="70">
        <v>15</v>
      </c>
      <c r="L129" s="70">
        <v>30</v>
      </c>
      <c r="M129" s="70">
        <v>45</v>
      </c>
      <c r="N129" s="71">
        <f t="shared" si="3"/>
        <v>100</v>
      </c>
    </row>
    <row r="130" spans="2:14" ht="63.75" x14ac:dyDescent="0.2">
      <c r="B130" s="65">
        <v>57</v>
      </c>
      <c r="C130" s="66">
        <v>604</v>
      </c>
      <c r="D130" s="86" t="s">
        <v>417</v>
      </c>
      <c r="E130" s="92">
        <v>63334700</v>
      </c>
      <c r="F130" s="68">
        <v>95002050</v>
      </c>
      <c r="G130" s="68">
        <v>190004100</v>
      </c>
      <c r="H130" s="68">
        <v>285006150</v>
      </c>
      <c r="I130" s="93">
        <f t="shared" si="4"/>
        <v>633347000</v>
      </c>
      <c r="J130" s="69">
        <v>10</v>
      </c>
      <c r="K130" s="70">
        <v>15</v>
      </c>
      <c r="L130" s="70">
        <v>30</v>
      </c>
      <c r="M130" s="70">
        <v>45</v>
      </c>
      <c r="N130" s="71">
        <f t="shared" si="3"/>
        <v>100</v>
      </c>
    </row>
    <row r="131" spans="2:14" ht="25.5" x14ac:dyDescent="0.2">
      <c r="B131" s="65">
        <v>57</v>
      </c>
      <c r="C131" s="66">
        <v>604</v>
      </c>
      <c r="D131" s="86" t="s">
        <v>418</v>
      </c>
      <c r="E131" s="92">
        <v>20000000</v>
      </c>
      <c r="F131" s="68">
        <v>30000000</v>
      </c>
      <c r="G131" s="68">
        <v>60000000</v>
      </c>
      <c r="H131" s="68">
        <v>90000000</v>
      </c>
      <c r="I131" s="93">
        <f t="shared" si="4"/>
        <v>200000000</v>
      </c>
      <c r="J131" s="69">
        <v>10</v>
      </c>
      <c r="K131" s="70">
        <v>15</v>
      </c>
      <c r="L131" s="70">
        <v>30</v>
      </c>
      <c r="M131" s="70">
        <v>45</v>
      </c>
      <c r="N131" s="71">
        <f t="shared" si="3"/>
        <v>100</v>
      </c>
    </row>
    <row r="132" spans="2:14" ht="25.5" x14ac:dyDescent="0.2">
      <c r="B132" s="65">
        <v>57</v>
      </c>
      <c r="C132" s="66">
        <v>669</v>
      </c>
      <c r="D132" s="83" t="s">
        <v>419</v>
      </c>
      <c r="E132" s="92">
        <v>2250000</v>
      </c>
      <c r="F132" s="68">
        <v>2250000</v>
      </c>
      <c r="G132" s="68">
        <v>0</v>
      </c>
      <c r="H132" s="68">
        <v>0</v>
      </c>
      <c r="I132" s="93">
        <f t="shared" si="4"/>
        <v>4500000</v>
      </c>
      <c r="J132" s="69">
        <v>50</v>
      </c>
      <c r="K132" s="70">
        <v>50</v>
      </c>
      <c r="L132" s="70">
        <v>0</v>
      </c>
      <c r="M132" s="70">
        <v>0</v>
      </c>
      <c r="N132" s="71">
        <f t="shared" si="3"/>
        <v>100</v>
      </c>
    </row>
    <row r="133" spans="2:14" ht="25.5" x14ac:dyDescent="0.2">
      <c r="B133" s="65">
        <v>58</v>
      </c>
      <c r="C133" s="66">
        <v>328</v>
      </c>
      <c r="D133" s="81" t="s">
        <v>420</v>
      </c>
      <c r="E133" s="92">
        <v>25000000</v>
      </c>
      <c r="F133" s="68">
        <v>37500000</v>
      </c>
      <c r="G133" s="68">
        <v>75000000</v>
      </c>
      <c r="H133" s="68">
        <v>112500000</v>
      </c>
      <c r="I133" s="93">
        <f t="shared" si="4"/>
        <v>250000000</v>
      </c>
      <c r="J133" s="69">
        <v>10</v>
      </c>
      <c r="K133" s="70">
        <v>15</v>
      </c>
      <c r="L133" s="70">
        <v>30</v>
      </c>
      <c r="M133" s="70">
        <v>45</v>
      </c>
      <c r="N133" s="71">
        <f t="shared" si="3"/>
        <v>100</v>
      </c>
    </row>
    <row r="134" spans="2:14" x14ac:dyDescent="0.2">
      <c r="B134" s="65">
        <v>58</v>
      </c>
      <c r="C134" s="66">
        <v>328</v>
      </c>
      <c r="D134" s="81" t="s">
        <v>421</v>
      </c>
      <c r="E134" s="92">
        <v>170000000</v>
      </c>
      <c r="F134" s="68">
        <v>255000000</v>
      </c>
      <c r="G134" s="68">
        <v>510000000</v>
      </c>
      <c r="H134" s="68">
        <v>765000000</v>
      </c>
      <c r="I134" s="93">
        <f t="shared" si="4"/>
        <v>1700000000</v>
      </c>
      <c r="J134" s="69">
        <v>10</v>
      </c>
      <c r="K134" s="70">
        <v>15</v>
      </c>
      <c r="L134" s="70">
        <v>30</v>
      </c>
      <c r="M134" s="70">
        <v>45</v>
      </c>
      <c r="N134" s="71">
        <f t="shared" ref="N134:N136" si="5">+SUM(J134:M134)</f>
        <v>100</v>
      </c>
    </row>
    <row r="135" spans="2:14" ht="25.5" x14ac:dyDescent="0.2">
      <c r="B135" s="65">
        <v>58</v>
      </c>
      <c r="C135" s="66">
        <v>328</v>
      </c>
      <c r="D135" s="86" t="s">
        <v>422</v>
      </c>
      <c r="E135" s="92">
        <v>30000000</v>
      </c>
      <c r="F135" s="68">
        <v>45000000</v>
      </c>
      <c r="G135" s="68">
        <v>90000000</v>
      </c>
      <c r="H135" s="68">
        <v>135000000</v>
      </c>
      <c r="I135" s="93">
        <f t="shared" si="4"/>
        <v>300000000</v>
      </c>
      <c r="J135" s="69">
        <v>10</v>
      </c>
      <c r="K135" s="70">
        <v>15</v>
      </c>
      <c r="L135" s="70">
        <v>30</v>
      </c>
      <c r="M135" s="70">
        <v>45</v>
      </c>
      <c r="N135" s="71">
        <f t="shared" si="5"/>
        <v>100</v>
      </c>
    </row>
    <row r="136" spans="2:14" ht="25.5" x14ac:dyDescent="0.2">
      <c r="B136" s="65">
        <v>70</v>
      </c>
      <c r="C136" s="66">
        <v>330</v>
      </c>
      <c r="D136" s="87" t="s">
        <v>423</v>
      </c>
      <c r="E136" s="92">
        <v>33250000</v>
      </c>
      <c r="F136" s="68">
        <v>49875000</v>
      </c>
      <c r="G136" s="68">
        <v>99750000</v>
      </c>
      <c r="H136" s="68">
        <v>149625000</v>
      </c>
      <c r="I136" s="93">
        <f t="shared" si="4"/>
        <v>332500000</v>
      </c>
      <c r="J136" s="69">
        <v>10</v>
      </c>
      <c r="K136" s="70">
        <v>15</v>
      </c>
      <c r="L136" s="70">
        <v>30</v>
      </c>
      <c r="M136" s="70">
        <v>45</v>
      </c>
      <c r="N136" s="71">
        <f t="shared" si="5"/>
        <v>100</v>
      </c>
    </row>
    <row r="137" spans="2:14" x14ac:dyDescent="0.2">
      <c r="B137" s="65">
        <v>70</v>
      </c>
      <c r="C137" s="66">
        <v>330</v>
      </c>
      <c r="D137" s="87" t="s">
        <v>424</v>
      </c>
      <c r="E137" s="92">
        <v>43460000</v>
      </c>
      <c r="F137" s="68">
        <v>65190000</v>
      </c>
      <c r="G137" s="68">
        <v>130380000</v>
      </c>
      <c r="H137" s="68">
        <v>195570000</v>
      </c>
      <c r="I137" s="93">
        <f t="shared" si="4"/>
        <v>434600000</v>
      </c>
      <c r="J137" s="69">
        <v>10</v>
      </c>
      <c r="K137" s="70">
        <v>15</v>
      </c>
      <c r="L137" s="70">
        <v>30</v>
      </c>
      <c r="M137" s="70">
        <v>45</v>
      </c>
      <c r="N137" s="71">
        <v>100</v>
      </c>
    </row>
    <row r="138" spans="2:14" ht="25.5" x14ac:dyDescent="0.2">
      <c r="B138" s="65">
        <v>70</v>
      </c>
      <c r="C138" s="66">
        <v>330</v>
      </c>
      <c r="D138" s="87" t="s">
        <v>425</v>
      </c>
      <c r="E138" s="92">
        <v>9000000</v>
      </c>
      <c r="F138" s="68">
        <v>13500000</v>
      </c>
      <c r="G138" s="68">
        <v>27000000</v>
      </c>
      <c r="H138" s="68">
        <v>40500000</v>
      </c>
      <c r="I138" s="93">
        <f t="shared" si="4"/>
        <v>90000000</v>
      </c>
      <c r="J138" s="69">
        <v>10</v>
      </c>
      <c r="K138" s="70">
        <v>15</v>
      </c>
      <c r="L138" s="70">
        <v>30</v>
      </c>
      <c r="M138" s="70">
        <v>45</v>
      </c>
      <c r="N138" s="71">
        <v>100</v>
      </c>
    </row>
    <row r="139" spans="2:14" ht="25.5" x14ac:dyDescent="0.2">
      <c r="B139" s="65">
        <v>58</v>
      </c>
      <c r="C139" s="66">
        <v>328</v>
      </c>
      <c r="D139" s="87" t="s">
        <v>429</v>
      </c>
      <c r="E139" s="92">
        <v>10000000</v>
      </c>
      <c r="F139" s="68">
        <v>15000000</v>
      </c>
      <c r="G139" s="68">
        <v>30000000</v>
      </c>
      <c r="H139" s="68">
        <v>45000000</v>
      </c>
      <c r="I139" s="93">
        <f t="shared" si="4"/>
        <v>100000000</v>
      </c>
      <c r="J139" s="69">
        <v>10</v>
      </c>
      <c r="K139" s="70">
        <v>15</v>
      </c>
      <c r="L139" s="70">
        <v>30</v>
      </c>
      <c r="M139" s="70">
        <v>45</v>
      </c>
      <c r="N139" s="71">
        <v>100</v>
      </c>
    </row>
    <row r="140" spans="2:14" ht="25.5" x14ac:dyDescent="0.2">
      <c r="B140" s="65">
        <v>58</v>
      </c>
      <c r="C140" s="66">
        <v>328</v>
      </c>
      <c r="D140" s="87" t="s">
        <v>428</v>
      </c>
      <c r="E140" s="92">
        <v>15000000</v>
      </c>
      <c r="F140" s="68">
        <v>22500000</v>
      </c>
      <c r="G140" s="68">
        <v>45000000</v>
      </c>
      <c r="H140" s="68">
        <v>67500000</v>
      </c>
      <c r="I140" s="93">
        <f t="shared" si="4"/>
        <v>150000000</v>
      </c>
      <c r="J140" s="69">
        <v>10</v>
      </c>
      <c r="K140" s="70">
        <v>15</v>
      </c>
      <c r="L140" s="70">
        <v>30</v>
      </c>
      <c r="M140" s="70">
        <v>45</v>
      </c>
      <c r="N140" s="71">
        <v>100</v>
      </c>
    </row>
    <row r="141" spans="2:14" x14ac:dyDescent="0.2">
      <c r="B141" s="65">
        <v>57</v>
      </c>
      <c r="C141" s="66"/>
      <c r="D141" s="97" t="s">
        <v>434</v>
      </c>
      <c r="E141" s="101">
        <v>29000000</v>
      </c>
      <c r="F141" s="99">
        <v>110000000</v>
      </c>
      <c r="G141" s="99">
        <v>110000000</v>
      </c>
      <c r="H141" s="99">
        <v>41000000</v>
      </c>
      <c r="I141" s="93">
        <f t="shared" si="4"/>
        <v>290000000</v>
      </c>
      <c r="J141" s="100">
        <v>10</v>
      </c>
      <c r="K141" s="100">
        <v>40</v>
      </c>
      <c r="L141" s="100">
        <v>42</v>
      </c>
      <c r="M141" s="100">
        <v>8</v>
      </c>
      <c r="N141" s="98">
        <v>100</v>
      </c>
    </row>
    <row r="142" spans="2:14" ht="25.5" x14ac:dyDescent="0.2">
      <c r="B142" s="65">
        <v>57</v>
      </c>
      <c r="C142" s="66">
        <v>604</v>
      </c>
      <c r="D142" s="87" t="s">
        <v>433</v>
      </c>
      <c r="E142" s="92">
        <v>15000000</v>
      </c>
      <c r="F142" s="68">
        <v>22500000</v>
      </c>
      <c r="G142" s="68">
        <v>45000000</v>
      </c>
      <c r="H142" s="68">
        <v>67500000</v>
      </c>
      <c r="I142" s="93">
        <f t="shared" si="4"/>
        <v>150000000</v>
      </c>
      <c r="J142" s="69">
        <v>10</v>
      </c>
      <c r="K142" s="70">
        <v>15</v>
      </c>
      <c r="L142" s="70">
        <v>30</v>
      </c>
      <c r="M142" s="70">
        <v>45</v>
      </c>
      <c r="N142" s="71">
        <v>100</v>
      </c>
    </row>
    <row r="143" spans="2:14" x14ac:dyDescent="0.2">
      <c r="B143" s="65">
        <v>57</v>
      </c>
      <c r="C143" s="66">
        <v>604</v>
      </c>
      <c r="D143" s="87" t="s">
        <v>431</v>
      </c>
      <c r="E143" s="92">
        <v>8000000</v>
      </c>
      <c r="F143" s="92">
        <v>12000000</v>
      </c>
      <c r="G143" s="92">
        <v>24000000</v>
      </c>
      <c r="H143" s="92">
        <v>36000000</v>
      </c>
      <c r="I143" s="93">
        <f t="shared" si="4"/>
        <v>80000000</v>
      </c>
      <c r="J143" s="69">
        <v>10</v>
      </c>
      <c r="K143" s="70">
        <v>15</v>
      </c>
      <c r="L143" s="70">
        <v>30</v>
      </c>
      <c r="M143" s="70">
        <v>45</v>
      </c>
      <c r="N143" s="71">
        <v>100</v>
      </c>
    </row>
    <row r="144" spans="2:14" x14ac:dyDescent="0.2">
      <c r="B144" s="65">
        <v>30</v>
      </c>
      <c r="C144" s="66">
        <v>325</v>
      </c>
      <c r="D144" s="87" t="s">
        <v>432</v>
      </c>
      <c r="E144" s="92">
        <v>5000000</v>
      </c>
      <c r="F144" s="92">
        <v>15000000</v>
      </c>
      <c r="G144" s="92">
        <v>15000000</v>
      </c>
      <c r="H144" s="92">
        <v>15000000</v>
      </c>
      <c r="I144" s="93">
        <f t="shared" si="4"/>
        <v>50000000</v>
      </c>
      <c r="J144" s="69">
        <v>10</v>
      </c>
      <c r="K144" s="70">
        <v>30</v>
      </c>
      <c r="L144" s="70">
        <v>30</v>
      </c>
      <c r="M144" s="70">
        <v>30</v>
      </c>
      <c r="N144" s="71">
        <v>100</v>
      </c>
    </row>
    <row r="145" spans="2:14" ht="25.5" x14ac:dyDescent="0.2">
      <c r="B145" s="65">
        <v>58</v>
      </c>
      <c r="C145" s="66">
        <v>328</v>
      </c>
      <c r="D145" s="19" t="s">
        <v>430</v>
      </c>
      <c r="E145" s="92">
        <v>10000000</v>
      </c>
      <c r="F145" s="68">
        <v>15000000</v>
      </c>
      <c r="G145" s="68">
        <v>30000000</v>
      </c>
      <c r="H145" s="68">
        <v>45000000</v>
      </c>
      <c r="I145" s="93">
        <f t="shared" si="4"/>
        <v>100000000</v>
      </c>
      <c r="J145" s="69">
        <v>10</v>
      </c>
      <c r="K145" s="70">
        <v>15</v>
      </c>
      <c r="L145" s="70">
        <v>30</v>
      </c>
      <c r="M145" s="70">
        <v>45</v>
      </c>
      <c r="N145" s="71">
        <v>100</v>
      </c>
    </row>
    <row r="146" spans="2:14" x14ac:dyDescent="0.2">
      <c r="B146" s="65">
        <v>57</v>
      </c>
      <c r="C146" s="66"/>
      <c r="D146" s="104" t="s">
        <v>435</v>
      </c>
      <c r="E146" s="106">
        <v>25000000</v>
      </c>
      <c r="F146" s="103">
        <v>100000000</v>
      </c>
      <c r="G146" s="103">
        <v>100000000</v>
      </c>
      <c r="H146" s="103">
        <v>26000000</v>
      </c>
      <c r="I146" s="93">
        <f t="shared" si="4"/>
        <v>251000000</v>
      </c>
      <c r="J146" s="105">
        <v>10</v>
      </c>
      <c r="K146" s="105">
        <v>40</v>
      </c>
      <c r="L146" s="105">
        <v>40</v>
      </c>
      <c r="M146" s="105">
        <v>10</v>
      </c>
      <c r="N146" s="102">
        <v>100</v>
      </c>
    </row>
    <row r="147" spans="2:14" ht="25.5" x14ac:dyDescent="0.2">
      <c r="B147" s="65">
        <v>57</v>
      </c>
      <c r="C147" s="66">
        <v>327</v>
      </c>
      <c r="D147" s="88" t="s">
        <v>301</v>
      </c>
      <c r="E147" s="94">
        <v>3300000000</v>
      </c>
      <c r="F147" s="76">
        <v>6000000000</v>
      </c>
      <c r="G147" s="76">
        <v>6000000000</v>
      </c>
      <c r="H147" s="76">
        <v>32000000000</v>
      </c>
      <c r="I147" s="93">
        <f>+SUM(E147:H147)</f>
        <v>47300000000</v>
      </c>
      <c r="J147" s="111">
        <v>10</v>
      </c>
      <c r="K147" s="107">
        <v>40</v>
      </c>
      <c r="L147" s="107">
        <v>40</v>
      </c>
      <c r="M147" s="107">
        <v>10</v>
      </c>
      <c r="N147" s="108">
        <v>100</v>
      </c>
    </row>
    <row r="148" spans="2:14" ht="25.5" x14ac:dyDescent="0.2">
      <c r="B148" s="65"/>
      <c r="C148" s="66"/>
      <c r="D148" s="110" t="s">
        <v>436</v>
      </c>
      <c r="E148" s="112">
        <v>10000000</v>
      </c>
      <c r="F148" s="109">
        <v>25000000</v>
      </c>
      <c r="G148" s="109">
        <v>25000000</v>
      </c>
      <c r="H148" s="109">
        <v>5000000</v>
      </c>
      <c r="I148" s="93">
        <f t="shared" si="4"/>
        <v>65000000</v>
      </c>
      <c r="J148" s="111">
        <v>10</v>
      </c>
      <c r="K148" s="107">
        <v>40</v>
      </c>
      <c r="L148" s="107">
        <v>40</v>
      </c>
      <c r="M148" s="107">
        <v>10</v>
      </c>
      <c r="N148" s="108">
        <v>100</v>
      </c>
    </row>
    <row r="149" spans="2:14" ht="25.5" x14ac:dyDescent="0.2">
      <c r="B149" s="65"/>
      <c r="C149" s="66"/>
      <c r="D149" s="110" t="s">
        <v>437</v>
      </c>
      <c r="E149" s="112">
        <v>10000000</v>
      </c>
      <c r="F149" s="109">
        <v>25000000</v>
      </c>
      <c r="G149" s="109">
        <v>25000000</v>
      </c>
      <c r="H149" s="109">
        <v>5000000</v>
      </c>
      <c r="I149" s="93">
        <f t="shared" si="4"/>
        <v>65000000</v>
      </c>
      <c r="J149" s="116">
        <v>20</v>
      </c>
      <c r="K149" s="116">
        <v>70</v>
      </c>
      <c r="L149" s="116">
        <v>10</v>
      </c>
      <c r="M149" s="116">
        <v>0</v>
      </c>
      <c r="N149" s="113">
        <v>100</v>
      </c>
    </row>
    <row r="150" spans="2:14" ht="25.5" x14ac:dyDescent="0.2">
      <c r="B150" s="65"/>
      <c r="C150" s="66"/>
      <c r="D150" s="115" t="s">
        <v>438</v>
      </c>
      <c r="E150" s="117">
        <v>87868000</v>
      </c>
      <c r="F150" s="114">
        <v>293112000</v>
      </c>
      <c r="G150" s="114">
        <v>33020000</v>
      </c>
      <c r="H150" s="114">
        <v>0</v>
      </c>
      <c r="I150" s="93">
        <f t="shared" si="4"/>
        <v>414000000</v>
      </c>
      <c r="J150" s="116">
        <v>20</v>
      </c>
      <c r="K150" s="116">
        <v>60</v>
      </c>
      <c r="L150" s="116">
        <v>10</v>
      </c>
      <c r="M150" s="116">
        <v>10</v>
      </c>
      <c r="N150" s="113">
        <v>100</v>
      </c>
    </row>
    <row r="151" spans="2:14" ht="25.5" x14ac:dyDescent="0.2">
      <c r="B151" s="65"/>
      <c r="C151" s="66"/>
      <c r="D151" s="115" t="s">
        <v>439</v>
      </c>
      <c r="E151" s="117">
        <v>80000000</v>
      </c>
      <c r="F151" s="114">
        <v>223000000</v>
      </c>
      <c r="G151" s="114">
        <v>61000000</v>
      </c>
      <c r="H151" s="114">
        <v>50000000</v>
      </c>
      <c r="I151" s="93">
        <f t="shared" si="4"/>
        <v>414000000</v>
      </c>
      <c r="J151" s="116">
        <v>80</v>
      </c>
      <c r="K151" s="116">
        <v>20</v>
      </c>
      <c r="L151" s="116">
        <v>0</v>
      </c>
      <c r="M151" s="116">
        <v>0</v>
      </c>
      <c r="N151" s="113">
        <v>100</v>
      </c>
    </row>
    <row r="152" spans="2:14" x14ac:dyDescent="0.2">
      <c r="B152" s="65"/>
      <c r="C152" s="66"/>
      <c r="D152" s="115" t="s">
        <v>440</v>
      </c>
      <c r="E152" s="117">
        <v>10000000</v>
      </c>
      <c r="F152" s="114">
        <v>5000000</v>
      </c>
      <c r="G152" s="114">
        <v>0</v>
      </c>
      <c r="H152" s="114">
        <v>0</v>
      </c>
      <c r="I152" s="93">
        <f t="shared" si="4"/>
        <v>15000000</v>
      </c>
      <c r="J152" s="116">
        <v>15</v>
      </c>
      <c r="K152" s="116">
        <v>30</v>
      </c>
      <c r="L152" s="116">
        <v>30</v>
      </c>
      <c r="M152" s="116">
        <v>25</v>
      </c>
      <c r="N152" s="113">
        <v>100</v>
      </c>
    </row>
    <row r="153" spans="2:14" x14ac:dyDescent="0.2">
      <c r="B153" s="65"/>
      <c r="C153" s="66"/>
      <c r="D153" s="115" t="s">
        <v>441</v>
      </c>
      <c r="E153" s="117">
        <v>200000000</v>
      </c>
      <c r="F153" s="114">
        <v>500000000</v>
      </c>
      <c r="G153" s="114">
        <v>500000000</v>
      </c>
      <c r="H153" s="114">
        <v>300000000</v>
      </c>
      <c r="I153" s="93">
        <f t="shared" si="4"/>
        <v>1500000000</v>
      </c>
      <c r="J153" s="120">
        <v>16.666666666666664</v>
      </c>
      <c r="K153" s="121">
        <v>33</v>
      </c>
      <c r="L153" s="121">
        <v>31</v>
      </c>
      <c r="M153" s="121">
        <v>19.333333333333343</v>
      </c>
      <c r="N153" s="122">
        <v>100</v>
      </c>
    </row>
    <row r="154" spans="2:14" ht="13.5" thickBot="1" x14ac:dyDescent="0.25">
      <c r="B154" s="65"/>
      <c r="C154" s="66"/>
      <c r="D154" s="115" t="s">
        <v>442</v>
      </c>
      <c r="E154" s="118">
        <v>330000000</v>
      </c>
      <c r="F154" s="119">
        <v>653400000</v>
      </c>
      <c r="G154" s="119">
        <v>613800000</v>
      </c>
      <c r="H154" s="119">
        <v>382800000.00000018</v>
      </c>
      <c r="I154" s="93">
        <f t="shared" si="4"/>
        <v>1980000000.0000002</v>
      </c>
      <c r="J154" s="77">
        <v>7</v>
      </c>
      <c r="K154" s="78">
        <v>13</v>
      </c>
      <c r="L154" s="78">
        <v>13</v>
      </c>
      <c r="M154" s="78">
        <v>67</v>
      </c>
      <c r="N154" s="79">
        <v>100</v>
      </c>
    </row>
    <row r="155" spans="2:14" ht="13.5" thickBot="1" x14ac:dyDescent="0.25">
      <c r="B155" s="220" t="s">
        <v>14</v>
      </c>
      <c r="C155" s="221"/>
      <c r="D155" s="222"/>
      <c r="E155" s="95">
        <f>+SUM(E9:E154)</f>
        <v>10626426600</v>
      </c>
      <c r="F155" s="72">
        <f>+SUM(F9:F154)</f>
        <v>18857724906</v>
      </c>
      <c r="G155" s="72">
        <f>+SUM(G9:G154)</f>
        <v>23561175818</v>
      </c>
      <c r="H155" s="72">
        <f>+SUM(H9:H154)</f>
        <v>52398558731</v>
      </c>
      <c r="I155" s="96">
        <f>+SUM(I9:I154)</f>
        <v>105443886055</v>
      </c>
    </row>
    <row r="156" spans="2:14" x14ac:dyDescent="0.2">
      <c r="E156" s="73"/>
      <c r="F156" s="73"/>
      <c r="G156" s="73"/>
      <c r="H156" s="73"/>
      <c r="I156" s="74"/>
    </row>
    <row r="157" spans="2:14" x14ac:dyDescent="0.2">
      <c r="E157" s="75"/>
      <c r="F157" s="75"/>
      <c r="G157" s="75"/>
      <c r="H157" s="75"/>
    </row>
  </sheetData>
  <mergeCells count="10">
    <mergeCell ref="B155:D155"/>
    <mergeCell ref="B3:N3"/>
    <mergeCell ref="B4:N4"/>
    <mergeCell ref="B5:N5"/>
    <mergeCell ref="B6:N6"/>
    <mergeCell ref="B7:B8"/>
    <mergeCell ref="C7:C8"/>
    <mergeCell ref="D7:D8"/>
    <mergeCell ref="E7:I7"/>
    <mergeCell ref="J7:N7"/>
  </mergeCells>
  <conditionalFormatting sqref="B3:B6 E8:N8">
    <cfRule type="cellIs" dxfId="32" priority="1" stopIfTrue="1" operator="equal">
      <formula>"NO"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topLeftCell="A25" zoomScaleNormal="100" workbookViewId="0">
      <selection activeCell="E19" sqref="E19"/>
    </sheetView>
  </sheetViews>
  <sheetFormatPr baseColWidth="10" defaultRowHeight="12" x14ac:dyDescent="0.2"/>
  <cols>
    <col min="1" max="1" width="3.28515625" style="124" bestFit="1" customWidth="1"/>
    <col min="2" max="2" width="4" style="124" bestFit="1" customWidth="1"/>
    <col min="3" max="3" width="3" style="124" bestFit="1" customWidth="1"/>
    <col min="4" max="4" width="3" style="124" customWidth="1"/>
    <col min="5" max="5" width="73.140625" style="124" customWidth="1"/>
    <col min="6" max="6" width="16.140625" style="124" customWidth="1"/>
    <col min="7" max="7" width="14.5703125" style="124" customWidth="1"/>
    <col min="8" max="8" width="15.28515625" style="124" bestFit="1" customWidth="1"/>
    <col min="9" max="9" width="15.42578125" style="124" customWidth="1"/>
    <col min="10" max="10" width="15.5703125" style="124" customWidth="1"/>
    <col min="11" max="11" width="10.140625" style="124" customWidth="1"/>
    <col min="12" max="12" width="7.28515625" style="124" customWidth="1"/>
    <col min="13" max="13" width="8.42578125" style="124" bestFit="1" customWidth="1"/>
    <col min="14" max="14" width="7.28515625" style="124" customWidth="1"/>
    <col min="15" max="15" width="8.7109375" style="124" customWidth="1"/>
    <col min="16" max="257" width="11.42578125" style="124"/>
    <col min="258" max="258" width="3.28515625" style="124" bestFit="1" customWidth="1"/>
    <col min="259" max="259" width="4" style="124" bestFit="1" customWidth="1"/>
    <col min="260" max="260" width="3" style="124" bestFit="1" customWidth="1"/>
    <col min="261" max="261" width="66.7109375" style="124" customWidth="1"/>
    <col min="262" max="262" width="16.140625" style="124" customWidth="1"/>
    <col min="263" max="263" width="14.5703125" style="124" customWidth="1"/>
    <col min="264" max="264" width="15.28515625" style="124" bestFit="1" customWidth="1"/>
    <col min="265" max="265" width="15.42578125" style="124" customWidth="1"/>
    <col min="266" max="266" width="15.5703125" style="124" customWidth="1"/>
    <col min="267" max="267" width="10.140625" style="124" customWidth="1"/>
    <col min="268" max="268" width="7.28515625" style="124" customWidth="1"/>
    <col min="269" max="269" width="8.42578125" style="124" bestFit="1" customWidth="1"/>
    <col min="270" max="270" width="7.28515625" style="124" customWidth="1"/>
    <col min="271" max="271" width="8.7109375" style="124" customWidth="1"/>
    <col min="272" max="513" width="11.42578125" style="124"/>
    <col min="514" max="514" width="3.28515625" style="124" bestFit="1" customWidth="1"/>
    <col min="515" max="515" width="4" style="124" bestFit="1" customWidth="1"/>
    <col min="516" max="516" width="3" style="124" bestFit="1" customWidth="1"/>
    <col min="517" max="517" width="66.7109375" style="124" customWidth="1"/>
    <col min="518" max="518" width="16.140625" style="124" customWidth="1"/>
    <col min="519" max="519" width="14.5703125" style="124" customWidth="1"/>
    <col min="520" max="520" width="15.28515625" style="124" bestFit="1" customWidth="1"/>
    <col min="521" max="521" width="15.42578125" style="124" customWidth="1"/>
    <col min="522" max="522" width="15.5703125" style="124" customWidth="1"/>
    <col min="523" max="523" width="10.140625" style="124" customWidth="1"/>
    <col min="524" max="524" width="7.28515625" style="124" customWidth="1"/>
    <col min="525" max="525" width="8.42578125" style="124" bestFit="1" customWidth="1"/>
    <col min="526" max="526" width="7.28515625" style="124" customWidth="1"/>
    <col min="527" max="527" width="8.7109375" style="124" customWidth="1"/>
    <col min="528" max="769" width="11.42578125" style="124"/>
    <col min="770" max="770" width="3.28515625" style="124" bestFit="1" customWidth="1"/>
    <col min="771" max="771" width="4" style="124" bestFit="1" customWidth="1"/>
    <col min="772" max="772" width="3" style="124" bestFit="1" customWidth="1"/>
    <col min="773" max="773" width="66.7109375" style="124" customWidth="1"/>
    <col min="774" max="774" width="16.140625" style="124" customWidth="1"/>
    <col min="775" max="775" width="14.5703125" style="124" customWidth="1"/>
    <col min="776" max="776" width="15.28515625" style="124" bestFit="1" customWidth="1"/>
    <col min="777" max="777" width="15.42578125" style="124" customWidth="1"/>
    <col min="778" max="778" width="15.5703125" style="124" customWidth="1"/>
    <col min="779" max="779" width="10.140625" style="124" customWidth="1"/>
    <col min="780" max="780" width="7.28515625" style="124" customWidth="1"/>
    <col min="781" max="781" width="8.42578125" style="124" bestFit="1" customWidth="1"/>
    <col min="782" max="782" width="7.28515625" style="124" customWidth="1"/>
    <col min="783" max="783" width="8.7109375" style="124" customWidth="1"/>
    <col min="784" max="1025" width="11.42578125" style="124"/>
    <col min="1026" max="1026" width="3.28515625" style="124" bestFit="1" customWidth="1"/>
    <col min="1027" max="1027" width="4" style="124" bestFit="1" customWidth="1"/>
    <col min="1028" max="1028" width="3" style="124" bestFit="1" customWidth="1"/>
    <col min="1029" max="1029" width="66.7109375" style="124" customWidth="1"/>
    <col min="1030" max="1030" width="16.140625" style="124" customWidth="1"/>
    <col min="1031" max="1031" width="14.5703125" style="124" customWidth="1"/>
    <col min="1032" max="1032" width="15.28515625" style="124" bestFit="1" customWidth="1"/>
    <col min="1033" max="1033" width="15.42578125" style="124" customWidth="1"/>
    <col min="1034" max="1034" width="15.5703125" style="124" customWidth="1"/>
    <col min="1035" max="1035" width="10.140625" style="124" customWidth="1"/>
    <col min="1036" max="1036" width="7.28515625" style="124" customWidth="1"/>
    <col min="1037" max="1037" width="8.42578125" style="124" bestFit="1" customWidth="1"/>
    <col min="1038" max="1038" width="7.28515625" style="124" customWidth="1"/>
    <col min="1039" max="1039" width="8.7109375" style="124" customWidth="1"/>
    <col min="1040" max="1281" width="11.42578125" style="124"/>
    <col min="1282" max="1282" width="3.28515625" style="124" bestFit="1" customWidth="1"/>
    <col min="1283" max="1283" width="4" style="124" bestFit="1" customWidth="1"/>
    <col min="1284" max="1284" width="3" style="124" bestFit="1" customWidth="1"/>
    <col min="1285" max="1285" width="66.7109375" style="124" customWidth="1"/>
    <col min="1286" max="1286" width="16.140625" style="124" customWidth="1"/>
    <col min="1287" max="1287" width="14.5703125" style="124" customWidth="1"/>
    <col min="1288" max="1288" width="15.28515625" style="124" bestFit="1" customWidth="1"/>
    <col min="1289" max="1289" width="15.42578125" style="124" customWidth="1"/>
    <col min="1290" max="1290" width="15.5703125" style="124" customWidth="1"/>
    <col min="1291" max="1291" width="10.140625" style="124" customWidth="1"/>
    <col min="1292" max="1292" width="7.28515625" style="124" customWidth="1"/>
    <col min="1293" max="1293" width="8.42578125" style="124" bestFit="1" customWidth="1"/>
    <col min="1294" max="1294" width="7.28515625" style="124" customWidth="1"/>
    <col min="1295" max="1295" width="8.7109375" style="124" customWidth="1"/>
    <col min="1296" max="1537" width="11.42578125" style="124"/>
    <col min="1538" max="1538" width="3.28515625" style="124" bestFit="1" customWidth="1"/>
    <col min="1539" max="1539" width="4" style="124" bestFit="1" customWidth="1"/>
    <col min="1540" max="1540" width="3" style="124" bestFit="1" customWidth="1"/>
    <col min="1541" max="1541" width="66.7109375" style="124" customWidth="1"/>
    <col min="1542" max="1542" width="16.140625" style="124" customWidth="1"/>
    <col min="1543" max="1543" width="14.5703125" style="124" customWidth="1"/>
    <col min="1544" max="1544" width="15.28515625" style="124" bestFit="1" customWidth="1"/>
    <col min="1545" max="1545" width="15.42578125" style="124" customWidth="1"/>
    <col min="1546" max="1546" width="15.5703125" style="124" customWidth="1"/>
    <col min="1547" max="1547" width="10.140625" style="124" customWidth="1"/>
    <col min="1548" max="1548" width="7.28515625" style="124" customWidth="1"/>
    <col min="1549" max="1549" width="8.42578125" style="124" bestFit="1" customWidth="1"/>
    <col min="1550" max="1550" width="7.28515625" style="124" customWidth="1"/>
    <col min="1551" max="1551" width="8.7109375" style="124" customWidth="1"/>
    <col min="1552" max="1793" width="11.42578125" style="124"/>
    <col min="1794" max="1794" width="3.28515625" style="124" bestFit="1" customWidth="1"/>
    <col min="1795" max="1795" width="4" style="124" bestFit="1" customWidth="1"/>
    <col min="1796" max="1796" width="3" style="124" bestFit="1" customWidth="1"/>
    <col min="1797" max="1797" width="66.7109375" style="124" customWidth="1"/>
    <col min="1798" max="1798" width="16.140625" style="124" customWidth="1"/>
    <col min="1799" max="1799" width="14.5703125" style="124" customWidth="1"/>
    <col min="1800" max="1800" width="15.28515625" style="124" bestFit="1" customWidth="1"/>
    <col min="1801" max="1801" width="15.42578125" style="124" customWidth="1"/>
    <col min="1802" max="1802" width="15.5703125" style="124" customWidth="1"/>
    <col min="1803" max="1803" width="10.140625" style="124" customWidth="1"/>
    <col min="1804" max="1804" width="7.28515625" style="124" customWidth="1"/>
    <col min="1805" max="1805" width="8.42578125" style="124" bestFit="1" customWidth="1"/>
    <col min="1806" max="1806" width="7.28515625" style="124" customWidth="1"/>
    <col min="1807" max="1807" width="8.7109375" style="124" customWidth="1"/>
    <col min="1808" max="2049" width="11.42578125" style="124"/>
    <col min="2050" max="2050" width="3.28515625" style="124" bestFit="1" customWidth="1"/>
    <col min="2051" max="2051" width="4" style="124" bestFit="1" customWidth="1"/>
    <col min="2052" max="2052" width="3" style="124" bestFit="1" customWidth="1"/>
    <col min="2053" max="2053" width="66.7109375" style="124" customWidth="1"/>
    <col min="2054" max="2054" width="16.140625" style="124" customWidth="1"/>
    <col min="2055" max="2055" width="14.5703125" style="124" customWidth="1"/>
    <col min="2056" max="2056" width="15.28515625" style="124" bestFit="1" customWidth="1"/>
    <col min="2057" max="2057" width="15.42578125" style="124" customWidth="1"/>
    <col min="2058" max="2058" width="15.5703125" style="124" customWidth="1"/>
    <col min="2059" max="2059" width="10.140625" style="124" customWidth="1"/>
    <col min="2060" max="2060" width="7.28515625" style="124" customWidth="1"/>
    <col min="2061" max="2061" width="8.42578125" style="124" bestFit="1" customWidth="1"/>
    <col min="2062" max="2062" width="7.28515625" style="124" customWidth="1"/>
    <col min="2063" max="2063" width="8.7109375" style="124" customWidth="1"/>
    <col min="2064" max="2305" width="11.42578125" style="124"/>
    <col min="2306" max="2306" width="3.28515625" style="124" bestFit="1" customWidth="1"/>
    <col min="2307" max="2307" width="4" style="124" bestFit="1" customWidth="1"/>
    <col min="2308" max="2308" width="3" style="124" bestFit="1" customWidth="1"/>
    <col min="2309" max="2309" width="66.7109375" style="124" customWidth="1"/>
    <col min="2310" max="2310" width="16.140625" style="124" customWidth="1"/>
    <col min="2311" max="2311" width="14.5703125" style="124" customWidth="1"/>
    <col min="2312" max="2312" width="15.28515625" style="124" bestFit="1" customWidth="1"/>
    <col min="2313" max="2313" width="15.42578125" style="124" customWidth="1"/>
    <col min="2314" max="2314" width="15.5703125" style="124" customWidth="1"/>
    <col min="2315" max="2315" width="10.140625" style="124" customWidth="1"/>
    <col min="2316" max="2316" width="7.28515625" style="124" customWidth="1"/>
    <col min="2317" max="2317" width="8.42578125" style="124" bestFit="1" customWidth="1"/>
    <col min="2318" max="2318" width="7.28515625" style="124" customWidth="1"/>
    <col min="2319" max="2319" width="8.7109375" style="124" customWidth="1"/>
    <col min="2320" max="2561" width="11.42578125" style="124"/>
    <col min="2562" max="2562" width="3.28515625" style="124" bestFit="1" customWidth="1"/>
    <col min="2563" max="2563" width="4" style="124" bestFit="1" customWidth="1"/>
    <col min="2564" max="2564" width="3" style="124" bestFit="1" customWidth="1"/>
    <col min="2565" max="2565" width="66.7109375" style="124" customWidth="1"/>
    <col min="2566" max="2566" width="16.140625" style="124" customWidth="1"/>
    <col min="2567" max="2567" width="14.5703125" style="124" customWidth="1"/>
    <col min="2568" max="2568" width="15.28515625" style="124" bestFit="1" customWidth="1"/>
    <col min="2569" max="2569" width="15.42578125" style="124" customWidth="1"/>
    <col min="2570" max="2570" width="15.5703125" style="124" customWidth="1"/>
    <col min="2571" max="2571" width="10.140625" style="124" customWidth="1"/>
    <col min="2572" max="2572" width="7.28515625" style="124" customWidth="1"/>
    <col min="2573" max="2573" width="8.42578125" style="124" bestFit="1" customWidth="1"/>
    <col min="2574" max="2574" width="7.28515625" style="124" customWidth="1"/>
    <col min="2575" max="2575" width="8.7109375" style="124" customWidth="1"/>
    <col min="2576" max="2817" width="11.42578125" style="124"/>
    <col min="2818" max="2818" width="3.28515625" style="124" bestFit="1" customWidth="1"/>
    <col min="2819" max="2819" width="4" style="124" bestFit="1" customWidth="1"/>
    <col min="2820" max="2820" width="3" style="124" bestFit="1" customWidth="1"/>
    <col min="2821" max="2821" width="66.7109375" style="124" customWidth="1"/>
    <col min="2822" max="2822" width="16.140625" style="124" customWidth="1"/>
    <col min="2823" max="2823" width="14.5703125" style="124" customWidth="1"/>
    <col min="2824" max="2824" width="15.28515625" style="124" bestFit="1" customWidth="1"/>
    <col min="2825" max="2825" width="15.42578125" style="124" customWidth="1"/>
    <col min="2826" max="2826" width="15.5703125" style="124" customWidth="1"/>
    <col min="2827" max="2827" width="10.140625" style="124" customWidth="1"/>
    <col min="2828" max="2828" width="7.28515625" style="124" customWidth="1"/>
    <col min="2829" max="2829" width="8.42578125" style="124" bestFit="1" customWidth="1"/>
    <col min="2830" max="2830" width="7.28515625" style="124" customWidth="1"/>
    <col min="2831" max="2831" width="8.7109375" style="124" customWidth="1"/>
    <col min="2832" max="3073" width="11.42578125" style="124"/>
    <col min="3074" max="3074" width="3.28515625" style="124" bestFit="1" customWidth="1"/>
    <col min="3075" max="3075" width="4" style="124" bestFit="1" customWidth="1"/>
    <col min="3076" max="3076" width="3" style="124" bestFit="1" customWidth="1"/>
    <col min="3077" max="3077" width="66.7109375" style="124" customWidth="1"/>
    <col min="3078" max="3078" width="16.140625" style="124" customWidth="1"/>
    <col min="3079" max="3079" width="14.5703125" style="124" customWidth="1"/>
    <col min="3080" max="3080" width="15.28515625" style="124" bestFit="1" customWidth="1"/>
    <col min="3081" max="3081" width="15.42578125" style="124" customWidth="1"/>
    <col min="3082" max="3082" width="15.5703125" style="124" customWidth="1"/>
    <col min="3083" max="3083" width="10.140625" style="124" customWidth="1"/>
    <col min="3084" max="3084" width="7.28515625" style="124" customWidth="1"/>
    <col min="3085" max="3085" width="8.42578125" style="124" bestFit="1" customWidth="1"/>
    <col min="3086" max="3086" width="7.28515625" style="124" customWidth="1"/>
    <col min="3087" max="3087" width="8.7109375" style="124" customWidth="1"/>
    <col min="3088" max="3329" width="11.42578125" style="124"/>
    <col min="3330" max="3330" width="3.28515625" style="124" bestFit="1" customWidth="1"/>
    <col min="3331" max="3331" width="4" style="124" bestFit="1" customWidth="1"/>
    <col min="3332" max="3332" width="3" style="124" bestFit="1" customWidth="1"/>
    <col min="3333" max="3333" width="66.7109375" style="124" customWidth="1"/>
    <col min="3334" max="3334" width="16.140625" style="124" customWidth="1"/>
    <col min="3335" max="3335" width="14.5703125" style="124" customWidth="1"/>
    <col min="3336" max="3336" width="15.28515625" style="124" bestFit="1" customWidth="1"/>
    <col min="3337" max="3337" width="15.42578125" style="124" customWidth="1"/>
    <col min="3338" max="3338" width="15.5703125" style="124" customWidth="1"/>
    <col min="3339" max="3339" width="10.140625" style="124" customWidth="1"/>
    <col min="3340" max="3340" width="7.28515625" style="124" customWidth="1"/>
    <col min="3341" max="3341" width="8.42578125" style="124" bestFit="1" customWidth="1"/>
    <col min="3342" max="3342" width="7.28515625" style="124" customWidth="1"/>
    <col min="3343" max="3343" width="8.7109375" style="124" customWidth="1"/>
    <col min="3344" max="3585" width="11.42578125" style="124"/>
    <col min="3586" max="3586" width="3.28515625" style="124" bestFit="1" customWidth="1"/>
    <col min="3587" max="3587" width="4" style="124" bestFit="1" customWidth="1"/>
    <col min="3588" max="3588" width="3" style="124" bestFit="1" customWidth="1"/>
    <col min="3589" max="3589" width="66.7109375" style="124" customWidth="1"/>
    <col min="3590" max="3590" width="16.140625" style="124" customWidth="1"/>
    <col min="3591" max="3591" width="14.5703125" style="124" customWidth="1"/>
    <col min="3592" max="3592" width="15.28515625" style="124" bestFit="1" customWidth="1"/>
    <col min="3593" max="3593" width="15.42578125" style="124" customWidth="1"/>
    <col min="3594" max="3594" width="15.5703125" style="124" customWidth="1"/>
    <col min="3595" max="3595" width="10.140625" style="124" customWidth="1"/>
    <col min="3596" max="3596" width="7.28515625" style="124" customWidth="1"/>
    <col min="3597" max="3597" width="8.42578125" style="124" bestFit="1" customWidth="1"/>
    <col min="3598" max="3598" width="7.28515625" style="124" customWidth="1"/>
    <col min="3599" max="3599" width="8.7109375" style="124" customWidth="1"/>
    <col min="3600" max="3841" width="11.42578125" style="124"/>
    <col min="3842" max="3842" width="3.28515625" style="124" bestFit="1" customWidth="1"/>
    <col min="3843" max="3843" width="4" style="124" bestFit="1" customWidth="1"/>
    <col min="3844" max="3844" width="3" style="124" bestFit="1" customWidth="1"/>
    <col min="3845" max="3845" width="66.7109375" style="124" customWidth="1"/>
    <col min="3846" max="3846" width="16.140625" style="124" customWidth="1"/>
    <col min="3847" max="3847" width="14.5703125" style="124" customWidth="1"/>
    <col min="3848" max="3848" width="15.28515625" style="124" bestFit="1" customWidth="1"/>
    <col min="3849" max="3849" width="15.42578125" style="124" customWidth="1"/>
    <col min="3850" max="3850" width="15.5703125" style="124" customWidth="1"/>
    <col min="3851" max="3851" width="10.140625" style="124" customWidth="1"/>
    <col min="3852" max="3852" width="7.28515625" style="124" customWidth="1"/>
    <col min="3853" max="3853" width="8.42578125" style="124" bestFit="1" customWidth="1"/>
    <col min="3854" max="3854" width="7.28515625" style="124" customWidth="1"/>
    <col min="3855" max="3855" width="8.7109375" style="124" customWidth="1"/>
    <col min="3856" max="4097" width="11.42578125" style="124"/>
    <col min="4098" max="4098" width="3.28515625" style="124" bestFit="1" customWidth="1"/>
    <col min="4099" max="4099" width="4" style="124" bestFit="1" customWidth="1"/>
    <col min="4100" max="4100" width="3" style="124" bestFit="1" customWidth="1"/>
    <col min="4101" max="4101" width="66.7109375" style="124" customWidth="1"/>
    <col min="4102" max="4102" width="16.140625" style="124" customWidth="1"/>
    <col min="4103" max="4103" width="14.5703125" style="124" customWidth="1"/>
    <col min="4104" max="4104" width="15.28515625" style="124" bestFit="1" customWidth="1"/>
    <col min="4105" max="4105" width="15.42578125" style="124" customWidth="1"/>
    <col min="4106" max="4106" width="15.5703125" style="124" customWidth="1"/>
    <col min="4107" max="4107" width="10.140625" style="124" customWidth="1"/>
    <col min="4108" max="4108" width="7.28515625" style="124" customWidth="1"/>
    <col min="4109" max="4109" width="8.42578125" style="124" bestFit="1" customWidth="1"/>
    <col min="4110" max="4110" width="7.28515625" style="124" customWidth="1"/>
    <col min="4111" max="4111" width="8.7109375" style="124" customWidth="1"/>
    <col min="4112" max="4353" width="11.42578125" style="124"/>
    <col min="4354" max="4354" width="3.28515625" style="124" bestFit="1" customWidth="1"/>
    <col min="4355" max="4355" width="4" style="124" bestFit="1" customWidth="1"/>
    <col min="4356" max="4356" width="3" style="124" bestFit="1" customWidth="1"/>
    <col min="4357" max="4357" width="66.7109375" style="124" customWidth="1"/>
    <col min="4358" max="4358" width="16.140625" style="124" customWidth="1"/>
    <col min="4359" max="4359" width="14.5703125" style="124" customWidth="1"/>
    <col min="4360" max="4360" width="15.28515625" style="124" bestFit="1" customWidth="1"/>
    <col min="4361" max="4361" width="15.42578125" style="124" customWidth="1"/>
    <col min="4362" max="4362" width="15.5703125" style="124" customWidth="1"/>
    <col min="4363" max="4363" width="10.140625" style="124" customWidth="1"/>
    <col min="4364" max="4364" width="7.28515625" style="124" customWidth="1"/>
    <col min="4365" max="4365" width="8.42578125" style="124" bestFit="1" customWidth="1"/>
    <col min="4366" max="4366" width="7.28515625" style="124" customWidth="1"/>
    <col min="4367" max="4367" width="8.7109375" style="124" customWidth="1"/>
    <col min="4368" max="4609" width="11.42578125" style="124"/>
    <col min="4610" max="4610" width="3.28515625" style="124" bestFit="1" customWidth="1"/>
    <col min="4611" max="4611" width="4" style="124" bestFit="1" customWidth="1"/>
    <col min="4612" max="4612" width="3" style="124" bestFit="1" customWidth="1"/>
    <col min="4613" max="4613" width="66.7109375" style="124" customWidth="1"/>
    <col min="4614" max="4614" width="16.140625" style="124" customWidth="1"/>
    <col min="4615" max="4615" width="14.5703125" style="124" customWidth="1"/>
    <col min="4616" max="4616" width="15.28515625" style="124" bestFit="1" customWidth="1"/>
    <col min="4617" max="4617" width="15.42578125" style="124" customWidth="1"/>
    <col min="4618" max="4618" width="15.5703125" style="124" customWidth="1"/>
    <col min="4619" max="4619" width="10.140625" style="124" customWidth="1"/>
    <col min="4620" max="4620" width="7.28515625" style="124" customWidth="1"/>
    <col min="4621" max="4621" width="8.42578125" style="124" bestFit="1" customWidth="1"/>
    <col min="4622" max="4622" width="7.28515625" style="124" customWidth="1"/>
    <col min="4623" max="4623" width="8.7109375" style="124" customWidth="1"/>
    <col min="4624" max="4865" width="11.42578125" style="124"/>
    <col min="4866" max="4866" width="3.28515625" style="124" bestFit="1" customWidth="1"/>
    <col min="4867" max="4867" width="4" style="124" bestFit="1" customWidth="1"/>
    <col min="4868" max="4868" width="3" style="124" bestFit="1" customWidth="1"/>
    <col min="4869" max="4869" width="66.7109375" style="124" customWidth="1"/>
    <col min="4870" max="4870" width="16.140625" style="124" customWidth="1"/>
    <col min="4871" max="4871" width="14.5703125" style="124" customWidth="1"/>
    <col min="4872" max="4872" width="15.28515625" style="124" bestFit="1" customWidth="1"/>
    <col min="4873" max="4873" width="15.42578125" style="124" customWidth="1"/>
    <col min="4874" max="4874" width="15.5703125" style="124" customWidth="1"/>
    <col min="4875" max="4875" width="10.140625" style="124" customWidth="1"/>
    <col min="4876" max="4876" width="7.28515625" style="124" customWidth="1"/>
    <col min="4877" max="4877" width="8.42578125" style="124" bestFit="1" customWidth="1"/>
    <col min="4878" max="4878" width="7.28515625" style="124" customWidth="1"/>
    <col min="4879" max="4879" width="8.7109375" style="124" customWidth="1"/>
    <col min="4880" max="5121" width="11.42578125" style="124"/>
    <col min="5122" max="5122" width="3.28515625" style="124" bestFit="1" customWidth="1"/>
    <col min="5123" max="5123" width="4" style="124" bestFit="1" customWidth="1"/>
    <col min="5124" max="5124" width="3" style="124" bestFit="1" customWidth="1"/>
    <col min="5125" max="5125" width="66.7109375" style="124" customWidth="1"/>
    <col min="5126" max="5126" width="16.140625" style="124" customWidth="1"/>
    <col min="5127" max="5127" width="14.5703125" style="124" customWidth="1"/>
    <col min="5128" max="5128" width="15.28515625" style="124" bestFit="1" customWidth="1"/>
    <col min="5129" max="5129" width="15.42578125" style="124" customWidth="1"/>
    <col min="5130" max="5130" width="15.5703125" style="124" customWidth="1"/>
    <col min="5131" max="5131" width="10.140625" style="124" customWidth="1"/>
    <col min="5132" max="5132" width="7.28515625" style="124" customWidth="1"/>
    <col min="5133" max="5133" width="8.42578125" style="124" bestFit="1" customWidth="1"/>
    <col min="5134" max="5134" width="7.28515625" style="124" customWidth="1"/>
    <col min="5135" max="5135" width="8.7109375" style="124" customWidth="1"/>
    <col min="5136" max="5377" width="11.42578125" style="124"/>
    <col min="5378" max="5378" width="3.28515625" style="124" bestFit="1" customWidth="1"/>
    <col min="5379" max="5379" width="4" style="124" bestFit="1" customWidth="1"/>
    <col min="5380" max="5380" width="3" style="124" bestFit="1" customWidth="1"/>
    <col min="5381" max="5381" width="66.7109375" style="124" customWidth="1"/>
    <col min="5382" max="5382" width="16.140625" style="124" customWidth="1"/>
    <col min="5383" max="5383" width="14.5703125" style="124" customWidth="1"/>
    <col min="5384" max="5384" width="15.28515625" style="124" bestFit="1" customWidth="1"/>
    <col min="5385" max="5385" width="15.42578125" style="124" customWidth="1"/>
    <col min="5386" max="5386" width="15.5703125" style="124" customWidth="1"/>
    <col min="5387" max="5387" width="10.140625" style="124" customWidth="1"/>
    <col min="5388" max="5388" width="7.28515625" style="124" customWidth="1"/>
    <col min="5389" max="5389" width="8.42578125" style="124" bestFit="1" customWidth="1"/>
    <col min="5390" max="5390" width="7.28515625" style="124" customWidth="1"/>
    <col min="5391" max="5391" width="8.7109375" style="124" customWidth="1"/>
    <col min="5392" max="5633" width="11.42578125" style="124"/>
    <col min="5634" max="5634" width="3.28515625" style="124" bestFit="1" customWidth="1"/>
    <col min="5635" max="5635" width="4" style="124" bestFit="1" customWidth="1"/>
    <col min="5636" max="5636" width="3" style="124" bestFit="1" customWidth="1"/>
    <col min="5637" max="5637" width="66.7109375" style="124" customWidth="1"/>
    <col min="5638" max="5638" width="16.140625" style="124" customWidth="1"/>
    <col min="5639" max="5639" width="14.5703125" style="124" customWidth="1"/>
    <col min="5640" max="5640" width="15.28515625" style="124" bestFit="1" customWidth="1"/>
    <col min="5641" max="5641" width="15.42578125" style="124" customWidth="1"/>
    <col min="5642" max="5642" width="15.5703125" style="124" customWidth="1"/>
    <col min="5643" max="5643" width="10.140625" style="124" customWidth="1"/>
    <col min="5644" max="5644" width="7.28515625" style="124" customWidth="1"/>
    <col min="5645" max="5645" width="8.42578125" style="124" bestFit="1" customWidth="1"/>
    <col min="5646" max="5646" width="7.28515625" style="124" customWidth="1"/>
    <col min="5647" max="5647" width="8.7109375" style="124" customWidth="1"/>
    <col min="5648" max="5889" width="11.42578125" style="124"/>
    <col min="5890" max="5890" width="3.28515625" style="124" bestFit="1" customWidth="1"/>
    <col min="5891" max="5891" width="4" style="124" bestFit="1" customWidth="1"/>
    <col min="5892" max="5892" width="3" style="124" bestFit="1" customWidth="1"/>
    <col min="5893" max="5893" width="66.7109375" style="124" customWidth="1"/>
    <col min="5894" max="5894" width="16.140625" style="124" customWidth="1"/>
    <col min="5895" max="5895" width="14.5703125" style="124" customWidth="1"/>
    <col min="5896" max="5896" width="15.28515625" style="124" bestFit="1" customWidth="1"/>
    <col min="5897" max="5897" width="15.42578125" style="124" customWidth="1"/>
    <col min="5898" max="5898" width="15.5703125" style="124" customWidth="1"/>
    <col min="5899" max="5899" width="10.140625" style="124" customWidth="1"/>
    <col min="5900" max="5900" width="7.28515625" style="124" customWidth="1"/>
    <col min="5901" max="5901" width="8.42578125" style="124" bestFit="1" customWidth="1"/>
    <col min="5902" max="5902" width="7.28515625" style="124" customWidth="1"/>
    <col min="5903" max="5903" width="8.7109375" style="124" customWidth="1"/>
    <col min="5904" max="6145" width="11.42578125" style="124"/>
    <col min="6146" max="6146" width="3.28515625" style="124" bestFit="1" customWidth="1"/>
    <col min="6147" max="6147" width="4" style="124" bestFit="1" customWidth="1"/>
    <col min="6148" max="6148" width="3" style="124" bestFit="1" customWidth="1"/>
    <col min="6149" max="6149" width="66.7109375" style="124" customWidth="1"/>
    <col min="6150" max="6150" width="16.140625" style="124" customWidth="1"/>
    <col min="6151" max="6151" width="14.5703125" style="124" customWidth="1"/>
    <col min="6152" max="6152" width="15.28515625" style="124" bestFit="1" customWidth="1"/>
    <col min="6153" max="6153" width="15.42578125" style="124" customWidth="1"/>
    <col min="6154" max="6154" width="15.5703125" style="124" customWidth="1"/>
    <col min="6155" max="6155" width="10.140625" style="124" customWidth="1"/>
    <col min="6156" max="6156" width="7.28515625" style="124" customWidth="1"/>
    <col min="6157" max="6157" width="8.42578125" style="124" bestFit="1" customWidth="1"/>
    <col min="6158" max="6158" width="7.28515625" style="124" customWidth="1"/>
    <col min="6159" max="6159" width="8.7109375" style="124" customWidth="1"/>
    <col min="6160" max="6401" width="11.42578125" style="124"/>
    <col min="6402" max="6402" width="3.28515625" style="124" bestFit="1" customWidth="1"/>
    <col min="6403" max="6403" width="4" style="124" bestFit="1" customWidth="1"/>
    <col min="6404" max="6404" width="3" style="124" bestFit="1" customWidth="1"/>
    <col min="6405" max="6405" width="66.7109375" style="124" customWidth="1"/>
    <col min="6406" max="6406" width="16.140625" style="124" customWidth="1"/>
    <col min="6407" max="6407" width="14.5703125" style="124" customWidth="1"/>
    <col min="6408" max="6408" width="15.28515625" style="124" bestFit="1" customWidth="1"/>
    <col min="6409" max="6409" width="15.42578125" style="124" customWidth="1"/>
    <col min="6410" max="6410" width="15.5703125" style="124" customWidth="1"/>
    <col min="6411" max="6411" width="10.140625" style="124" customWidth="1"/>
    <col min="6412" max="6412" width="7.28515625" style="124" customWidth="1"/>
    <col min="6413" max="6413" width="8.42578125" style="124" bestFit="1" customWidth="1"/>
    <col min="6414" max="6414" width="7.28515625" style="124" customWidth="1"/>
    <col min="6415" max="6415" width="8.7109375" style="124" customWidth="1"/>
    <col min="6416" max="6657" width="11.42578125" style="124"/>
    <col min="6658" max="6658" width="3.28515625" style="124" bestFit="1" customWidth="1"/>
    <col min="6659" max="6659" width="4" style="124" bestFit="1" customWidth="1"/>
    <col min="6660" max="6660" width="3" style="124" bestFit="1" customWidth="1"/>
    <col min="6661" max="6661" width="66.7109375" style="124" customWidth="1"/>
    <col min="6662" max="6662" width="16.140625" style="124" customWidth="1"/>
    <col min="6663" max="6663" width="14.5703125" style="124" customWidth="1"/>
    <col min="6664" max="6664" width="15.28515625" style="124" bestFit="1" customWidth="1"/>
    <col min="6665" max="6665" width="15.42578125" style="124" customWidth="1"/>
    <col min="6666" max="6666" width="15.5703125" style="124" customWidth="1"/>
    <col min="6667" max="6667" width="10.140625" style="124" customWidth="1"/>
    <col min="6668" max="6668" width="7.28515625" style="124" customWidth="1"/>
    <col min="6669" max="6669" width="8.42578125" style="124" bestFit="1" customWidth="1"/>
    <col min="6670" max="6670" width="7.28515625" style="124" customWidth="1"/>
    <col min="6671" max="6671" width="8.7109375" style="124" customWidth="1"/>
    <col min="6672" max="6913" width="11.42578125" style="124"/>
    <col min="6914" max="6914" width="3.28515625" style="124" bestFit="1" customWidth="1"/>
    <col min="6915" max="6915" width="4" style="124" bestFit="1" customWidth="1"/>
    <col min="6916" max="6916" width="3" style="124" bestFit="1" customWidth="1"/>
    <col min="6917" max="6917" width="66.7109375" style="124" customWidth="1"/>
    <col min="6918" max="6918" width="16.140625" style="124" customWidth="1"/>
    <col min="6919" max="6919" width="14.5703125" style="124" customWidth="1"/>
    <col min="6920" max="6920" width="15.28515625" style="124" bestFit="1" customWidth="1"/>
    <col min="6921" max="6921" width="15.42578125" style="124" customWidth="1"/>
    <col min="6922" max="6922" width="15.5703125" style="124" customWidth="1"/>
    <col min="6923" max="6923" width="10.140625" style="124" customWidth="1"/>
    <col min="6924" max="6924" width="7.28515625" style="124" customWidth="1"/>
    <col min="6925" max="6925" width="8.42578125" style="124" bestFit="1" customWidth="1"/>
    <col min="6926" max="6926" width="7.28515625" style="124" customWidth="1"/>
    <col min="6927" max="6927" width="8.7109375" style="124" customWidth="1"/>
    <col min="6928" max="7169" width="11.42578125" style="124"/>
    <col min="7170" max="7170" width="3.28515625" style="124" bestFit="1" customWidth="1"/>
    <col min="7171" max="7171" width="4" style="124" bestFit="1" customWidth="1"/>
    <col min="7172" max="7172" width="3" style="124" bestFit="1" customWidth="1"/>
    <col min="7173" max="7173" width="66.7109375" style="124" customWidth="1"/>
    <col min="7174" max="7174" width="16.140625" style="124" customWidth="1"/>
    <col min="7175" max="7175" width="14.5703125" style="124" customWidth="1"/>
    <col min="7176" max="7176" width="15.28515625" style="124" bestFit="1" customWidth="1"/>
    <col min="7177" max="7177" width="15.42578125" style="124" customWidth="1"/>
    <col min="7178" max="7178" width="15.5703125" style="124" customWidth="1"/>
    <col min="7179" max="7179" width="10.140625" style="124" customWidth="1"/>
    <col min="7180" max="7180" width="7.28515625" style="124" customWidth="1"/>
    <col min="7181" max="7181" width="8.42578125" style="124" bestFit="1" customWidth="1"/>
    <col min="7182" max="7182" width="7.28515625" style="124" customWidth="1"/>
    <col min="7183" max="7183" width="8.7109375" style="124" customWidth="1"/>
    <col min="7184" max="7425" width="11.42578125" style="124"/>
    <col min="7426" max="7426" width="3.28515625" style="124" bestFit="1" customWidth="1"/>
    <col min="7427" max="7427" width="4" style="124" bestFit="1" customWidth="1"/>
    <col min="7428" max="7428" width="3" style="124" bestFit="1" customWidth="1"/>
    <col min="7429" max="7429" width="66.7109375" style="124" customWidth="1"/>
    <col min="7430" max="7430" width="16.140625" style="124" customWidth="1"/>
    <col min="7431" max="7431" width="14.5703125" style="124" customWidth="1"/>
    <col min="7432" max="7432" width="15.28515625" style="124" bestFit="1" customWidth="1"/>
    <col min="7433" max="7433" width="15.42578125" style="124" customWidth="1"/>
    <col min="7434" max="7434" width="15.5703125" style="124" customWidth="1"/>
    <col min="7435" max="7435" width="10.140625" style="124" customWidth="1"/>
    <col min="7436" max="7436" width="7.28515625" style="124" customWidth="1"/>
    <col min="7437" max="7437" width="8.42578125" style="124" bestFit="1" customWidth="1"/>
    <col min="7438" max="7438" width="7.28515625" style="124" customWidth="1"/>
    <col min="7439" max="7439" width="8.7109375" style="124" customWidth="1"/>
    <col min="7440" max="7681" width="11.42578125" style="124"/>
    <col min="7682" max="7682" width="3.28515625" style="124" bestFit="1" customWidth="1"/>
    <col min="7683" max="7683" width="4" style="124" bestFit="1" customWidth="1"/>
    <col min="7684" max="7684" width="3" style="124" bestFit="1" customWidth="1"/>
    <col min="7685" max="7685" width="66.7109375" style="124" customWidth="1"/>
    <col min="7686" max="7686" width="16.140625" style="124" customWidth="1"/>
    <col min="7687" max="7687" width="14.5703125" style="124" customWidth="1"/>
    <col min="7688" max="7688" width="15.28515625" style="124" bestFit="1" customWidth="1"/>
    <col min="7689" max="7689" width="15.42578125" style="124" customWidth="1"/>
    <col min="7690" max="7690" width="15.5703125" style="124" customWidth="1"/>
    <col min="7691" max="7691" width="10.140625" style="124" customWidth="1"/>
    <col min="7692" max="7692" width="7.28515625" style="124" customWidth="1"/>
    <col min="7693" max="7693" width="8.42578125" style="124" bestFit="1" customWidth="1"/>
    <col min="7694" max="7694" width="7.28515625" style="124" customWidth="1"/>
    <col min="7695" max="7695" width="8.7109375" style="124" customWidth="1"/>
    <col min="7696" max="7937" width="11.42578125" style="124"/>
    <col min="7938" max="7938" width="3.28515625" style="124" bestFit="1" customWidth="1"/>
    <col min="7939" max="7939" width="4" style="124" bestFit="1" customWidth="1"/>
    <col min="7940" max="7940" width="3" style="124" bestFit="1" customWidth="1"/>
    <col min="7941" max="7941" width="66.7109375" style="124" customWidth="1"/>
    <col min="7942" max="7942" width="16.140625" style="124" customWidth="1"/>
    <col min="7943" max="7943" width="14.5703125" style="124" customWidth="1"/>
    <col min="7944" max="7944" width="15.28515625" style="124" bestFit="1" customWidth="1"/>
    <col min="7945" max="7945" width="15.42578125" style="124" customWidth="1"/>
    <col min="7946" max="7946" width="15.5703125" style="124" customWidth="1"/>
    <col min="7947" max="7947" width="10.140625" style="124" customWidth="1"/>
    <col min="7948" max="7948" width="7.28515625" style="124" customWidth="1"/>
    <col min="7949" max="7949" width="8.42578125" style="124" bestFit="1" customWidth="1"/>
    <col min="7950" max="7950" width="7.28515625" style="124" customWidth="1"/>
    <col min="7951" max="7951" width="8.7109375" style="124" customWidth="1"/>
    <col min="7952" max="8193" width="11.42578125" style="124"/>
    <col min="8194" max="8194" width="3.28515625" style="124" bestFit="1" customWidth="1"/>
    <col min="8195" max="8195" width="4" style="124" bestFit="1" customWidth="1"/>
    <col min="8196" max="8196" width="3" style="124" bestFit="1" customWidth="1"/>
    <col min="8197" max="8197" width="66.7109375" style="124" customWidth="1"/>
    <col min="8198" max="8198" width="16.140625" style="124" customWidth="1"/>
    <col min="8199" max="8199" width="14.5703125" style="124" customWidth="1"/>
    <col min="8200" max="8200" width="15.28515625" style="124" bestFit="1" customWidth="1"/>
    <col min="8201" max="8201" width="15.42578125" style="124" customWidth="1"/>
    <col min="8202" max="8202" width="15.5703125" style="124" customWidth="1"/>
    <col min="8203" max="8203" width="10.140625" style="124" customWidth="1"/>
    <col min="8204" max="8204" width="7.28515625" style="124" customWidth="1"/>
    <col min="8205" max="8205" width="8.42578125" style="124" bestFit="1" customWidth="1"/>
    <col min="8206" max="8206" width="7.28515625" style="124" customWidth="1"/>
    <col min="8207" max="8207" width="8.7109375" style="124" customWidth="1"/>
    <col min="8208" max="8449" width="11.42578125" style="124"/>
    <col min="8450" max="8450" width="3.28515625" style="124" bestFit="1" customWidth="1"/>
    <col min="8451" max="8451" width="4" style="124" bestFit="1" customWidth="1"/>
    <col min="8452" max="8452" width="3" style="124" bestFit="1" customWidth="1"/>
    <col min="8453" max="8453" width="66.7109375" style="124" customWidth="1"/>
    <col min="8454" max="8454" width="16.140625" style="124" customWidth="1"/>
    <col min="8455" max="8455" width="14.5703125" style="124" customWidth="1"/>
    <col min="8456" max="8456" width="15.28515625" style="124" bestFit="1" customWidth="1"/>
    <col min="8457" max="8457" width="15.42578125" style="124" customWidth="1"/>
    <col min="8458" max="8458" width="15.5703125" style="124" customWidth="1"/>
    <col min="8459" max="8459" width="10.140625" style="124" customWidth="1"/>
    <col min="8460" max="8460" width="7.28515625" style="124" customWidth="1"/>
    <col min="8461" max="8461" width="8.42578125" style="124" bestFit="1" customWidth="1"/>
    <col min="8462" max="8462" width="7.28515625" style="124" customWidth="1"/>
    <col min="8463" max="8463" width="8.7109375" style="124" customWidth="1"/>
    <col min="8464" max="8705" width="11.42578125" style="124"/>
    <col min="8706" max="8706" width="3.28515625" style="124" bestFit="1" customWidth="1"/>
    <col min="8707" max="8707" width="4" style="124" bestFit="1" customWidth="1"/>
    <col min="8708" max="8708" width="3" style="124" bestFit="1" customWidth="1"/>
    <col min="8709" max="8709" width="66.7109375" style="124" customWidth="1"/>
    <col min="8710" max="8710" width="16.140625" style="124" customWidth="1"/>
    <col min="8711" max="8711" width="14.5703125" style="124" customWidth="1"/>
    <col min="8712" max="8712" width="15.28515625" style="124" bestFit="1" customWidth="1"/>
    <col min="8713" max="8713" width="15.42578125" style="124" customWidth="1"/>
    <col min="8714" max="8714" width="15.5703125" style="124" customWidth="1"/>
    <col min="8715" max="8715" width="10.140625" style="124" customWidth="1"/>
    <col min="8716" max="8716" width="7.28515625" style="124" customWidth="1"/>
    <col min="8717" max="8717" width="8.42578125" style="124" bestFit="1" customWidth="1"/>
    <col min="8718" max="8718" width="7.28515625" style="124" customWidth="1"/>
    <col min="8719" max="8719" width="8.7109375" style="124" customWidth="1"/>
    <col min="8720" max="8961" width="11.42578125" style="124"/>
    <col min="8962" max="8962" width="3.28515625" style="124" bestFit="1" customWidth="1"/>
    <col min="8963" max="8963" width="4" style="124" bestFit="1" customWidth="1"/>
    <col min="8964" max="8964" width="3" style="124" bestFit="1" customWidth="1"/>
    <col min="8965" max="8965" width="66.7109375" style="124" customWidth="1"/>
    <col min="8966" max="8966" width="16.140625" style="124" customWidth="1"/>
    <col min="8967" max="8967" width="14.5703125" style="124" customWidth="1"/>
    <col min="8968" max="8968" width="15.28515625" style="124" bestFit="1" customWidth="1"/>
    <col min="8969" max="8969" width="15.42578125" style="124" customWidth="1"/>
    <col min="8970" max="8970" width="15.5703125" style="124" customWidth="1"/>
    <col min="8971" max="8971" width="10.140625" style="124" customWidth="1"/>
    <col min="8972" max="8972" width="7.28515625" style="124" customWidth="1"/>
    <col min="8973" max="8973" width="8.42578125" style="124" bestFit="1" customWidth="1"/>
    <col min="8974" max="8974" width="7.28515625" style="124" customWidth="1"/>
    <col min="8975" max="8975" width="8.7109375" style="124" customWidth="1"/>
    <col min="8976" max="9217" width="11.42578125" style="124"/>
    <col min="9218" max="9218" width="3.28515625" style="124" bestFit="1" customWidth="1"/>
    <col min="9219" max="9219" width="4" style="124" bestFit="1" customWidth="1"/>
    <col min="9220" max="9220" width="3" style="124" bestFit="1" customWidth="1"/>
    <col min="9221" max="9221" width="66.7109375" style="124" customWidth="1"/>
    <col min="9222" max="9222" width="16.140625" style="124" customWidth="1"/>
    <col min="9223" max="9223" width="14.5703125" style="124" customWidth="1"/>
    <col min="9224" max="9224" width="15.28515625" style="124" bestFit="1" customWidth="1"/>
    <col min="9225" max="9225" width="15.42578125" style="124" customWidth="1"/>
    <col min="9226" max="9226" width="15.5703125" style="124" customWidth="1"/>
    <col min="9227" max="9227" width="10.140625" style="124" customWidth="1"/>
    <col min="9228" max="9228" width="7.28515625" style="124" customWidth="1"/>
    <col min="9229" max="9229" width="8.42578125" style="124" bestFit="1" customWidth="1"/>
    <col min="9230" max="9230" width="7.28515625" style="124" customWidth="1"/>
    <col min="9231" max="9231" width="8.7109375" style="124" customWidth="1"/>
    <col min="9232" max="9473" width="11.42578125" style="124"/>
    <col min="9474" max="9474" width="3.28515625" style="124" bestFit="1" customWidth="1"/>
    <col min="9475" max="9475" width="4" style="124" bestFit="1" customWidth="1"/>
    <col min="9476" max="9476" width="3" style="124" bestFit="1" customWidth="1"/>
    <col min="9477" max="9477" width="66.7109375" style="124" customWidth="1"/>
    <col min="9478" max="9478" width="16.140625" style="124" customWidth="1"/>
    <col min="9479" max="9479" width="14.5703125" style="124" customWidth="1"/>
    <col min="9480" max="9480" width="15.28515625" style="124" bestFit="1" customWidth="1"/>
    <col min="9481" max="9481" width="15.42578125" style="124" customWidth="1"/>
    <col min="9482" max="9482" width="15.5703125" style="124" customWidth="1"/>
    <col min="9483" max="9483" width="10.140625" style="124" customWidth="1"/>
    <col min="9484" max="9484" width="7.28515625" style="124" customWidth="1"/>
    <col min="9485" max="9485" width="8.42578125" style="124" bestFit="1" customWidth="1"/>
    <col min="9486" max="9486" width="7.28515625" style="124" customWidth="1"/>
    <col min="9487" max="9487" width="8.7109375" style="124" customWidth="1"/>
    <col min="9488" max="9729" width="11.42578125" style="124"/>
    <col min="9730" max="9730" width="3.28515625" style="124" bestFit="1" customWidth="1"/>
    <col min="9731" max="9731" width="4" style="124" bestFit="1" customWidth="1"/>
    <col min="9732" max="9732" width="3" style="124" bestFit="1" customWidth="1"/>
    <col min="9733" max="9733" width="66.7109375" style="124" customWidth="1"/>
    <col min="9734" max="9734" width="16.140625" style="124" customWidth="1"/>
    <col min="9735" max="9735" width="14.5703125" style="124" customWidth="1"/>
    <col min="9736" max="9736" width="15.28515625" style="124" bestFit="1" customWidth="1"/>
    <col min="9737" max="9737" width="15.42578125" style="124" customWidth="1"/>
    <col min="9738" max="9738" width="15.5703125" style="124" customWidth="1"/>
    <col min="9739" max="9739" width="10.140625" style="124" customWidth="1"/>
    <col min="9740" max="9740" width="7.28515625" style="124" customWidth="1"/>
    <col min="9741" max="9741" width="8.42578125" style="124" bestFit="1" customWidth="1"/>
    <col min="9742" max="9742" width="7.28515625" style="124" customWidth="1"/>
    <col min="9743" max="9743" width="8.7109375" style="124" customWidth="1"/>
    <col min="9744" max="9985" width="11.42578125" style="124"/>
    <col min="9986" max="9986" width="3.28515625" style="124" bestFit="1" customWidth="1"/>
    <col min="9987" max="9987" width="4" style="124" bestFit="1" customWidth="1"/>
    <col min="9988" max="9988" width="3" style="124" bestFit="1" customWidth="1"/>
    <col min="9989" max="9989" width="66.7109375" style="124" customWidth="1"/>
    <col min="9990" max="9990" width="16.140625" style="124" customWidth="1"/>
    <col min="9991" max="9991" width="14.5703125" style="124" customWidth="1"/>
    <col min="9992" max="9992" width="15.28515625" style="124" bestFit="1" customWidth="1"/>
    <col min="9993" max="9993" width="15.42578125" style="124" customWidth="1"/>
    <col min="9994" max="9994" width="15.5703125" style="124" customWidth="1"/>
    <col min="9995" max="9995" width="10.140625" style="124" customWidth="1"/>
    <col min="9996" max="9996" width="7.28515625" style="124" customWidth="1"/>
    <col min="9997" max="9997" width="8.42578125" style="124" bestFit="1" customWidth="1"/>
    <col min="9998" max="9998" width="7.28515625" style="124" customWidth="1"/>
    <col min="9999" max="9999" width="8.7109375" style="124" customWidth="1"/>
    <col min="10000" max="10241" width="11.42578125" style="124"/>
    <col min="10242" max="10242" width="3.28515625" style="124" bestFit="1" customWidth="1"/>
    <col min="10243" max="10243" width="4" style="124" bestFit="1" customWidth="1"/>
    <col min="10244" max="10244" width="3" style="124" bestFit="1" customWidth="1"/>
    <col min="10245" max="10245" width="66.7109375" style="124" customWidth="1"/>
    <col min="10246" max="10246" width="16.140625" style="124" customWidth="1"/>
    <col min="10247" max="10247" width="14.5703125" style="124" customWidth="1"/>
    <col min="10248" max="10248" width="15.28515625" style="124" bestFit="1" customWidth="1"/>
    <col min="10249" max="10249" width="15.42578125" style="124" customWidth="1"/>
    <col min="10250" max="10250" width="15.5703125" style="124" customWidth="1"/>
    <col min="10251" max="10251" width="10.140625" style="124" customWidth="1"/>
    <col min="10252" max="10252" width="7.28515625" style="124" customWidth="1"/>
    <col min="10253" max="10253" width="8.42578125" style="124" bestFit="1" customWidth="1"/>
    <col min="10254" max="10254" width="7.28515625" style="124" customWidth="1"/>
    <col min="10255" max="10255" width="8.7109375" style="124" customWidth="1"/>
    <col min="10256" max="10497" width="11.42578125" style="124"/>
    <col min="10498" max="10498" width="3.28515625" style="124" bestFit="1" customWidth="1"/>
    <col min="10499" max="10499" width="4" style="124" bestFit="1" customWidth="1"/>
    <col min="10500" max="10500" width="3" style="124" bestFit="1" customWidth="1"/>
    <col min="10501" max="10501" width="66.7109375" style="124" customWidth="1"/>
    <col min="10502" max="10502" width="16.140625" style="124" customWidth="1"/>
    <col min="10503" max="10503" width="14.5703125" style="124" customWidth="1"/>
    <col min="10504" max="10504" width="15.28515625" style="124" bestFit="1" customWidth="1"/>
    <col min="10505" max="10505" width="15.42578125" style="124" customWidth="1"/>
    <col min="10506" max="10506" width="15.5703125" style="124" customWidth="1"/>
    <col min="10507" max="10507" width="10.140625" style="124" customWidth="1"/>
    <col min="10508" max="10508" width="7.28515625" style="124" customWidth="1"/>
    <col min="10509" max="10509" width="8.42578125" style="124" bestFit="1" customWidth="1"/>
    <col min="10510" max="10510" width="7.28515625" style="124" customWidth="1"/>
    <col min="10511" max="10511" width="8.7109375" style="124" customWidth="1"/>
    <col min="10512" max="10753" width="11.42578125" style="124"/>
    <col min="10754" max="10754" width="3.28515625" style="124" bestFit="1" customWidth="1"/>
    <col min="10755" max="10755" width="4" style="124" bestFit="1" customWidth="1"/>
    <col min="10756" max="10756" width="3" style="124" bestFit="1" customWidth="1"/>
    <col min="10757" max="10757" width="66.7109375" style="124" customWidth="1"/>
    <col min="10758" max="10758" width="16.140625" style="124" customWidth="1"/>
    <col min="10759" max="10759" width="14.5703125" style="124" customWidth="1"/>
    <col min="10760" max="10760" width="15.28515625" style="124" bestFit="1" customWidth="1"/>
    <col min="10761" max="10761" width="15.42578125" style="124" customWidth="1"/>
    <col min="10762" max="10762" width="15.5703125" style="124" customWidth="1"/>
    <col min="10763" max="10763" width="10.140625" style="124" customWidth="1"/>
    <col min="10764" max="10764" width="7.28515625" style="124" customWidth="1"/>
    <col min="10765" max="10765" width="8.42578125" style="124" bestFit="1" customWidth="1"/>
    <col min="10766" max="10766" width="7.28515625" style="124" customWidth="1"/>
    <col min="10767" max="10767" width="8.7109375" style="124" customWidth="1"/>
    <col min="10768" max="11009" width="11.42578125" style="124"/>
    <col min="11010" max="11010" width="3.28515625" style="124" bestFit="1" customWidth="1"/>
    <col min="11011" max="11011" width="4" style="124" bestFit="1" customWidth="1"/>
    <col min="11012" max="11012" width="3" style="124" bestFit="1" customWidth="1"/>
    <col min="11013" max="11013" width="66.7109375" style="124" customWidth="1"/>
    <col min="11014" max="11014" width="16.140625" style="124" customWidth="1"/>
    <col min="11015" max="11015" width="14.5703125" style="124" customWidth="1"/>
    <col min="11016" max="11016" width="15.28515625" style="124" bestFit="1" customWidth="1"/>
    <col min="11017" max="11017" width="15.42578125" style="124" customWidth="1"/>
    <col min="11018" max="11018" width="15.5703125" style="124" customWidth="1"/>
    <col min="11019" max="11019" width="10.140625" style="124" customWidth="1"/>
    <col min="11020" max="11020" width="7.28515625" style="124" customWidth="1"/>
    <col min="11021" max="11021" width="8.42578125" style="124" bestFit="1" customWidth="1"/>
    <col min="11022" max="11022" width="7.28515625" style="124" customWidth="1"/>
    <col min="11023" max="11023" width="8.7109375" style="124" customWidth="1"/>
    <col min="11024" max="11265" width="11.42578125" style="124"/>
    <col min="11266" max="11266" width="3.28515625" style="124" bestFit="1" customWidth="1"/>
    <col min="11267" max="11267" width="4" style="124" bestFit="1" customWidth="1"/>
    <col min="11268" max="11268" width="3" style="124" bestFit="1" customWidth="1"/>
    <col min="11269" max="11269" width="66.7109375" style="124" customWidth="1"/>
    <col min="11270" max="11270" width="16.140625" style="124" customWidth="1"/>
    <col min="11271" max="11271" width="14.5703125" style="124" customWidth="1"/>
    <col min="11272" max="11272" width="15.28515625" style="124" bestFit="1" customWidth="1"/>
    <col min="11273" max="11273" width="15.42578125" style="124" customWidth="1"/>
    <col min="11274" max="11274" width="15.5703125" style="124" customWidth="1"/>
    <col min="11275" max="11275" width="10.140625" style="124" customWidth="1"/>
    <col min="11276" max="11276" width="7.28515625" style="124" customWidth="1"/>
    <col min="11277" max="11277" width="8.42578125" style="124" bestFit="1" customWidth="1"/>
    <col min="11278" max="11278" width="7.28515625" style="124" customWidth="1"/>
    <col min="11279" max="11279" width="8.7109375" style="124" customWidth="1"/>
    <col min="11280" max="11521" width="11.42578125" style="124"/>
    <col min="11522" max="11522" width="3.28515625" style="124" bestFit="1" customWidth="1"/>
    <col min="11523" max="11523" width="4" style="124" bestFit="1" customWidth="1"/>
    <col min="11524" max="11524" width="3" style="124" bestFit="1" customWidth="1"/>
    <col min="11525" max="11525" width="66.7109375" style="124" customWidth="1"/>
    <col min="11526" max="11526" width="16.140625" style="124" customWidth="1"/>
    <col min="11527" max="11527" width="14.5703125" style="124" customWidth="1"/>
    <col min="11528" max="11528" width="15.28515625" style="124" bestFit="1" customWidth="1"/>
    <col min="11529" max="11529" width="15.42578125" style="124" customWidth="1"/>
    <col min="11530" max="11530" width="15.5703125" style="124" customWidth="1"/>
    <col min="11531" max="11531" width="10.140625" style="124" customWidth="1"/>
    <col min="11532" max="11532" width="7.28515625" style="124" customWidth="1"/>
    <col min="11533" max="11533" width="8.42578125" style="124" bestFit="1" customWidth="1"/>
    <col min="11534" max="11534" width="7.28515625" style="124" customWidth="1"/>
    <col min="11535" max="11535" width="8.7109375" style="124" customWidth="1"/>
    <col min="11536" max="11777" width="11.42578125" style="124"/>
    <col min="11778" max="11778" width="3.28515625" style="124" bestFit="1" customWidth="1"/>
    <col min="11779" max="11779" width="4" style="124" bestFit="1" customWidth="1"/>
    <col min="11780" max="11780" width="3" style="124" bestFit="1" customWidth="1"/>
    <col min="11781" max="11781" width="66.7109375" style="124" customWidth="1"/>
    <col min="11782" max="11782" width="16.140625" style="124" customWidth="1"/>
    <col min="11783" max="11783" width="14.5703125" style="124" customWidth="1"/>
    <col min="11784" max="11784" width="15.28515625" style="124" bestFit="1" customWidth="1"/>
    <col min="11785" max="11785" width="15.42578125" style="124" customWidth="1"/>
    <col min="11786" max="11786" width="15.5703125" style="124" customWidth="1"/>
    <col min="11787" max="11787" width="10.140625" style="124" customWidth="1"/>
    <col min="11788" max="11788" width="7.28515625" style="124" customWidth="1"/>
    <col min="11789" max="11789" width="8.42578125" style="124" bestFit="1" customWidth="1"/>
    <col min="11790" max="11790" width="7.28515625" style="124" customWidth="1"/>
    <col min="11791" max="11791" width="8.7109375" style="124" customWidth="1"/>
    <col min="11792" max="12033" width="11.42578125" style="124"/>
    <col min="12034" max="12034" width="3.28515625" style="124" bestFit="1" customWidth="1"/>
    <col min="12035" max="12035" width="4" style="124" bestFit="1" customWidth="1"/>
    <col min="12036" max="12036" width="3" style="124" bestFit="1" customWidth="1"/>
    <col min="12037" max="12037" width="66.7109375" style="124" customWidth="1"/>
    <col min="12038" max="12038" width="16.140625" style="124" customWidth="1"/>
    <col min="12039" max="12039" width="14.5703125" style="124" customWidth="1"/>
    <col min="12040" max="12040" width="15.28515625" style="124" bestFit="1" customWidth="1"/>
    <col min="12041" max="12041" width="15.42578125" style="124" customWidth="1"/>
    <col min="12042" max="12042" width="15.5703125" style="124" customWidth="1"/>
    <col min="12043" max="12043" width="10.140625" style="124" customWidth="1"/>
    <col min="12044" max="12044" width="7.28515625" style="124" customWidth="1"/>
    <col min="12045" max="12045" width="8.42578125" style="124" bestFit="1" customWidth="1"/>
    <col min="12046" max="12046" width="7.28515625" style="124" customWidth="1"/>
    <col min="12047" max="12047" width="8.7109375" style="124" customWidth="1"/>
    <col min="12048" max="12289" width="11.42578125" style="124"/>
    <col min="12290" max="12290" width="3.28515625" style="124" bestFit="1" customWidth="1"/>
    <col min="12291" max="12291" width="4" style="124" bestFit="1" customWidth="1"/>
    <col min="12292" max="12292" width="3" style="124" bestFit="1" customWidth="1"/>
    <col min="12293" max="12293" width="66.7109375" style="124" customWidth="1"/>
    <col min="12294" max="12294" width="16.140625" style="124" customWidth="1"/>
    <col min="12295" max="12295" width="14.5703125" style="124" customWidth="1"/>
    <col min="12296" max="12296" width="15.28515625" style="124" bestFit="1" customWidth="1"/>
    <col min="12297" max="12297" width="15.42578125" style="124" customWidth="1"/>
    <col min="12298" max="12298" width="15.5703125" style="124" customWidth="1"/>
    <col min="12299" max="12299" width="10.140625" style="124" customWidth="1"/>
    <col min="12300" max="12300" width="7.28515625" style="124" customWidth="1"/>
    <col min="12301" max="12301" width="8.42578125" style="124" bestFit="1" customWidth="1"/>
    <col min="12302" max="12302" width="7.28515625" style="124" customWidth="1"/>
    <col min="12303" max="12303" width="8.7109375" style="124" customWidth="1"/>
    <col min="12304" max="12545" width="11.42578125" style="124"/>
    <col min="12546" max="12546" width="3.28515625" style="124" bestFit="1" customWidth="1"/>
    <col min="12547" max="12547" width="4" style="124" bestFit="1" customWidth="1"/>
    <col min="12548" max="12548" width="3" style="124" bestFit="1" customWidth="1"/>
    <col min="12549" max="12549" width="66.7109375" style="124" customWidth="1"/>
    <col min="12550" max="12550" width="16.140625" style="124" customWidth="1"/>
    <col min="12551" max="12551" width="14.5703125" style="124" customWidth="1"/>
    <col min="12552" max="12552" width="15.28515625" style="124" bestFit="1" customWidth="1"/>
    <col min="12553" max="12553" width="15.42578125" style="124" customWidth="1"/>
    <col min="12554" max="12554" width="15.5703125" style="124" customWidth="1"/>
    <col min="12555" max="12555" width="10.140625" style="124" customWidth="1"/>
    <col min="12556" max="12556" width="7.28515625" style="124" customWidth="1"/>
    <col min="12557" max="12557" width="8.42578125" style="124" bestFit="1" customWidth="1"/>
    <col min="12558" max="12558" width="7.28515625" style="124" customWidth="1"/>
    <col min="12559" max="12559" width="8.7109375" style="124" customWidth="1"/>
    <col min="12560" max="12801" width="11.42578125" style="124"/>
    <col min="12802" max="12802" width="3.28515625" style="124" bestFit="1" customWidth="1"/>
    <col min="12803" max="12803" width="4" style="124" bestFit="1" customWidth="1"/>
    <col min="12804" max="12804" width="3" style="124" bestFit="1" customWidth="1"/>
    <col min="12805" max="12805" width="66.7109375" style="124" customWidth="1"/>
    <col min="12806" max="12806" width="16.140625" style="124" customWidth="1"/>
    <col min="12807" max="12807" width="14.5703125" style="124" customWidth="1"/>
    <col min="12808" max="12808" width="15.28515625" style="124" bestFit="1" customWidth="1"/>
    <col min="12809" max="12809" width="15.42578125" style="124" customWidth="1"/>
    <col min="12810" max="12810" width="15.5703125" style="124" customWidth="1"/>
    <col min="12811" max="12811" width="10.140625" style="124" customWidth="1"/>
    <col min="12812" max="12812" width="7.28515625" style="124" customWidth="1"/>
    <col min="12813" max="12813" width="8.42578125" style="124" bestFit="1" customWidth="1"/>
    <col min="12814" max="12814" width="7.28515625" style="124" customWidth="1"/>
    <col min="12815" max="12815" width="8.7109375" style="124" customWidth="1"/>
    <col min="12816" max="13057" width="11.42578125" style="124"/>
    <col min="13058" max="13058" width="3.28515625" style="124" bestFit="1" customWidth="1"/>
    <col min="13059" max="13059" width="4" style="124" bestFit="1" customWidth="1"/>
    <col min="13060" max="13060" width="3" style="124" bestFit="1" customWidth="1"/>
    <col min="13061" max="13061" width="66.7109375" style="124" customWidth="1"/>
    <col min="13062" max="13062" width="16.140625" style="124" customWidth="1"/>
    <col min="13063" max="13063" width="14.5703125" style="124" customWidth="1"/>
    <col min="13064" max="13064" width="15.28515625" style="124" bestFit="1" customWidth="1"/>
    <col min="13065" max="13065" width="15.42578125" style="124" customWidth="1"/>
    <col min="13066" max="13066" width="15.5703125" style="124" customWidth="1"/>
    <col min="13067" max="13067" width="10.140625" style="124" customWidth="1"/>
    <col min="13068" max="13068" width="7.28515625" style="124" customWidth="1"/>
    <col min="13069" max="13069" width="8.42578125" style="124" bestFit="1" customWidth="1"/>
    <col min="13070" max="13070" width="7.28515625" style="124" customWidth="1"/>
    <col min="13071" max="13071" width="8.7109375" style="124" customWidth="1"/>
    <col min="13072" max="13313" width="11.42578125" style="124"/>
    <col min="13314" max="13314" width="3.28515625" style="124" bestFit="1" customWidth="1"/>
    <col min="13315" max="13315" width="4" style="124" bestFit="1" customWidth="1"/>
    <col min="13316" max="13316" width="3" style="124" bestFit="1" customWidth="1"/>
    <col min="13317" max="13317" width="66.7109375" style="124" customWidth="1"/>
    <col min="13318" max="13318" width="16.140625" style="124" customWidth="1"/>
    <col min="13319" max="13319" width="14.5703125" style="124" customWidth="1"/>
    <col min="13320" max="13320" width="15.28515625" style="124" bestFit="1" customWidth="1"/>
    <col min="13321" max="13321" width="15.42578125" style="124" customWidth="1"/>
    <col min="13322" max="13322" width="15.5703125" style="124" customWidth="1"/>
    <col min="13323" max="13323" width="10.140625" style="124" customWidth="1"/>
    <col min="13324" max="13324" width="7.28515625" style="124" customWidth="1"/>
    <col min="13325" max="13325" width="8.42578125" style="124" bestFit="1" customWidth="1"/>
    <col min="13326" max="13326" width="7.28515625" style="124" customWidth="1"/>
    <col min="13327" max="13327" width="8.7109375" style="124" customWidth="1"/>
    <col min="13328" max="13569" width="11.42578125" style="124"/>
    <col min="13570" max="13570" width="3.28515625" style="124" bestFit="1" customWidth="1"/>
    <col min="13571" max="13571" width="4" style="124" bestFit="1" customWidth="1"/>
    <col min="13572" max="13572" width="3" style="124" bestFit="1" customWidth="1"/>
    <col min="13573" max="13573" width="66.7109375" style="124" customWidth="1"/>
    <col min="13574" max="13574" width="16.140625" style="124" customWidth="1"/>
    <col min="13575" max="13575" width="14.5703125" style="124" customWidth="1"/>
    <col min="13576" max="13576" width="15.28515625" style="124" bestFit="1" customWidth="1"/>
    <col min="13577" max="13577" width="15.42578125" style="124" customWidth="1"/>
    <col min="13578" max="13578" width="15.5703125" style="124" customWidth="1"/>
    <col min="13579" max="13579" width="10.140625" style="124" customWidth="1"/>
    <col min="13580" max="13580" width="7.28515625" style="124" customWidth="1"/>
    <col min="13581" max="13581" width="8.42578125" style="124" bestFit="1" customWidth="1"/>
    <col min="13582" max="13582" width="7.28515625" style="124" customWidth="1"/>
    <col min="13583" max="13583" width="8.7109375" style="124" customWidth="1"/>
    <col min="13584" max="13825" width="11.42578125" style="124"/>
    <col min="13826" max="13826" width="3.28515625" style="124" bestFit="1" customWidth="1"/>
    <col min="13827" max="13827" width="4" style="124" bestFit="1" customWidth="1"/>
    <col min="13828" max="13828" width="3" style="124" bestFit="1" customWidth="1"/>
    <col min="13829" max="13829" width="66.7109375" style="124" customWidth="1"/>
    <col min="13830" max="13830" width="16.140625" style="124" customWidth="1"/>
    <col min="13831" max="13831" width="14.5703125" style="124" customWidth="1"/>
    <col min="13832" max="13832" width="15.28515625" style="124" bestFit="1" customWidth="1"/>
    <col min="13833" max="13833" width="15.42578125" style="124" customWidth="1"/>
    <col min="13834" max="13834" width="15.5703125" style="124" customWidth="1"/>
    <col min="13835" max="13835" width="10.140625" style="124" customWidth="1"/>
    <col min="13836" max="13836" width="7.28515625" style="124" customWidth="1"/>
    <col min="13837" max="13837" width="8.42578125" style="124" bestFit="1" customWidth="1"/>
    <col min="13838" max="13838" width="7.28515625" style="124" customWidth="1"/>
    <col min="13839" max="13839" width="8.7109375" style="124" customWidth="1"/>
    <col min="13840" max="14081" width="11.42578125" style="124"/>
    <col min="14082" max="14082" width="3.28515625" style="124" bestFit="1" customWidth="1"/>
    <col min="14083" max="14083" width="4" style="124" bestFit="1" customWidth="1"/>
    <col min="14084" max="14084" width="3" style="124" bestFit="1" customWidth="1"/>
    <col min="14085" max="14085" width="66.7109375" style="124" customWidth="1"/>
    <col min="14086" max="14086" width="16.140625" style="124" customWidth="1"/>
    <col min="14087" max="14087" width="14.5703125" style="124" customWidth="1"/>
    <col min="14088" max="14088" width="15.28515625" style="124" bestFit="1" customWidth="1"/>
    <col min="14089" max="14089" width="15.42578125" style="124" customWidth="1"/>
    <col min="14090" max="14090" width="15.5703125" style="124" customWidth="1"/>
    <col min="14091" max="14091" width="10.140625" style="124" customWidth="1"/>
    <col min="14092" max="14092" width="7.28515625" style="124" customWidth="1"/>
    <col min="14093" max="14093" width="8.42578125" style="124" bestFit="1" customWidth="1"/>
    <col min="14094" max="14094" width="7.28515625" style="124" customWidth="1"/>
    <col min="14095" max="14095" width="8.7109375" style="124" customWidth="1"/>
    <col min="14096" max="14337" width="11.42578125" style="124"/>
    <col min="14338" max="14338" width="3.28515625" style="124" bestFit="1" customWidth="1"/>
    <col min="14339" max="14339" width="4" style="124" bestFit="1" customWidth="1"/>
    <col min="14340" max="14340" width="3" style="124" bestFit="1" customWidth="1"/>
    <col min="14341" max="14341" width="66.7109375" style="124" customWidth="1"/>
    <col min="14342" max="14342" width="16.140625" style="124" customWidth="1"/>
    <col min="14343" max="14343" width="14.5703125" style="124" customWidth="1"/>
    <col min="14344" max="14344" width="15.28515625" style="124" bestFit="1" customWidth="1"/>
    <col min="14345" max="14345" width="15.42578125" style="124" customWidth="1"/>
    <col min="14346" max="14346" width="15.5703125" style="124" customWidth="1"/>
    <col min="14347" max="14347" width="10.140625" style="124" customWidth="1"/>
    <col min="14348" max="14348" width="7.28515625" style="124" customWidth="1"/>
    <col min="14349" max="14349" width="8.42578125" style="124" bestFit="1" customWidth="1"/>
    <col min="14350" max="14350" width="7.28515625" style="124" customWidth="1"/>
    <col min="14351" max="14351" width="8.7109375" style="124" customWidth="1"/>
    <col min="14352" max="14593" width="11.42578125" style="124"/>
    <col min="14594" max="14594" width="3.28515625" style="124" bestFit="1" customWidth="1"/>
    <col min="14595" max="14595" width="4" style="124" bestFit="1" customWidth="1"/>
    <col min="14596" max="14596" width="3" style="124" bestFit="1" customWidth="1"/>
    <col min="14597" max="14597" width="66.7109375" style="124" customWidth="1"/>
    <col min="14598" max="14598" width="16.140625" style="124" customWidth="1"/>
    <col min="14599" max="14599" width="14.5703125" style="124" customWidth="1"/>
    <col min="14600" max="14600" width="15.28515625" style="124" bestFit="1" customWidth="1"/>
    <col min="14601" max="14601" width="15.42578125" style="124" customWidth="1"/>
    <col min="14602" max="14602" width="15.5703125" style="124" customWidth="1"/>
    <col min="14603" max="14603" width="10.140625" style="124" customWidth="1"/>
    <col min="14604" max="14604" width="7.28515625" style="124" customWidth="1"/>
    <col min="14605" max="14605" width="8.42578125" style="124" bestFit="1" customWidth="1"/>
    <col min="14606" max="14606" width="7.28515625" style="124" customWidth="1"/>
    <col min="14607" max="14607" width="8.7109375" style="124" customWidth="1"/>
    <col min="14608" max="14849" width="11.42578125" style="124"/>
    <col min="14850" max="14850" width="3.28515625" style="124" bestFit="1" customWidth="1"/>
    <col min="14851" max="14851" width="4" style="124" bestFit="1" customWidth="1"/>
    <col min="14852" max="14852" width="3" style="124" bestFit="1" customWidth="1"/>
    <col min="14853" max="14853" width="66.7109375" style="124" customWidth="1"/>
    <col min="14854" max="14854" width="16.140625" style="124" customWidth="1"/>
    <col min="14855" max="14855" width="14.5703125" style="124" customWidth="1"/>
    <col min="14856" max="14856" width="15.28515625" style="124" bestFit="1" customWidth="1"/>
    <col min="14857" max="14857" width="15.42578125" style="124" customWidth="1"/>
    <col min="14858" max="14858" width="15.5703125" style="124" customWidth="1"/>
    <col min="14859" max="14859" width="10.140625" style="124" customWidth="1"/>
    <col min="14860" max="14860" width="7.28515625" style="124" customWidth="1"/>
    <col min="14861" max="14861" width="8.42578125" style="124" bestFit="1" customWidth="1"/>
    <col min="14862" max="14862" width="7.28515625" style="124" customWidth="1"/>
    <col min="14863" max="14863" width="8.7109375" style="124" customWidth="1"/>
    <col min="14864" max="15105" width="11.42578125" style="124"/>
    <col min="15106" max="15106" width="3.28515625" style="124" bestFit="1" customWidth="1"/>
    <col min="15107" max="15107" width="4" style="124" bestFit="1" customWidth="1"/>
    <col min="15108" max="15108" width="3" style="124" bestFit="1" customWidth="1"/>
    <col min="15109" max="15109" width="66.7109375" style="124" customWidth="1"/>
    <col min="15110" max="15110" width="16.140625" style="124" customWidth="1"/>
    <col min="15111" max="15111" width="14.5703125" style="124" customWidth="1"/>
    <col min="15112" max="15112" width="15.28515625" style="124" bestFit="1" customWidth="1"/>
    <col min="15113" max="15113" width="15.42578125" style="124" customWidth="1"/>
    <col min="15114" max="15114" width="15.5703125" style="124" customWidth="1"/>
    <col min="15115" max="15115" width="10.140625" style="124" customWidth="1"/>
    <col min="15116" max="15116" width="7.28515625" style="124" customWidth="1"/>
    <col min="15117" max="15117" width="8.42578125" style="124" bestFit="1" customWidth="1"/>
    <col min="15118" max="15118" width="7.28515625" style="124" customWidth="1"/>
    <col min="15119" max="15119" width="8.7109375" style="124" customWidth="1"/>
    <col min="15120" max="15361" width="11.42578125" style="124"/>
    <col min="15362" max="15362" width="3.28515625" style="124" bestFit="1" customWidth="1"/>
    <col min="15363" max="15363" width="4" style="124" bestFit="1" customWidth="1"/>
    <col min="15364" max="15364" width="3" style="124" bestFit="1" customWidth="1"/>
    <col min="15365" max="15365" width="66.7109375" style="124" customWidth="1"/>
    <col min="15366" max="15366" width="16.140625" style="124" customWidth="1"/>
    <col min="15367" max="15367" width="14.5703125" style="124" customWidth="1"/>
    <col min="15368" max="15368" width="15.28515625" style="124" bestFit="1" customWidth="1"/>
    <col min="15369" max="15369" width="15.42578125" style="124" customWidth="1"/>
    <col min="15370" max="15370" width="15.5703125" style="124" customWidth="1"/>
    <col min="15371" max="15371" width="10.140625" style="124" customWidth="1"/>
    <col min="15372" max="15372" width="7.28515625" style="124" customWidth="1"/>
    <col min="15373" max="15373" width="8.42578125" style="124" bestFit="1" customWidth="1"/>
    <col min="15374" max="15374" width="7.28515625" style="124" customWidth="1"/>
    <col min="15375" max="15375" width="8.7109375" style="124" customWidth="1"/>
    <col min="15376" max="15617" width="11.42578125" style="124"/>
    <col min="15618" max="15618" width="3.28515625" style="124" bestFit="1" customWidth="1"/>
    <col min="15619" max="15619" width="4" style="124" bestFit="1" customWidth="1"/>
    <col min="15620" max="15620" width="3" style="124" bestFit="1" customWidth="1"/>
    <col min="15621" max="15621" width="66.7109375" style="124" customWidth="1"/>
    <col min="15622" max="15622" width="16.140625" style="124" customWidth="1"/>
    <col min="15623" max="15623" width="14.5703125" style="124" customWidth="1"/>
    <col min="15624" max="15624" width="15.28515625" style="124" bestFit="1" customWidth="1"/>
    <col min="15625" max="15625" width="15.42578125" style="124" customWidth="1"/>
    <col min="15626" max="15626" width="15.5703125" style="124" customWidth="1"/>
    <col min="15627" max="15627" width="10.140625" style="124" customWidth="1"/>
    <col min="15628" max="15628" width="7.28515625" style="124" customWidth="1"/>
    <col min="15629" max="15629" width="8.42578125" style="124" bestFit="1" customWidth="1"/>
    <col min="15630" max="15630" width="7.28515625" style="124" customWidth="1"/>
    <col min="15631" max="15631" width="8.7109375" style="124" customWidth="1"/>
    <col min="15632" max="15873" width="11.42578125" style="124"/>
    <col min="15874" max="15874" width="3.28515625" style="124" bestFit="1" customWidth="1"/>
    <col min="15875" max="15875" width="4" style="124" bestFit="1" customWidth="1"/>
    <col min="15876" max="15876" width="3" style="124" bestFit="1" customWidth="1"/>
    <col min="15877" max="15877" width="66.7109375" style="124" customWidth="1"/>
    <col min="15878" max="15878" width="16.140625" style="124" customWidth="1"/>
    <col min="15879" max="15879" width="14.5703125" style="124" customWidth="1"/>
    <col min="15880" max="15880" width="15.28515625" style="124" bestFit="1" customWidth="1"/>
    <col min="15881" max="15881" width="15.42578125" style="124" customWidth="1"/>
    <col min="15882" max="15882" width="15.5703125" style="124" customWidth="1"/>
    <col min="15883" max="15883" width="10.140625" style="124" customWidth="1"/>
    <col min="15884" max="15884" width="7.28515625" style="124" customWidth="1"/>
    <col min="15885" max="15885" width="8.42578125" style="124" bestFit="1" customWidth="1"/>
    <col min="15886" max="15886" width="7.28515625" style="124" customWidth="1"/>
    <col min="15887" max="15887" width="8.7109375" style="124" customWidth="1"/>
    <col min="15888" max="16129" width="11.42578125" style="124"/>
    <col min="16130" max="16130" width="3.28515625" style="124" bestFit="1" customWidth="1"/>
    <col min="16131" max="16131" width="4" style="124" bestFit="1" customWidth="1"/>
    <col min="16132" max="16132" width="3" style="124" bestFit="1" customWidth="1"/>
    <col min="16133" max="16133" width="66.7109375" style="124" customWidth="1"/>
    <col min="16134" max="16134" width="16.140625" style="124" customWidth="1"/>
    <col min="16135" max="16135" width="14.5703125" style="124" customWidth="1"/>
    <col min="16136" max="16136" width="15.28515625" style="124" bestFit="1" customWidth="1"/>
    <col min="16137" max="16137" width="15.42578125" style="124" customWidth="1"/>
    <col min="16138" max="16138" width="15.5703125" style="124" customWidth="1"/>
    <col min="16139" max="16139" width="10.140625" style="124" customWidth="1"/>
    <col min="16140" max="16140" width="7.28515625" style="124" customWidth="1"/>
    <col min="16141" max="16141" width="8.42578125" style="124" bestFit="1" customWidth="1"/>
    <col min="16142" max="16142" width="7.28515625" style="124" customWidth="1"/>
    <col min="16143" max="16143" width="8.7109375" style="124" customWidth="1"/>
    <col min="16144" max="16384" width="11.42578125" style="124"/>
  </cols>
  <sheetData>
    <row r="2" spans="1:15" ht="12.75" x14ac:dyDescent="0.2">
      <c r="A2" s="169" t="s">
        <v>0</v>
      </c>
      <c r="B2" s="170"/>
      <c r="C2" s="170"/>
      <c r="D2" s="170"/>
      <c r="E2" s="171"/>
      <c r="F2" s="126"/>
      <c r="G2" s="126"/>
      <c r="H2" s="126"/>
      <c r="I2" s="126"/>
      <c r="J2" s="126"/>
      <c r="K2" s="170"/>
      <c r="L2" s="170"/>
      <c r="M2" s="2"/>
      <c r="N2" s="2"/>
      <c r="O2" s="14" t="s">
        <v>1</v>
      </c>
    </row>
    <row r="3" spans="1:15" ht="13.5" thickBot="1" x14ac:dyDescent="0.25">
      <c r="A3" s="169"/>
      <c r="B3" s="166"/>
      <c r="C3" s="166"/>
      <c r="D3" s="166"/>
      <c r="E3" s="168"/>
      <c r="F3" s="167"/>
      <c r="G3" s="167"/>
      <c r="H3" s="167"/>
      <c r="I3" s="167"/>
      <c r="J3" s="167"/>
      <c r="K3" s="166"/>
      <c r="L3" s="166"/>
      <c r="M3" s="2"/>
      <c r="N3" s="2"/>
      <c r="O3" s="7" t="s">
        <v>471</v>
      </c>
    </row>
    <row r="4" spans="1:15" x14ac:dyDescent="0.2">
      <c r="A4" s="242" t="s">
        <v>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4"/>
    </row>
    <row r="5" spans="1:15" x14ac:dyDescent="0.2">
      <c r="A5" s="245" t="s">
        <v>470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</row>
    <row r="6" spans="1:15" x14ac:dyDescent="0.2">
      <c r="A6" s="245" t="s">
        <v>3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7"/>
    </row>
    <row r="7" spans="1:15" ht="12.75" thickBot="1" x14ac:dyDescent="0.25">
      <c r="A7" s="248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50"/>
    </row>
    <row r="8" spans="1:15" ht="67.5" customHeight="1" thickBot="1" x14ac:dyDescent="0.25">
      <c r="A8" s="228" t="s">
        <v>4</v>
      </c>
      <c r="B8" s="228" t="s">
        <v>5</v>
      </c>
      <c r="C8" s="228" t="s">
        <v>6</v>
      </c>
      <c r="D8" s="228" t="s">
        <v>9</v>
      </c>
      <c r="E8" s="230" t="s">
        <v>469</v>
      </c>
      <c r="F8" s="232" t="s">
        <v>468</v>
      </c>
      <c r="G8" s="233"/>
      <c r="H8" s="233"/>
      <c r="I8" s="233"/>
      <c r="J8" s="234"/>
      <c r="K8" s="235" t="s">
        <v>467</v>
      </c>
      <c r="L8" s="236"/>
      <c r="M8" s="236"/>
      <c r="N8" s="236"/>
      <c r="O8" s="237"/>
    </row>
    <row r="9" spans="1:15" ht="41.25" customHeight="1" thickBot="1" x14ac:dyDescent="0.25">
      <c r="A9" s="229"/>
      <c r="B9" s="229"/>
      <c r="C9" s="229"/>
      <c r="D9" s="229"/>
      <c r="E9" s="231"/>
      <c r="F9" s="165">
        <v>2018</v>
      </c>
      <c r="G9" s="164">
        <v>2019</v>
      </c>
      <c r="H9" s="164">
        <v>2020</v>
      </c>
      <c r="I9" s="163" t="s">
        <v>7</v>
      </c>
      <c r="J9" s="162" t="s">
        <v>8</v>
      </c>
      <c r="K9" s="161">
        <v>2018</v>
      </c>
      <c r="L9" s="160">
        <v>2019</v>
      </c>
      <c r="M9" s="160">
        <v>2020</v>
      </c>
      <c r="N9" s="159" t="s">
        <v>7</v>
      </c>
      <c r="O9" s="158" t="s">
        <v>8</v>
      </c>
    </row>
    <row r="10" spans="1:15" s="132" customFormat="1" ht="12.75" x14ac:dyDescent="0.2">
      <c r="A10" s="143">
        <v>20</v>
      </c>
      <c r="B10" s="142">
        <v>109</v>
      </c>
      <c r="C10" s="157">
        <v>16</v>
      </c>
      <c r="D10" s="157">
        <v>0</v>
      </c>
      <c r="E10" s="140" t="s">
        <v>466</v>
      </c>
      <c r="F10" s="156">
        <v>4742497</v>
      </c>
      <c r="G10" s="155">
        <v>3984493</v>
      </c>
      <c r="H10" s="154" t="s">
        <v>443</v>
      </c>
      <c r="I10" s="154" t="s">
        <v>443</v>
      </c>
      <c r="J10" s="153">
        <f t="shared" ref="J10:J32" si="0">SUM(F10:I10)</f>
        <v>8726990</v>
      </c>
      <c r="K10" s="135">
        <v>54</v>
      </c>
      <c r="L10" s="134">
        <v>46</v>
      </c>
      <c r="M10" s="152" t="s">
        <v>443</v>
      </c>
      <c r="N10" s="150" t="s">
        <v>443</v>
      </c>
      <c r="O10" s="133">
        <f t="shared" ref="O10:O32" si="1">+SUM(K10:N10)</f>
        <v>100</v>
      </c>
    </row>
    <row r="11" spans="1:15" s="132" customFormat="1" ht="12.75" x14ac:dyDescent="0.2">
      <c r="A11" s="143">
        <v>41</v>
      </c>
      <c r="B11" s="142">
        <v>375</v>
      </c>
      <c r="C11" s="141">
        <v>1</v>
      </c>
      <c r="D11" s="141">
        <v>0</v>
      </c>
      <c r="E11" s="140" t="s">
        <v>465</v>
      </c>
      <c r="F11" s="146">
        <v>2400000</v>
      </c>
      <c r="G11" s="145">
        <v>3120000</v>
      </c>
      <c r="H11" s="145">
        <v>4056000</v>
      </c>
      <c r="I11" s="147" t="s">
        <v>443</v>
      </c>
      <c r="J11" s="144">
        <f t="shared" si="0"/>
        <v>9576000</v>
      </c>
      <c r="K11" s="135">
        <v>25</v>
      </c>
      <c r="L11" s="134">
        <v>33</v>
      </c>
      <c r="M11" s="134">
        <v>42</v>
      </c>
      <c r="N11" s="150" t="s">
        <v>443</v>
      </c>
      <c r="O11" s="133">
        <f t="shared" si="1"/>
        <v>100</v>
      </c>
    </row>
    <row r="12" spans="1:15" s="132" customFormat="1" ht="12.75" x14ac:dyDescent="0.2">
      <c r="A12" s="143">
        <v>41</v>
      </c>
      <c r="B12" s="142">
        <v>375</v>
      </c>
      <c r="C12" s="141">
        <v>1</v>
      </c>
      <c r="D12" s="141">
        <v>0</v>
      </c>
      <c r="E12" s="140" t="s">
        <v>464</v>
      </c>
      <c r="F12" s="146">
        <v>1848000</v>
      </c>
      <c r="G12" s="145">
        <v>2402400</v>
      </c>
      <c r="H12" s="145">
        <v>3123120</v>
      </c>
      <c r="I12" s="147" t="s">
        <v>443</v>
      </c>
      <c r="J12" s="144">
        <f t="shared" si="0"/>
        <v>7373520</v>
      </c>
      <c r="K12" s="135">
        <v>25</v>
      </c>
      <c r="L12" s="134">
        <v>33</v>
      </c>
      <c r="M12" s="134">
        <v>42</v>
      </c>
      <c r="N12" s="150" t="s">
        <v>443</v>
      </c>
      <c r="O12" s="133">
        <f t="shared" si="1"/>
        <v>100</v>
      </c>
    </row>
    <row r="13" spans="1:15" s="132" customFormat="1" ht="12.75" x14ac:dyDescent="0.2">
      <c r="A13" s="143">
        <v>41</v>
      </c>
      <c r="B13" s="142">
        <v>375</v>
      </c>
      <c r="C13" s="141">
        <v>1</v>
      </c>
      <c r="D13" s="141">
        <v>0</v>
      </c>
      <c r="E13" s="140" t="s">
        <v>463</v>
      </c>
      <c r="F13" s="146">
        <v>600000</v>
      </c>
      <c r="G13" s="145">
        <v>780000</v>
      </c>
      <c r="H13" s="145">
        <v>1014000</v>
      </c>
      <c r="I13" s="147"/>
      <c r="J13" s="144">
        <f t="shared" si="0"/>
        <v>2394000</v>
      </c>
      <c r="K13" s="135">
        <v>25</v>
      </c>
      <c r="L13" s="134">
        <v>30</v>
      </c>
      <c r="M13" s="134">
        <v>45</v>
      </c>
      <c r="N13" s="150"/>
      <c r="O13" s="133">
        <f t="shared" si="1"/>
        <v>100</v>
      </c>
    </row>
    <row r="14" spans="1:15" s="132" customFormat="1" ht="12.75" x14ac:dyDescent="0.2">
      <c r="A14" s="143">
        <v>41</v>
      </c>
      <c r="B14" s="142">
        <v>375</v>
      </c>
      <c r="C14" s="141">
        <v>48</v>
      </c>
      <c r="D14" s="141">
        <v>0</v>
      </c>
      <c r="E14" s="140" t="s">
        <v>462</v>
      </c>
      <c r="F14" s="146">
        <v>9600000</v>
      </c>
      <c r="G14" s="145">
        <v>12480000</v>
      </c>
      <c r="H14" s="145">
        <v>16224000</v>
      </c>
      <c r="I14" s="147" t="s">
        <v>443</v>
      </c>
      <c r="J14" s="144">
        <f t="shared" si="0"/>
        <v>38304000</v>
      </c>
      <c r="K14" s="135">
        <v>25</v>
      </c>
      <c r="L14" s="134">
        <v>33</v>
      </c>
      <c r="M14" s="134">
        <v>42</v>
      </c>
      <c r="N14" s="150" t="s">
        <v>443</v>
      </c>
      <c r="O14" s="133">
        <f t="shared" si="1"/>
        <v>100</v>
      </c>
    </row>
    <row r="15" spans="1:15" s="132" customFormat="1" ht="12.75" x14ac:dyDescent="0.2">
      <c r="A15" s="143">
        <v>41</v>
      </c>
      <c r="B15" s="142">
        <v>375</v>
      </c>
      <c r="C15" s="141">
        <v>48</v>
      </c>
      <c r="D15" s="141">
        <v>0</v>
      </c>
      <c r="E15" s="140" t="s">
        <v>461</v>
      </c>
      <c r="F15" s="146">
        <v>6000000</v>
      </c>
      <c r="G15" s="145">
        <v>7800000</v>
      </c>
      <c r="H15" s="145">
        <v>10140000</v>
      </c>
      <c r="I15" s="147" t="s">
        <v>443</v>
      </c>
      <c r="J15" s="144">
        <f t="shared" si="0"/>
        <v>23940000</v>
      </c>
      <c r="K15" s="135">
        <v>25</v>
      </c>
      <c r="L15" s="134">
        <v>33</v>
      </c>
      <c r="M15" s="134">
        <v>42</v>
      </c>
      <c r="N15" s="150" t="s">
        <v>443</v>
      </c>
      <c r="O15" s="133">
        <f t="shared" si="1"/>
        <v>100</v>
      </c>
    </row>
    <row r="16" spans="1:15" s="132" customFormat="1" ht="12.75" x14ac:dyDescent="0.2">
      <c r="A16" s="143">
        <v>41</v>
      </c>
      <c r="B16" s="142">
        <v>375</v>
      </c>
      <c r="C16" s="141">
        <v>48</v>
      </c>
      <c r="D16" s="141">
        <v>0</v>
      </c>
      <c r="E16" s="140" t="s">
        <v>460</v>
      </c>
      <c r="F16" s="146">
        <f>33600000+5278202+1420809</f>
        <v>40299011</v>
      </c>
      <c r="G16" s="145">
        <f>43680000+6861664+1847051</f>
        <v>52388715</v>
      </c>
      <c r="H16" s="145">
        <f>56784000+8920163+2401166</f>
        <v>68105329</v>
      </c>
      <c r="I16" s="147" t="s">
        <v>443</v>
      </c>
      <c r="J16" s="144">
        <f t="shared" si="0"/>
        <v>160793055</v>
      </c>
      <c r="K16" s="135">
        <v>25</v>
      </c>
      <c r="L16" s="134">
        <v>33</v>
      </c>
      <c r="M16" s="134">
        <v>42</v>
      </c>
      <c r="N16" s="150" t="s">
        <v>443</v>
      </c>
      <c r="O16" s="133">
        <f t="shared" si="1"/>
        <v>100</v>
      </c>
    </row>
    <row r="17" spans="1:15" s="132" customFormat="1" ht="12.75" x14ac:dyDescent="0.2">
      <c r="A17" s="143">
        <v>41</v>
      </c>
      <c r="B17" s="142">
        <v>380</v>
      </c>
      <c r="C17" s="141">
        <v>31</v>
      </c>
      <c r="D17" s="141">
        <v>0</v>
      </c>
      <c r="E17" s="140" t="s">
        <v>459</v>
      </c>
      <c r="F17" s="146">
        <v>399000000</v>
      </c>
      <c r="G17" s="145">
        <v>213500000</v>
      </c>
      <c r="H17" s="145">
        <v>213500000</v>
      </c>
      <c r="I17" s="147" t="s">
        <v>443</v>
      </c>
      <c r="J17" s="144">
        <f t="shared" si="0"/>
        <v>826000000</v>
      </c>
      <c r="K17" s="135">
        <v>48</v>
      </c>
      <c r="L17" s="134">
        <v>26</v>
      </c>
      <c r="M17" s="134">
        <v>26</v>
      </c>
      <c r="N17" s="150" t="s">
        <v>443</v>
      </c>
      <c r="O17" s="133">
        <f t="shared" si="1"/>
        <v>100</v>
      </c>
    </row>
    <row r="18" spans="1:15" s="132" customFormat="1" ht="12.75" x14ac:dyDescent="0.2">
      <c r="A18" s="143">
        <v>41</v>
      </c>
      <c r="B18" s="142">
        <v>380</v>
      </c>
      <c r="C18" s="141">
        <v>31</v>
      </c>
      <c r="D18" s="141">
        <v>0</v>
      </c>
      <c r="E18" s="140" t="s">
        <v>458</v>
      </c>
      <c r="F18" s="146">
        <v>127585000</v>
      </c>
      <c r="G18" s="145">
        <v>112575000</v>
      </c>
      <c r="H18" s="145">
        <v>150100000</v>
      </c>
      <c r="I18" s="147" t="s">
        <v>443</v>
      </c>
      <c r="J18" s="144">
        <f t="shared" si="0"/>
        <v>390260000</v>
      </c>
      <c r="K18" s="135">
        <v>33</v>
      </c>
      <c r="L18" s="134">
        <v>29</v>
      </c>
      <c r="M18" s="134">
        <v>38</v>
      </c>
      <c r="N18" s="150" t="s">
        <v>443</v>
      </c>
      <c r="O18" s="133">
        <f t="shared" si="1"/>
        <v>100</v>
      </c>
    </row>
    <row r="19" spans="1:15" s="132" customFormat="1" ht="26.25" customHeight="1" x14ac:dyDescent="0.2">
      <c r="A19" s="143">
        <v>45</v>
      </c>
      <c r="B19" s="142">
        <v>370</v>
      </c>
      <c r="C19" s="141">
        <v>24</v>
      </c>
      <c r="D19" s="141">
        <v>0</v>
      </c>
      <c r="E19" s="140" t="s">
        <v>457</v>
      </c>
      <c r="F19" s="146">
        <v>68534220</v>
      </c>
      <c r="G19" s="145">
        <v>42156540</v>
      </c>
      <c r="H19" s="147" t="s">
        <v>443</v>
      </c>
      <c r="I19" s="147" t="s">
        <v>443</v>
      </c>
      <c r="J19" s="144">
        <f t="shared" si="0"/>
        <v>110690760</v>
      </c>
      <c r="K19" s="135">
        <v>62</v>
      </c>
      <c r="L19" s="134">
        <v>38</v>
      </c>
      <c r="M19" s="152" t="s">
        <v>443</v>
      </c>
      <c r="N19" s="150" t="s">
        <v>443</v>
      </c>
      <c r="O19" s="133">
        <f t="shared" si="1"/>
        <v>100</v>
      </c>
    </row>
    <row r="20" spans="1:15" s="132" customFormat="1" x14ac:dyDescent="0.2">
      <c r="A20" s="143">
        <v>45</v>
      </c>
      <c r="B20" s="142">
        <v>374</v>
      </c>
      <c r="C20" s="141">
        <v>16</v>
      </c>
      <c r="D20" s="141">
        <v>0</v>
      </c>
      <c r="E20" s="151" t="s">
        <v>456</v>
      </c>
      <c r="F20" s="146">
        <v>320000000</v>
      </c>
      <c r="G20" s="145">
        <v>320000000</v>
      </c>
      <c r="H20" s="145">
        <v>320000000</v>
      </c>
      <c r="I20" s="147" t="s">
        <v>443</v>
      </c>
      <c r="J20" s="144">
        <f t="shared" si="0"/>
        <v>960000000</v>
      </c>
      <c r="K20" s="135">
        <v>33</v>
      </c>
      <c r="L20" s="134">
        <v>33</v>
      </c>
      <c r="M20" s="134">
        <v>34</v>
      </c>
      <c r="N20" s="150" t="s">
        <v>443</v>
      </c>
      <c r="O20" s="133">
        <f t="shared" si="1"/>
        <v>100</v>
      </c>
    </row>
    <row r="21" spans="1:15" s="132" customFormat="1" ht="12.75" x14ac:dyDescent="0.2">
      <c r="A21" s="143">
        <v>45</v>
      </c>
      <c r="B21" s="142">
        <v>381</v>
      </c>
      <c r="C21" s="141">
        <v>16</v>
      </c>
      <c r="D21" s="141">
        <v>0</v>
      </c>
      <c r="E21" s="140" t="s">
        <v>455</v>
      </c>
      <c r="F21" s="146">
        <v>180000000</v>
      </c>
      <c r="G21" s="145">
        <v>147000000</v>
      </c>
      <c r="H21" s="145">
        <v>105000000</v>
      </c>
      <c r="I21" s="145">
        <v>42000000</v>
      </c>
      <c r="J21" s="144">
        <f t="shared" si="0"/>
        <v>474000000</v>
      </c>
      <c r="K21" s="135">
        <v>38</v>
      </c>
      <c r="L21" s="134">
        <v>31</v>
      </c>
      <c r="M21" s="134">
        <v>22</v>
      </c>
      <c r="N21" s="134">
        <v>9</v>
      </c>
      <c r="O21" s="133">
        <f t="shared" si="1"/>
        <v>100</v>
      </c>
    </row>
    <row r="22" spans="1:15" s="132" customFormat="1" ht="12.75" x14ac:dyDescent="0.2">
      <c r="A22" s="143">
        <v>45</v>
      </c>
      <c r="B22" s="142">
        <v>381</v>
      </c>
      <c r="C22" s="141">
        <v>16</v>
      </c>
      <c r="D22" s="141">
        <v>0</v>
      </c>
      <c r="E22" s="140" t="s">
        <v>454</v>
      </c>
      <c r="F22" s="146">
        <v>1620000000</v>
      </c>
      <c r="G22" s="145">
        <v>1722000000</v>
      </c>
      <c r="H22" s="145">
        <v>1575000000</v>
      </c>
      <c r="I22" s="145">
        <v>6363000000</v>
      </c>
      <c r="J22" s="144">
        <f t="shared" si="0"/>
        <v>11280000000</v>
      </c>
      <c r="K22" s="135">
        <v>15</v>
      </c>
      <c r="L22" s="134">
        <v>15</v>
      </c>
      <c r="M22" s="134">
        <v>15</v>
      </c>
      <c r="N22" s="134">
        <v>55</v>
      </c>
      <c r="O22" s="133">
        <f t="shared" si="1"/>
        <v>100</v>
      </c>
    </row>
    <row r="23" spans="1:15" s="132" customFormat="1" ht="12.75" x14ac:dyDescent="0.2">
      <c r="A23" s="143">
        <v>45</v>
      </c>
      <c r="B23" s="142">
        <v>381</v>
      </c>
      <c r="C23" s="141">
        <v>16</v>
      </c>
      <c r="D23" s="141">
        <v>0</v>
      </c>
      <c r="E23" s="140" t="s">
        <v>453</v>
      </c>
      <c r="F23" s="146">
        <v>400000000</v>
      </c>
      <c r="G23" s="145">
        <v>345000000</v>
      </c>
      <c r="H23" s="147" t="s">
        <v>443</v>
      </c>
      <c r="I23" s="147" t="s">
        <v>443</v>
      </c>
      <c r="J23" s="144">
        <f t="shared" si="0"/>
        <v>745000000</v>
      </c>
      <c r="K23" s="135">
        <v>54</v>
      </c>
      <c r="L23" s="134">
        <v>46</v>
      </c>
      <c r="M23" s="134" t="s">
        <v>443</v>
      </c>
      <c r="N23" s="150" t="s">
        <v>443</v>
      </c>
      <c r="O23" s="133">
        <f t="shared" si="1"/>
        <v>100</v>
      </c>
    </row>
    <row r="24" spans="1:15" s="132" customFormat="1" ht="12.75" x14ac:dyDescent="0.2">
      <c r="A24" s="143">
        <v>45</v>
      </c>
      <c r="B24" s="142">
        <v>381</v>
      </c>
      <c r="C24" s="141">
        <v>16</v>
      </c>
      <c r="D24" s="141">
        <v>0</v>
      </c>
      <c r="E24" s="140" t="s">
        <v>452</v>
      </c>
      <c r="F24" s="146">
        <v>315000000</v>
      </c>
      <c r="G24" s="145">
        <v>192000000</v>
      </c>
      <c r="H24" s="145">
        <v>168000000</v>
      </c>
      <c r="I24" s="145">
        <v>24000000</v>
      </c>
      <c r="J24" s="144">
        <f t="shared" si="0"/>
        <v>699000000</v>
      </c>
      <c r="K24" s="135">
        <v>45</v>
      </c>
      <c r="L24" s="134">
        <v>27</v>
      </c>
      <c r="M24" s="134">
        <v>24</v>
      </c>
      <c r="N24" s="134">
        <v>4</v>
      </c>
      <c r="O24" s="133">
        <f t="shared" si="1"/>
        <v>100</v>
      </c>
    </row>
    <row r="25" spans="1:15" s="132" customFormat="1" ht="12.75" x14ac:dyDescent="0.2">
      <c r="A25" s="143">
        <v>45</v>
      </c>
      <c r="B25" s="142">
        <v>381</v>
      </c>
      <c r="C25" s="141">
        <v>16</v>
      </c>
      <c r="D25" s="141">
        <v>0</v>
      </c>
      <c r="E25" s="140" t="s">
        <v>451</v>
      </c>
      <c r="F25" s="146">
        <v>25200000</v>
      </c>
      <c r="G25" s="145">
        <v>21000000</v>
      </c>
      <c r="H25" s="145">
        <v>12600000</v>
      </c>
      <c r="I25" s="147" t="s">
        <v>443</v>
      </c>
      <c r="J25" s="144">
        <f t="shared" si="0"/>
        <v>58800000</v>
      </c>
      <c r="K25" s="135">
        <v>43</v>
      </c>
      <c r="L25" s="134">
        <v>36</v>
      </c>
      <c r="M25" s="134">
        <v>21</v>
      </c>
      <c r="N25" s="134" t="s">
        <v>443</v>
      </c>
      <c r="O25" s="133">
        <f t="shared" si="1"/>
        <v>100</v>
      </c>
    </row>
    <row r="26" spans="1:15" s="132" customFormat="1" ht="12.75" x14ac:dyDescent="0.2">
      <c r="A26" s="143">
        <v>45</v>
      </c>
      <c r="B26" s="142">
        <v>381</v>
      </c>
      <c r="C26" s="141">
        <v>16</v>
      </c>
      <c r="D26" s="141">
        <v>0</v>
      </c>
      <c r="E26" s="140" t="s">
        <v>450</v>
      </c>
      <c r="F26" s="146">
        <v>28800000</v>
      </c>
      <c r="G26" s="145">
        <v>25200000</v>
      </c>
      <c r="H26" s="145">
        <v>14700000</v>
      </c>
      <c r="I26" s="147" t="s">
        <v>443</v>
      </c>
      <c r="J26" s="144">
        <f t="shared" si="0"/>
        <v>68700000</v>
      </c>
      <c r="K26" s="135">
        <v>42</v>
      </c>
      <c r="L26" s="134">
        <v>37</v>
      </c>
      <c r="M26" s="134">
        <v>21</v>
      </c>
      <c r="N26" s="134" t="s">
        <v>443</v>
      </c>
      <c r="O26" s="133">
        <f t="shared" si="1"/>
        <v>100</v>
      </c>
    </row>
    <row r="27" spans="1:15" s="132" customFormat="1" ht="12.75" x14ac:dyDescent="0.2">
      <c r="A27" s="143">
        <v>45</v>
      </c>
      <c r="B27" s="142">
        <v>381</v>
      </c>
      <c r="C27" s="141">
        <v>16</v>
      </c>
      <c r="D27" s="141">
        <v>0</v>
      </c>
      <c r="E27" s="140" t="s">
        <v>449</v>
      </c>
      <c r="F27" s="146">
        <v>1134000000</v>
      </c>
      <c r="G27" s="145">
        <v>913500000</v>
      </c>
      <c r="H27" s="145">
        <v>630000000</v>
      </c>
      <c r="I27" s="145">
        <v>503463219</v>
      </c>
      <c r="J27" s="144">
        <f t="shared" si="0"/>
        <v>3180963219</v>
      </c>
      <c r="K27" s="135">
        <v>36</v>
      </c>
      <c r="L27" s="134">
        <v>29</v>
      </c>
      <c r="M27" s="134">
        <v>20</v>
      </c>
      <c r="N27" s="134">
        <v>15</v>
      </c>
      <c r="O27" s="133">
        <f t="shared" si="1"/>
        <v>100</v>
      </c>
    </row>
    <row r="28" spans="1:15" s="132" customFormat="1" ht="12.75" x14ac:dyDescent="0.2">
      <c r="A28" s="143">
        <v>45</v>
      </c>
      <c r="B28" s="142">
        <v>381</v>
      </c>
      <c r="C28" s="141">
        <v>16</v>
      </c>
      <c r="D28" s="141">
        <v>0</v>
      </c>
      <c r="E28" s="140" t="s">
        <v>448</v>
      </c>
      <c r="F28" s="146">
        <v>1044000000</v>
      </c>
      <c r="G28" s="145">
        <v>798000000</v>
      </c>
      <c r="H28" s="145">
        <v>21000000</v>
      </c>
      <c r="I28" s="147" t="s">
        <v>443</v>
      </c>
      <c r="J28" s="144">
        <f t="shared" si="0"/>
        <v>1863000000</v>
      </c>
      <c r="K28" s="135">
        <v>56</v>
      </c>
      <c r="L28" s="134">
        <v>43</v>
      </c>
      <c r="M28" s="134">
        <v>1</v>
      </c>
      <c r="N28" s="134" t="s">
        <v>443</v>
      </c>
      <c r="O28" s="133">
        <f t="shared" si="1"/>
        <v>100</v>
      </c>
    </row>
    <row r="29" spans="1:15" s="132" customFormat="1" ht="12.75" x14ac:dyDescent="0.2">
      <c r="A29" s="143">
        <v>52</v>
      </c>
      <c r="B29" s="142">
        <v>363</v>
      </c>
      <c r="C29" s="141">
        <v>41</v>
      </c>
      <c r="D29" s="141">
        <v>0</v>
      </c>
      <c r="E29" s="140" t="s">
        <v>447</v>
      </c>
      <c r="F29" s="149">
        <v>75928500</v>
      </c>
      <c r="G29" s="148">
        <v>115274900</v>
      </c>
      <c r="H29" s="148">
        <v>122778000</v>
      </c>
      <c r="I29" s="147" t="s">
        <v>443</v>
      </c>
      <c r="J29" s="144">
        <f t="shared" si="0"/>
        <v>313981400</v>
      </c>
      <c r="K29" s="135">
        <v>24</v>
      </c>
      <c r="L29" s="134">
        <v>37</v>
      </c>
      <c r="M29" s="134">
        <v>39</v>
      </c>
      <c r="N29" s="134" t="s">
        <v>443</v>
      </c>
      <c r="O29" s="133">
        <f t="shared" si="1"/>
        <v>100</v>
      </c>
    </row>
    <row r="30" spans="1:15" s="132" customFormat="1" ht="12.75" x14ac:dyDescent="0.2">
      <c r="A30" s="143">
        <v>52</v>
      </c>
      <c r="B30" s="142">
        <v>363</v>
      </c>
      <c r="C30" s="141">
        <v>41</v>
      </c>
      <c r="D30" s="141">
        <v>0</v>
      </c>
      <c r="E30" s="140" t="s">
        <v>446</v>
      </c>
      <c r="F30" s="146">
        <v>1730000</v>
      </c>
      <c r="G30" s="145">
        <v>1903000</v>
      </c>
      <c r="H30" s="145">
        <v>2093300</v>
      </c>
      <c r="I30" s="147" t="s">
        <v>443</v>
      </c>
      <c r="J30" s="144">
        <f t="shared" si="0"/>
        <v>5726300</v>
      </c>
      <c r="K30" s="135">
        <v>30</v>
      </c>
      <c r="L30" s="134">
        <v>33</v>
      </c>
      <c r="M30" s="134">
        <v>37</v>
      </c>
      <c r="N30" s="134" t="s">
        <v>443</v>
      </c>
      <c r="O30" s="133">
        <f t="shared" si="1"/>
        <v>100</v>
      </c>
    </row>
    <row r="31" spans="1:15" s="132" customFormat="1" ht="12.75" x14ac:dyDescent="0.2">
      <c r="A31" s="143">
        <v>57</v>
      </c>
      <c r="B31" s="142">
        <v>327</v>
      </c>
      <c r="C31" s="141">
        <v>66</v>
      </c>
      <c r="D31" s="141">
        <v>0</v>
      </c>
      <c r="E31" s="140" t="s">
        <v>445</v>
      </c>
      <c r="F31" s="146">
        <v>150000000</v>
      </c>
      <c r="G31" s="145">
        <v>11572765084</v>
      </c>
      <c r="H31" s="145">
        <v>5337266158</v>
      </c>
      <c r="I31" s="145">
        <v>14121386004</v>
      </c>
      <c r="J31" s="144">
        <f t="shared" si="0"/>
        <v>31181417246</v>
      </c>
      <c r="K31" s="135">
        <v>1</v>
      </c>
      <c r="L31" s="134">
        <v>37</v>
      </c>
      <c r="M31" s="134">
        <v>17</v>
      </c>
      <c r="N31" s="134">
        <v>45</v>
      </c>
      <c r="O31" s="133">
        <f t="shared" si="1"/>
        <v>100</v>
      </c>
    </row>
    <row r="32" spans="1:15" s="132" customFormat="1" ht="13.5" thickBot="1" x14ac:dyDescent="0.25">
      <c r="A32" s="143">
        <v>57</v>
      </c>
      <c r="B32" s="142">
        <v>327</v>
      </c>
      <c r="C32" s="141">
        <v>66</v>
      </c>
      <c r="D32" s="141">
        <v>0</v>
      </c>
      <c r="E32" s="140" t="s">
        <v>444</v>
      </c>
      <c r="F32" s="139">
        <v>1450492349</v>
      </c>
      <c r="G32" s="138">
        <v>1454436670</v>
      </c>
      <c r="H32" s="137" t="s">
        <v>443</v>
      </c>
      <c r="I32" s="137" t="s">
        <v>443</v>
      </c>
      <c r="J32" s="136">
        <f t="shared" si="0"/>
        <v>2904929019</v>
      </c>
      <c r="K32" s="135">
        <v>50</v>
      </c>
      <c r="L32" s="134">
        <v>50</v>
      </c>
      <c r="M32" s="134" t="s">
        <v>443</v>
      </c>
      <c r="N32" s="134" t="s">
        <v>443</v>
      </c>
      <c r="O32" s="133">
        <f t="shared" si="1"/>
        <v>100</v>
      </c>
    </row>
    <row r="33" spans="1:15" ht="12.75" thickBot="1" x14ac:dyDescent="0.25">
      <c r="A33" s="238" t="s">
        <v>14</v>
      </c>
      <c r="B33" s="239"/>
      <c r="C33" s="239"/>
      <c r="D33" s="239"/>
      <c r="E33" s="239"/>
      <c r="F33" s="131">
        <f>SUM(F10:F32)</f>
        <v>7405759577</v>
      </c>
      <c r="G33" s="130">
        <f>SUM(G10:G32)</f>
        <v>18079266802</v>
      </c>
      <c r="H33" s="130">
        <f>SUM(H10:H32)</f>
        <v>8774699907</v>
      </c>
      <c r="I33" s="130">
        <f>SUM(I10:I32)</f>
        <v>21053849223</v>
      </c>
      <c r="J33" s="129">
        <f>SUM(J10:J32)</f>
        <v>55313575509</v>
      </c>
      <c r="K33" s="240"/>
      <c r="L33" s="240"/>
      <c r="M33" s="240"/>
      <c r="N33" s="240"/>
      <c r="O33" s="241"/>
    </row>
    <row r="34" spans="1:15" x14ac:dyDescent="0.2">
      <c r="G34" s="128"/>
      <c r="I34" s="127"/>
    </row>
    <row r="35" spans="1:15" x14ac:dyDescent="0.2">
      <c r="F35" s="126"/>
      <c r="G35" s="126"/>
      <c r="H35" s="126"/>
      <c r="I35" s="126"/>
      <c r="J35" s="126"/>
    </row>
    <row r="36" spans="1:15" x14ac:dyDescent="0.2">
      <c r="F36" s="126"/>
      <c r="G36" s="126"/>
      <c r="H36" s="126"/>
      <c r="J36" s="125"/>
    </row>
  </sheetData>
  <mergeCells count="13">
    <mergeCell ref="A4:O4"/>
    <mergeCell ref="A5:O5"/>
    <mergeCell ref="A6:O6"/>
    <mergeCell ref="A7:O7"/>
    <mergeCell ref="A8:A9"/>
    <mergeCell ref="B8:B9"/>
    <mergeCell ref="C8:C9"/>
    <mergeCell ref="D8:D9"/>
    <mergeCell ref="E8:E9"/>
    <mergeCell ref="F8:J8"/>
    <mergeCell ref="K8:O8"/>
    <mergeCell ref="A33:E33"/>
    <mergeCell ref="K33:O33"/>
  </mergeCells>
  <conditionalFormatting sqref="A4:A7 F9:J9 E8">
    <cfRule type="cellIs" dxfId="31" priority="1" stopIfTrue="1" operator="equal">
      <formula>"NO"</formula>
    </cfRule>
  </conditionalFormatting>
  <conditionalFormatting sqref="K9:O9">
    <cfRule type="cellIs" dxfId="30" priority="2" stopIfTrue="1" operator="equal">
      <formula>"NO"</formula>
    </cfRule>
  </conditionalFormatting>
  <pageMargins left="0.47244094488188981" right="1.6141732283464567" top="0.98425196850393704" bottom="0.78740157480314965" header="0.31496062992125984" footer="0.31496062992125984"/>
  <pageSetup paperSize="9" scale="64" fitToHeight="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1"/>
  <sheetViews>
    <sheetView topLeftCell="A112" workbookViewId="0">
      <selection activeCell="E19" sqref="E19"/>
    </sheetView>
  </sheetViews>
  <sheetFormatPr baseColWidth="10" defaultColWidth="92.28515625" defaultRowHeight="12" x14ac:dyDescent="0.2"/>
  <cols>
    <col min="1" max="1" width="14.7109375" style="172" bestFit="1" customWidth="1"/>
    <col min="2" max="2" width="10.42578125" style="172" bestFit="1" customWidth="1"/>
    <col min="3" max="3" width="13.42578125" style="172" customWidth="1"/>
    <col min="4" max="4" width="16.42578125" style="172" bestFit="1" customWidth="1"/>
    <col min="5" max="5" width="103.42578125" style="173" customWidth="1"/>
    <col min="6" max="16384" width="92.28515625" style="172"/>
  </cols>
  <sheetData>
    <row r="1" spans="1:5" s="174" customFormat="1" x14ac:dyDescent="0.2">
      <c r="A1" s="196"/>
      <c r="B1" s="194"/>
      <c r="C1" s="195"/>
      <c r="D1" s="194"/>
      <c r="E1" s="197" t="s">
        <v>1</v>
      </c>
    </row>
    <row r="2" spans="1:5" s="174" customFormat="1" ht="12.75" thickBot="1" x14ac:dyDescent="0.25">
      <c r="A2" s="196"/>
      <c r="B2" s="194"/>
      <c r="C2" s="195"/>
      <c r="D2" s="194"/>
      <c r="E2" s="193" t="s">
        <v>471</v>
      </c>
    </row>
    <row r="3" spans="1:5" s="174" customFormat="1" x14ac:dyDescent="0.2">
      <c r="A3" s="261"/>
      <c r="B3" s="262"/>
      <c r="C3" s="262"/>
      <c r="D3" s="262"/>
      <c r="E3" s="263"/>
    </row>
    <row r="4" spans="1:5" s="174" customFormat="1" x14ac:dyDescent="0.2">
      <c r="A4" s="264" t="s">
        <v>624</v>
      </c>
      <c r="B4" s="265"/>
      <c r="C4" s="265"/>
      <c r="D4" s="265"/>
      <c r="E4" s="266"/>
    </row>
    <row r="5" spans="1:5" s="174" customFormat="1" x14ac:dyDescent="0.2">
      <c r="A5" s="264" t="s">
        <v>3</v>
      </c>
      <c r="B5" s="265"/>
      <c r="C5" s="265"/>
      <c r="D5" s="265"/>
      <c r="E5" s="266"/>
    </row>
    <row r="6" spans="1:5" s="174" customFormat="1" ht="9.75" customHeight="1" x14ac:dyDescent="0.2">
      <c r="A6" s="267"/>
      <c r="B6" s="268"/>
      <c r="C6" s="268"/>
      <c r="D6" s="268"/>
      <c r="E6" s="269"/>
    </row>
    <row r="7" spans="1:5" s="174" customFormat="1" x14ac:dyDescent="0.2">
      <c r="A7" s="264" t="s">
        <v>623</v>
      </c>
      <c r="B7" s="265"/>
      <c r="C7" s="265"/>
      <c r="D7" s="265"/>
      <c r="E7" s="266"/>
    </row>
    <row r="8" spans="1:5" s="174" customFormat="1" ht="8.25" customHeight="1" thickBot="1" x14ac:dyDescent="0.25">
      <c r="A8" s="258"/>
      <c r="B8" s="259"/>
      <c r="C8" s="259"/>
      <c r="D8" s="259"/>
      <c r="E8" s="260"/>
    </row>
    <row r="9" spans="1:5" s="174" customFormat="1" ht="12.75" thickBot="1" x14ac:dyDescent="0.25">
      <c r="A9" s="192" t="s">
        <v>4</v>
      </c>
      <c r="B9" s="190" t="s">
        <v>5</v>
      </c>
      <c r="C9" s="191" t="s">
        <v>6</v>
      </c>
      <c r="D9" s="190" t="s">
        <v>9</v>
      </c>
      <c r="E9" s="189" t="s">
        <v>622</v>
      </c>
    </row>
    <row r="10" spans="1:5" s="174" customFormat="1" x14ac:dyDescent="0.2">
      <c r="A10" s="251">
        <v>1</v>
      </c>
      <c r="B10" s="252"/>
      <c r="C10" s="252"/>
      <c r="D10" s="253"/>
      <c r="E10" s="183" t="s">
        <v>621</v>
      </c>
    </row>
    <row r="11" spans="1:5" s="174" customFormat="1" x14ac:dyDescent="0.2">
      <c r="A11" s="181">
        <v>1</v>
      </c>
      <c r="B11" s="254">
        <v>313</v>
      </c>
      <c r="C11" s="255"/>
      <c r="D11" s="256"/>
      <c r="E11" s="178" t="s">
        <v>620</v>
      </c>
    </row>
    <row r="12" spans="1:5" s="174" customFormat="1" ht="12.75" thickBot="1" x14ac:dyDescent="0.25">
      <c r="A12" s="177">
        <v>1</v>
      </c>
      <c r="B12" s="176">
        <v>313</v>
      </c>
      <c r="C12" s="176">
        <v>17</v>
      </c>
      <c r="D12" s="176">
        <v>0</v>
      </c>
      <c r="E12" s="175" t="s">
        <v>619</v>
      </c>
    </row>
    <row r="13" spans="1:5" s="174" customFormat="1" x14ac:dyDescent="0.2">
      <c r="A13" s="251">
        <v>5</v>
      </c>
      <c r="B13" s="252"/>
      <c r="C13" s="252"/>
      <c r="D13" s="253"/>
      <c r="E13" s="183" t="s">
        <v>618</v>
      </c>
    </row>
    <row r="14" spans="1:5" s="174" customFormat="1" x14ac:dyDescent="0.2">
      <c r="A14" s="181">
        <v>5</v>
      </c>
      <c r="B14" s="254">
        <v>320</v>
      </c>
      <c r="C14" s="255"/>
      <c r="D14" s="256"/>
      <c r="E14" s="178" t="s">
        <v>617</v>
      </c>
    </row>
    <row r="15" spans="1:5" s="174" customFormat="1" x14ac:dyDescent="0.2">
      <c r="A15" s="180">
        <v>5</v>
      </c>
      <c r="B15" s="179">
        <v>320</v>
      </c>
      <c r="C15" s="179">
        <v>23</v>
      </c>
      <c r="D15" s="179">
        <v>0</v>
      </c>
      <c r="E15" s="178" t="s">
        <v>616</v>
      </c>
    </row>
    <row r="16" spans="1:5" s="174" customFormat="1" x14ac:dyDescent="0.2">
      <c r="A16" s="180">
        <v>5</v>
      </c>
      <c r="B16" s="179">
        <v>320</v>
      </c>
      <c r="C16" s="179">
        <v>23</v>
      </c>
      <c r="D16" s="179">
        <v>4</v>
      </c>
      <c r="E16" s="178" t="s">
        <v>615</v>
      </c>
    </row>
    <row r="17" spans="1:5" s="174" customFormat="1" x14ac:dyDescent="0.2">
      <c r="A17" s="180">
        <v>5</v>
      </c>
      <c r="B17" s="179">
        <v>320</v>
      </c>
      <c r="C17" s="179">
        <v>24</v>
      </c>
      <c r="D17" s="179">
        <v>7</v>
      </c>
      <c r="E17" s="178" t="s">
        <v>614</v>
      </c>
    </row>
    <row r="18" spans="1:5" s="174" customFormat="1" x14ac:dyDescent="0.2">
      <c r="A18" s="180">
        <v>5</v>
      </c>
      <c r="B18" s="179">
        <v>320</v>
      </c>
      <c r="C18" s="179">
        <v>24</v>
      </c>
      <c r="D18" s="179">
        <v>9</v>
      </c>
      <c r="E18" s="178" t="s">
        <v>613</v>
      </c>
    </row>
    <row r="19" spans="1:5" s="174" customFormat="1" x14ac:dyDescent="0.2">
      <c r="A19" s="180">
        <v>5</v>
      </c>
      <c r="B19" s="179">
        <v>320</v>
      </c>
      <c r="C19" s="179">
        <v>24</v>
      </c>
      <c r="D19" s="179">
        <v>12</v>
      </c>
      <c r="E19" s="178" t="s">
        <v>612</v>
      </c>
    </row>
    <row r="20" spans="1:5" s="174" customFormat="1" x14ac:dyDescent="0.2">
      <c r="A20" s="180">
        <v>5</v>
      </c>
      <c r="B20" s="179">
        <v>320</v>
      </c>
      <c r="C20" s="179">
        <v>24</v>
      </c>
      <c r="D20" s="179">
        <v>14</v>
      </c>
      <c r="E20" s="178" t="s">
        <v>611</v>
      </c>
    </row>
    <row r="21" spans="1:5" s="174" customFormat="1" x14ac:dyDescent="0.2">
      <c r="A21" s="180">
        <v>5</v>
      </c>
      <c r="B21" s="179">
        <v>320</v>
      </c>
      <c r="C21" s="179">
        <v>24</v>
      </c>
      <c r="D21" s="179">
        <v>15</v>
      </c>
      <c r="E21" s="178" t="s">
        <v>610</v>
      </c>
    </row>
    <row r="22" spans="1:5" s="174" customFormat="1" x14ac:dyDescent="0.2">
      <c r="A22" s="180">
        <v>5</v>
      </c>
      <c r="B22" s="179">
        <v>320</v>
      </c>
      <c r="C22" s="179">
        <v>24</v>
      </c>
      <c r="D22" s="179">
        <v>16</v>
      </c>
      <c r="E22" s="178" t="s">
        <v>609</v>
      </c>
    </row>
    <row r="23" spans="1:5" s="174" customFormat="1" x14ac:dyDescent="0.2">
      <c r="A23" s="180">
        <v>5</v>
      </c>
      <c r="B23" s="179">
        <v>320</v>
      </c>
      <c r="C23" s="179">
        <v>24</v>
      </c>
      <c r="D23" s="179">
        <v>17</v>
      </c>
      <c r="E23" s="178" t="s">
        <v>608</v>
      </c>
    </row>
    <row r="24" spans="1:5" s="174" customFormat="1" x14ac:dyDescent="0.2">
      <c r="A24" s="180">
        <v>5</v>
      </c>
      <c r="B24" s="179">
        <v>320</v>
      </c>
      <c r="C24" s="179">
        <v>24</v>
      </c>
      <c r="D24" s="179">
        <v>21</v>
      </c>
      <c r="E24" s="178" t="s">
        <v>607</v>
      </c>
    </row>
    <row r="25" spans="1:5" s="174" customFormat="1" x14ac:dyDescent="0.2">
      <c r="A25" s="180">
        <v>5</v>
      </c>
      <c r="B25" s="179">
        <v>320</v>
      </c>
      <c r="C25" s="179">
        <v>24</v>
      </c>
      <c r="D25" s="179">
        <v>22</v>
      </c>
      <c r="E25" s="178" t="s">
        <v>606</v>
      </c>
    </row>
    <row r="26" spans="1:5" s="174" customFormat="1" x14ac:dyDescent="0.2">
      <c r="A26" s="181">
        <v>5</v>
      </c>
      <c r="B26" s="254">
        <v>335</v>
      </c>
      <c r="C26" s="255"/>
      <c r="D26" s="256"/>
      <c r="E26" s="178" t="s">
        <v>605</v>
      </c>
    </row>
    <row r="27" spans="1:5" s="174" customFormat="1" x14ac:dyDescent="0.2">
      <c r="A27" s="180">
        <v>5</v>
      </c>
      <c r="B27" s="179">
        <v>335</v>
      </c>
      <c r="C27" s="179">
        <v>5</v>
      </c>
      <c r="D27" s="179">
        <v>0</v>
      </c>
      <c r="E27" s="178" t="s">
        <v>604</v>
      </c>
    </row>
    <row r="28" spans="1:5" s="174" customFormat="1" ht="12.75" thickBot="1" x14ac:dyDescent="0.25">
      <c r="A28" s="177">
        <v>5</v>
      </c>
      <c r="B28" s="176">
        <v>335</v>
      </c>
      <c r="C28" s="176">
        <v>21</v>
      </c>
      <c r="D28" s="176">
        <v>0</v>
      </c>
      <c r="E28" s="175" t="s">
        <v>603</v>
      </c>
    </row>
    <row r="29" spans="1:5" s="174" customFormat="1" x14ac:dyDescent="0.2">
      <c r="A29" s="251">
        <v>10</v>
      </c>
      <c r="B29" s="252"/>
      <c r="C29" s="252"/>
      <c r="D29" s="253"/>
      <c r="E29" s="183" t="s">
        <v>602</v>
      </c>
    </row>
    <row r="30" spans="1:5" s="174" customFormat="1" x14ac:dyDescent="0.2">
      <c r="A30" s="181">
        <v>10</v>
      </c>
      <c r="B30" s="254">
        <v>360</v>
      </c>
      <c r="C30" s="255"/>
      <c r="D30" s="256"/>
      <c r="E30" s="178" t="s">
        <v>601</v>
      </c>
    </row>
    <row r="31" spans="1:5" s="174" customFormat="1" ht="12.75" thickBot="1" x14ac:dyDescent="0.25">
      <c r="A31" s="177">
        <v>10</v>
      </c>
      <c r="B31" s="176">
        <v>360</v>
      </c>
      <c r="C31" s="176">
        <v>16</v>
      </c>
      <c r="D31" s="176">
        <v>0</v>
      </c>
      <c r="E31" s="175" t="s">
        <v>600</v>
      </c>
    </row>
    <row r="32" spans="1:5" s="174" customFormat="1" x14ac:dyDescent="0.2">
      <c r="A32" s="251">
        <v>20</v>
      </c>
      <c r="B32" s="252"/>
      <c r="C32" s="252"/>
      <c r="D32" s="253"/>
      <c r="E32" s="183" t="s">
        <v>599</v>
      </c>
    </row>
    <row r="33" spans="1:5" s="174" customFormat="1" x14ac:dyDescent="0.2">
      <c r="A33" s="181">
        <v>20</v>
      </c>
      <c r="B33" s="254">
        <v>109</v>
      </c>
      <c r="C33" s="255"/>
      <c r="D33" s="256"/>
      <c r="E33" s="178" t="s">
        <v>598</v>
      </c>
    </row>
    <row r="34" spans="1:5" s="174" customFormat="1" x14ac:dyDescent="0.2">
      <c r="A34" s="180">
        <v>20</v>
      </c>
      <c r="B34" s="179">
        <v>109</v>
      </c>
      <c r="C34" s="179">
        <v>16</v>
      </c>
      <c r="D34" s="179">
        <v>0</v>
      </c>
      <c r="E34" s="178" t="s">
        <v>597</v>
      </c>
    </row>
    <row r="35" spans="1:5" s="174" customFormat="1" x14ac:dyDescent="0.2">
      <c r="A35" s="181">
        <v>20</v>
      </c>
      <c r="B35" s="254">
        <v>301</v>
      </c>
      <c r="C35" s="255"/>
      <c r="D35" s="256"/>
      <c r="E35" s="178" t="s">
        <v>596</v>
      </c>
    </row>
    <row r="36" spans="1:5" s="174" customFormat="1" x14ac:dyDescent="0.2">
      <c r="A36" s="180">
        <v>20</v>
      </c>
      <c r="B36" s="179">
        <v>301</v>
      </c>
      <c r="C36" s="179">
        <v>16</v>
      </c>
      <c r="D36" s="179">
        <v>0</v>
      </c>
      <c r="E36" s="178" t="s">
        <v>595</v>
      </c>
    </row>
    <row r="37" spans="1:5" s="174" customFormat="1" ht="12.75" thickBot="1" x14ac:dyDescent="0.25">
      <c r="A37" s="177">
        <v>20</v>
      </c>
      <c r="B37" s="176">
        <v>301</v>
      </c>
      <c r="C37" s="176">
        <v>37</v>
      </c>
      <c r="D37" s="176">
        <v>0</v>
      </c>
      <c r="E37" s="175" t="s">
        <v>594</v>
      </c>
    </row>
    <row r="38" spans="1:5" s="174" customFormat="1" x14ac:dyDescent="0.2">
      <c r="A38" s="251">
        <v>25</v>
      </c>
      <c r="B38" s="252"/>
      <c r="C38" s="252"/>
      <c r="D38" s="253"/>
      <c r="E38" s="183" t="s">
        <v>593</v>
      </c>
    </row>
    <row r="39" spans="1:5" s="174" customFormat="1" x14ac:dyDescent="0.2">
      <c r="A39" s="181">
        <v>25</v>
      </c>
      <c r="B39" s="254">
        <v>347</v>
      </c>
      <c r="C39" s="255"/>
      <c r="D39" s="256"/>
      <c r="E39" s="178" t="s">
        <v>592</v>
      </c>
    </row>
    <row r="40" spans="1:5" s="174" customFormat="1" x14ac:dyDescent="0.2">
      <c r="A40" s="180">
        <v>25</v>
      </c>
      <c r="B40" s="179">
        <v>347</v>
      </c>
      <c r="C40" s="179">
        <v>8</v>
      </c>
      <c r="D40" s="179">
        <v>0</v>
      </c>
      <c r="E40" s="178" t="s">
        <v>591</v>
      </c>
    </row>
    <row r="41" spans="1:5" s="174" customFormat="1" x14ac:dyDescent="0.2">
      <c r="A41" s="180">
        <v>25</v>
      </c>
      <c r="B41" s="179">
        <v>347</v>
      </c>
      <c r="C41" s="179">
        <v>71</v>
      </c>
      <c r="D41" s="179">
        <v>0</v>
      </c>
      <c r="E41" s="178" t="s">
        <v>590</v>
      </c>
    </row>
    <row r="42" spans="1:5" s="174" customFormat="1" ht="12.75" thickBot="1" x14ac:dyDescent="0.25">
      <c r="A42" s="177">
        <v>25</v>
      </c>
      <c r="B42" s="176">
        <v>347</v>
      </c>
      <c r="C42" s="176">
        <v>72</v>
      </c>
      <c r="D42" s="176">
        <v>0</v>
      </c>
      <c r="E42" s="175" t="s">
        <v>589</v>
      </c>
    </row>
    <row r="43" spans="1:5" s="174" customFormat="1" x14ac:dyDescent="0.2">
      <c r="A43" s="251">
        <v>30</v>
      </c>
      <c r="B43" s="252"/>
      <c r="C43" s="252"/>
      <c r="D43" s="253"/>
      <c r="E43" s="182" t="s">
        <v>588</v>
      </c>
    </row>
    <row r="44" spans="1:5" s="174" customFormat="1" x14ac:dyDescent="0.2">
      <c r="A44" s="181">
        <v>30</v>
      </c>
      <c r="B44" s="254">
        <v>325</v>
      </c>
      <c r="C44" s="255"/>
      <c r="D44" s="256"/>
      <c r="E44" s="178" t="s">
        <v>587</v>
      </c>
    </row>
    <row r="45" spans="1:5" s="174" customFormat="1" x14ac:dyDescent="0.2">
      <c r="A45" s="180">
        <v>30</v>
      </c>
      <c r="B45" s="179">
        <v>325</v>
      </c>
      <c r="C45" s="179">
        <v>72</v>
      </c>
      <c r="D45" s="179">
        <v>0</v>
      </c>
      <c r="E45" s="178" t="s">
        <v>586</v>
      </c>
    </row>
    <row r="46" spans="1:5" s="174" customFormat="1" x14ac:dyDescent="0.2">
      <c r="A46" s="180">
        <v>30</v>
      </c>
      <c r="B46" s="179">
        <v>325</v>
      </c>
      <c r="C46" s="179">
        <v>73</v>
      </c>
      <c r="D46" s="179">
        <v>0</v>
      </c>
      <c r="E46" s="178" t="s">
        <v>585</v>
      </c>
    </row>
    <row r="47" spans="1:5" s="174" customFormat="1" x14ac:dyDescent="0.2">
      <c r="A47" s="180">
        <v>30</v>
      </c>
      <c r="B47" s="179">
        <v>325</v>
      </c>
      <c r="C47" s="179">
        <v>73</v>
      </c>
      <c r="D47" s="179">
        <v>1</v>
      </c>
      <c r="E47" s="178" t="s">
        <v>584</v>
      </c>
    </row>
    <row r="48" spans="1:5" s="174" customFormat="1" ht="12.75" thickBot="1" x14ac:dyDescent="0.25">
      <c r="A48" s="188">
        <v>30</v>
      </c>
      <c r="B48" s="187">
        <v>325</v>
      </c>
      <c r="C48" s="187">
        <v>73</v>
      </c>
      <c r="D48" s="187">
        <v>2</v>
      </c>
      <c r="E48" s="186" t="s">
        <v>583</v>
      </c>
    </row>
    <row r="49" spans="1:5" s="174" customFormat="1" x14ac:dyDescent="0.2">
      <c r="A49" s="251">
        <v>40</v>
      </c>
      <c r="B49" s="252"/>
      <c r="C49" s="252"/>
      <c r="D49" s="253"/>
      <c r="E49" s="183" t="s">
        <v>582</v>
      </c>
    </row>
    <row r="50" spans="1:5" s="174" customFormat="1" x14ac:dyDescent="0.2">
      <c r="A50" s="181">
        <v>40</v>
      </c>
      <c r="B50" s="254">
        <v>332</v>
      </c>
      <c r="C50" s="255"/>
      <c r="D50" s="256"/>
      <c r="E50" s="178" t="s">
        <v>581</v>
      </c>
    </row>
    <row r="51" spans="1:5" s="174" customFormat="1" x14ac:dyDescent="0.2">
      <c r="A51" s="180">
        <v>40</v>
      </c>
      <c r="B51" s="179">
        <v>332</v>
      </c>
      <c r="C51" s="179">
        <v>18</v>
      </c>
      <c r="D51" s="179">
        <v>0</v>
      </c>
      <c r="E51" s="178" t="s">
        <v>580</v>
      </c>
    </row>
    <row r="52" spans="1:5" s="174" customFormat="1" x14ac:dyDescent="0.2">
      <c r="A52" s="180">
        <v>40</v>
      </c>
      <c r="B52" s="179">
        <v>332</v>
      </c>
      <c r="C52" s="179">
        <v>18</v>
      </c>
      <c r="D52" s="179">
        <v>2</v>
      </c>
      <c r="E52" s="178" t="s">
        <v>579</v>
      </c>
    </row>
    <row r="53" spans="1:5" s="174" customFormat="1" x14ac:dyDescent="0.2">
      <c r="A53" s="257">
        <v>41</v>
      </c>
      <c r="B53" s="255"/>
      <c r="C53" s="255"/>
      <c r="D53" s="256"/>
      <c r="E53" s="185" t="s">
        <v>578</v>
      </c>
    </row>
    <row r="54" spans="1:5" s="174" customFormat="1" x14ac:dyDescent="0.2">
      <c r="A54" s="181">
        <v>41</v>
      </c>
      <c r="B54" s="254">
        <v>343</v>
      </c>
      <c r="C54" s="255"/>
      <c r="D54" s="256"/>
      <c r="E54" s="178" t="s">
        <v>578</v>
      </c>
    </row>
    <row r="55" spans="1:5" s="174" customFormat="1" x14ac:dyDescent="0.2">
      <c r="A55" s="180">
        <v>41</v>
      </c>
      <c r="B55" s="179">
        <v>343</v>
      </c>
      <c r="C55" s="179">
        <v>44</v>
      </c>
      <c r="D55" s="179">
        <v>0</v>
      </c>
      <c r="E55" s="178" t="s">
        <v>577</v>
      </c>
    </row>
    <row r="56" spans="1:5" s="174" customFormat="1" x14ac:dyDescent="0.2">
      <c r="A56" s="181">
        <v>41</v>
      </c>
      <c r="B56" s="254">
        <v>375</v>
      </c>
      <c r="C56" s="255"/>
      <c r="D56" s="256"/>
      <c r="E56" s="178" t="s">
        <v>576</v>
      </c>
    </row>
    <row r="57" spans="1:5" s="174" customFormat="1" x14ac:dyDescent="0.2">
      <c r="A57" s="180">
        <v>41</v>
      </c>
      <c r="B57" s="179">
        <v>375</v>
      </c>
      <c r="C57" s="179">
        <v>1</v>
      </c>
      <c r="D57" s="179">
        <v>0</v>
      </c>
      <c r="E57" s="178" t="s">
        <v>560</v>
      </c>
    </row>
    <row r="58" spans="1:5" s="174" customFormat="1" x14ac:dyDescent="0.2">
      <c r="A58" s="180">
        <v>41</v>
      </c>
      <c r="B58" s="179">
        <v>375</v>
      </c>
      <c r="C58" s="179">
        <v>42</v>
      </c>
      <c r="D58" s="179">
        <v>0</v>
      </c>
      <c r="E58" s="178" t="s">
        <v>575</v>
      </c>
    </row>
    <row r="59" spans="1:5" s="174" customFormat="1" x14ac:dyDescent="0.2">
      <c r="A59" s="180">
        <v>41</v>
      </c>
      <c r="B59" s="179">
        <v>375</v>
      </c>
      <c r="C59" s="179">
        <v>48</v>
      </c>
      <c r="D59" s="179">
        <v>0</v>
      </c>
      <c r="E59" s="178" t="s">
        <v>574</v>
      </c>
    </row>
    <row r="60" spans="1:5" s="174" customFormat="1" x14ac:dyDescent="0.2">
      <c r="A60" s="181">
        <v>41</v>
      </c>
      <c r="B60" s="254">
        <v>380</v>
      </c>
      <c r="C60" s="255"/>
      <c r="D60" s="256"/>
      <c r="E60" s="178" t="s">
        <v>573</v>
      </c>
    </row>
    <row r="61" spans="1:5" s="174" customFormat="1" ht="12.75" thickBot="1" x14ac:dyDescent="0.25">
      <c r="A61" s="177">
        <v>41</v>
      </c>
      <c r="B61" s="176">
        <v>380</v>
      </c>
      <c r="C61" s="176">
        <v>31</v>
      </c>
      <c r="D61" s="176">
        <v>0</v>
      </c>
      <c r="E61" s="175" t="s">
        <v>572</v>
      </c>
    </row>
    <row r="62" spans="1:5" s="174" customFormat="1" x14ac:dyDescent="0.2">
      <c r="A62" s="251">
        <v>45</v>
      </c>
      <c r="B62" s="252"/>
      <c r="C62" s="252"/>
      <c r="D62" s="253"/>
      <c r="E62" s="183" t="s">
        <v>571</v>
      </c>
    </row>
    <row r="63" spans="1:5" s="174" customFormat="1" x14ac:dyDescent="0.2">
      <c r="A63" s="181">
        <v>45</v>
      </c>
      <c r="B63" s="254">
        <v>370</v>
      </c>
      <c r="C63" s="255"/>
      <c r="D63" s="256"/>
      <c r="E63" s="178" t="s">
        <v>570</v>
      </c>
    </row>
    <row r="64" spans="1:5" s="174" customFormat="1" x14ac:dyDescent="0.2">
      <c r="A64" s="180">
        <v>45</v>
      </c>
      <c r="B64" s="179">
        <v>370</v>
      </c>
      <c r="C64" s="179">
        <v>24</v>
      </c>
      <c r="D64" s="179">
        <v>0</v>
      </c>
      <c r="E64" s="178" t="s">
        <v>569</v>
      </c>
    </row>
    <row r="65" spans="1:5" s="174" customFormat="1" x14ac:dyDescent="0.2">
      <c r="A65" s="181">
        <v>45</v>
      </c>
      <c r="B65" s="254">
        <v>372</v>
      </c>
      <c r="C65" s="255"/>
      <c r="D65" s="256"/>
      <c r="E65" s="178" t="s">
        <v>568</v>
      </c>
    </row>
    <row r="66" spans="1:5" s="174" customFormat="1" x14ac:dyDescent="0.2">
      <c r="A66" s="180">
        <v>45</v>
      </c>
      <c r="B66" s="179">
        <v>372</v>
      </c>
      <c r="C66" s="179">
        <v>17</v>
      </c>
      <c r="D66" s="179">
        <v>0</v>
      </c>
      <c r="E66" s="178" t="s">
        <v>567</v>
      </c>
    </row>
    <row r="67" spans="1:5" s="174" customFormat="1" x14ac:dyDescent="0.2">
      <c r="A67" s="181">
        <v>45</v>
      </c>
      <c r="B67" s="254">
        <v>374</v>
      </c>
      <c r="C67" s="255"/>
      <c r="D67" s="256"/>
      <c r="E67" s="178" t="s">
        <v>566</v>
      </c>
    </row>
    <row r="68" spans="1:5" s="174" customFormat="1" x14ac:dyDescent="0.2">
      <c r="A68" s="180">
        <v>45</v>
      </c>
      <c r="B68" s="179">
        <v>374</v>
      </c>
      <c r="C68" s="179">
        <v>16</v>
      </c>
      <c r="D68" s="179">
        <v>0</v>
      </c>
      <c r="E68" s="178" t="s">
        <v>565</v>
      </c>
    </row>
    <row r="69" spans="1:5" s="174" customFormat="1" x14ac:dyDescent="0.2">
      <c r="A69" s="181">
        <v>45</v>
      </c>
      <c r="B69" s="254">
        <v>381</v>
      </c>
      <c r="C69" s="255"/>
      <c r="D69" s="256"/>
      <c r="E69" s="178" t="s">
        <v>564</v>
      </c>
    </row>
    <row r="70" spans="1:5" s="174" customFormat="1" ht="12.75" thickBot="1" x14ac:dyDescent="0.25">
      <c r="A70" s="177">
        <v>45</v>
      </c>
      <c r="B70" s="176">
        <v>381</v>
      </c>
      <c r="C70" s="176">
        <v>16</v>
      </c>
      <c r="D70" s="176">
        <v>0</v>
      </c>
      <c r="E70" s="175" t="s">
        <v>563</v>
      </c>
    </row>
    <row r="71" spans="1:5" s="174" customFormat="1" x14ac:dyDescent="0.2">
      <c r="A71" s="251">
        <v>51</v>
      </c>
      <c r="B71" s="252"/>
      <c r="C71" s="252"/>
      <c r="D71" s="253"/>
      <c r="E71" s="183" t="s">
        <v>562</v>
      </c>
    </row>
    <row r="72" spans="1:5" s="174" customFormat="1" x14ac:dyDescent="0.2">
      <c r="A72" s="181">
        <v>51</v>
      </c>
      <c r="B72" s="184">
        <v>608</v>
      </c>
      <c r="C72" s="184"/>
      <c r="D72" s="184"/>
      <c r="E72" s="178" t="s">
        <v>561</v>
      </c>
    </row>
    <row r="73" spans="1:5" s="174" customFormat="1" ht="12.75" thickBot="1" x14ac:dyDescent="0.25">
      <c r="A73" s="177">
        <v>51</v>
      </c>
      <c r="B73" s="176">
        <v>608</v>
      </c>
      <c r="C73" s="176">
        <v>1</v>
      </c>
      <c r="D73" s="176">
        <v>0</v>
      </c>
      <c r="E73" s="175" t="s">
        <v>560</v>
      </c>
    </row>
    <row r="74" spans="1:5" s="174" customFormat="1" x14ac:dyDescent="0.2">
      <c r="A74" s="251">
        <v>52</v>
      </c>
      <c r="B74" s="252"/>
      <c r="C74" s="252"/>
      <c r="D74" s="253"/>
      <c r="E74" s="183" t="s">
        <v>559</v>
      </c>
    </row>
    <row r="75" spans="1:5" s="174" customFormat="1" x14ac:dyDescent="0.2">
      <c r="A75" s="181">
        <v>52</v>
      </c>
      <c r="B75" s="254">
        <v>363</v>
      </c>
      <c r="C75" s="255"/>
      <c r="D75" s="256"/>
      <c r="E75" s="178" t="s">
        <v>559</v>
      </c>
    </row>
    <row r="76" spans="1:5" s="174" customFormat="1" x14ac:dyDescent="0.2">
      <c r="A76" s="180">
        <v>52</v>
      </c>
      <c r="B76" s="179">
        <v>363</v>
      </c>
      <c r="C76" s="179">
        <v>36</v>
      </c>
      <c r="D76" s="179">
        <v>0</v>
      </c>
      <c r="E76" s="178" t="s">
        <v>558</v>
      </c>
    </row>
    <row r="77" spans="1:5" s="174" customFormat="1" x14ac:dyDescent="0.2">
      <c r="A77" s="180">
        <v>52</v>
      </c>
      <c r="B77" s="179">
        <v>363</v>
      </c>
      <c r="C77" s="179">
        <v>41</v>
      </c>
      <c r="D77" s="179">
        <v>0</v>
      </c>
      <c r="E77" s="178" t="s">
        <v>557</v>
      </c>
    </row>
    <row r="78" spans="1:5" s="174" customFormat="1" x14ac:dyDescent="0.2">
      <c r="A78" s="181">
        <v>52</v>
      </c>
      <c r="B78" s="254">
        <v>607</v>
      </c>
      <c r="C78" s="255"/>
      <c r="D78" s="256"/>
      <c r="E78" s="178" t="s">
        <v>556</v>
      </c>
    </row>
    <row r="79" spans="1:5" s="174" customFormat="1" x14ac:dyDescent="0.2">
      <c r="A79" s="180">
        <v>52</v>
      </c>
      <c r="B79" s="179">
        <v>607</v>
      </c>
      <c r="C79" s="179">
        <v>16</v>
      </c>
      <c r="D79" s="179">
        <v>0</v>
      </c>
      <c r="E79" s="178" t="s">
        <v>555</v>
      </c>
    </row>
    <row r="80" spans="1:5" s="174" customFormat="1" x14ac:dyDescent="0.2">
      <c r="A80" s="181">
        <v>52</v>
      </c>
      <c r="B80" s="254">
        <v>609</v>
      </c>
      <c r="C80" s="255"/>
      <c r="D80" s="256"/>
      <c r="E80" s="178" t="s">
        <v>554</v>
      </c>
    </row>
    <row r="81" spans="1:5" s="174" customFormat="1" ht="12.75" thickBot="1" x14ac:dyDescent="0.25">
      <c r="A81" s="177">
        <v>52</v>
      </c>
      <c r="B81" s="176">
        <v>609</v>
      </c>
      <c r="C81" s="176">
        <v>16</v>
      </c>
      <c r="D81" s="176">
        <v>0</v>
      </c>
      <c r="E81" s="175" t="s">
        <v>553</v>
      </c>
    </row>
    <row r="82" spans="1:5" s="174" customFormat="1" x14ac:dyDescent="0.2">
      <c r="A82" s="251">
        <v>53</v>
      </c>
      <c r="B82" s="252"/>
      <c r="C82" s="252"/>
      <c r="D82" s="253"/>
      <c r="E82" s="183" t="s">
        <v>552</v>
      </c>
    </row>
    <row r="83" spans="1:5" s="174" customFormat="1" x14ac:dyDescent="0.2">
      <c r="A83" s="181">
        <v>53</v>
      </c>
      <c r="B83" s="254">
        <v>322</v>
      </c>
      <c r="C83" s="255"/>
      <c r="D83" s="256"/>
      <c r="E83" s="178" t="s">
        <v>552</v>
      </c>
    </row>
    <row r="84" spans="1:5" s="174" customFormat="1" x14ac:dyDescent="0.2">
      <c r="A84" s="180">
        <v>53</v>
      </c>
      <c r="B84" s="179">
        <v>322</v>
      </c>
      <c r="C84" s="179">
        <v>18</v>
      </c>
      <c r="D84" s="179">
        <v>0</v>
      </c>
      <c r="E84" s="178" t="s">
        <v>551</v>
      </c>
    </row>
    <row r="85" spans="1:5" s="174" customFormat="1" x14ac:dyDescent="0.2">
      <c r="A85" s="180">
        <v>53</v>
      </c>
      <c r="B85" s="179">
        <v>322</v>
      </c>
      <c r="C85" s="179">
        <v>22</v>
      </c>
      <c r="D85" s="179">
        <v>0</v>
      </c>
      <c r="E85" s="178" t="s">
        <v>550</v>
      </c>
    </row>
    <row r="86" spans="1:5" s="174" customFormat="1" ht="12.75" thickBot="1" x14ac:dyDescent="0.25">
      <c r="A86" s="177">
        <v>53</v>
      </c>
      <c r="B86" s="176">
        <v>322</v>
      </c>
      <c r="C86" s="176">
        <v>22</v>
      </c>
      <c r="D86" s="176">
        <v>2</v>
      </c>
      <c r="E86" s="175" t="s">
        <v>549</v>
      </c>
    </row>
    <row r="87" spans="1:5" s="174" customFormat="1" x14ac:dyDescent="0.2">
      <c r="A87" s="251">
        <v>57</v>
      </c>
      <c r="B87" s="252"/>
      <c r="C87" s="252"/>
      <c r="D87" s="253"/>
      <c r="E87" s="183" t="s">
        <v>548</v>
      </c>
    </row>
    <row r="88" spans="1:5" s="174" customFormat="1" x14ac:dyDescent="0.2">
      <c r="A88" s="181">
        <v>57</v>
      </c>
      <c r="B88" s="254">
        <v>327</v>
      </c>
      <c r="C88" s="255"/>
      <c r="D88" s="256"/>
      <c r="E88" s="178" t="s">
        <v>547</v>
      </c>
    </row>
    <row r="89" spans="1:5" s="174" customFormat="1" x14ac:dyDescent="0.2">
      <c r="A89" s="180">
        <v>57</v>
      </c>
      <c r="B89" s="179">
        <v>327</v>
      </c>
      <c r="C89" s="179">
        <v>66</v>
      </c>
      <c r="D89" s="179">
        <v>0</v>
      </c>
      <c r="E89" s="178" t="s">
        <v>546</v>
      </c>
    </row>
    <row r="90" spans="1:5" s="174" customFormat="1" x14ac:dyDescent="0.2">
      <c r="A90" s="180">
        <v>57</v>
      </c>
      <c r="B90" s="179">
        <v>327</v>
      </c>
      <c r="C90" s="179">
        <v>66</v>
      </c>
      <c r="D90" s="179">
        <v>1</v>
      </c>
      <c r="E90" s="178" t="s">
        <v>545</v>
      </c>
    </row>
    <row r="91" spans="1:5" s="174" customFormat="1" x14ac:dyDescent="0.2">
      <c r="A91" s="180">
        <v>57</v>
      </c>
      <c r="B91" s="179">
        <v>327</v>
      </c>
      <c r="C91" s="179">
        <v>66</v>
      </c>
      <c r="D91" s="179">
        <v>2</v>
      </c>
      <c r="E91" s="178" t="s">
        <v>544</v>
      </c>
    </row>
    <row r="92" spans="1:5" s="174" customFormat="1" x14ac:dyDescent="0.2">
      <c r="A92" s="180">
        <v>57</v>
      </c>
      <c r="B92" s="179">
        <v>327</v>
      </c>
      <c r="C92" s="179">
        <v>91</v>
      </c>
      <c r="D92" s="179">
        <v>0</v>
      </c>
      <c r="E92" s="178" t="s">
        <v>543</v>
      </c>
    </row>
    <row r="93" spans="1:5" s="174" customFormat="1" x14ac:dyDescent="0.2">
      <c r="A93" s="180">
        <v>57</v>
      </c>
      <c r="B93" s="179">
        <v>327</v>
      </c>
      <c r="C93" s="179">
        <v>91</v>
      </c>
      <c r="D93" s="179">
        <v>1</v>
      </c>
      <c r="E93" s="178" t="s">
        <v>542</v>
      </c>
    </row>
    <row r="94" spans="1:5" s="174" customFormat="1" x14ac:dyDescent="0.2">
      <c r="A94" s="181">
        <v>57</v>
      </c>
      <c r="B94" s="254">
        <v>604</v>
      </c>
      <c r="C94" s="255"/>
      <c r="D94" s="256"/>
      <c r="E94" s="178" t="s">
        <v>541</v>
      </c>
    </row>
    <row r="95" spans="1:5" s="174" customFormat="1" x14ac:dyDescent="0.2">
      <c r="A95" s="180">
        <v>57</v>
      </c>
      <c r="B95" s="179">
        <v>604</v>
      </c>
      <c r="C95" s="179">
        <v>16</v>
      </c>
      <c r="D95" s="179">
        <v>0</v>
      </c>
      <c r="E95" s="178" t="s">
        <v>540</v>
      </c>
    </row>
    <row r="96" spans="1:5" s="174" customFormat="1" x14ac:dyDescent="0.2">
      <c r="A96" s="180">
        <v>57</v>
      </c>
      <c r="B96" s="179">
        <v>604</v>
      </c>
      <c r="C96" s="179">
        <v>16</v>
      </c>
      <c r="D96" s="179">
        <v>1</v>
      </c>
      <c r="E96" s="178" t="s">
        <v>539</v>
      </c>
    </row>
    <row r="97" spans="1:5" s="174" customFormat="1" x14ac:dyDescent="0.2">
      <c r="A97" s="180">
        <v>57</v>
      </c>
      <c r="B97" s="179">
        <v>604</v>
      </c>
      <c r="C97" s="179">
        <v>42</v>
      </c>
      <c r="D97" s="179">
        <v>0</v>
      </c>
      <c r="E97" s="178" t="s">
        <v>538</v>
      </c>
    </row>
    <row r="98" spans="1:5" s="174" customFormat="1" x14ac:dyDescent="0.2">
      <c r="A98" s="180">
        <v>57</v>
      </c>
      <c r="B98" s="179">
        <v>604</v>
      </c>
      <c r="C98" s="179">
        <v>42</v>
      </c>
      <c r="D98" s="179">
        <v>10</v>
      </c>
      <c r="E98" s="178" t="s">
        <v>537</v>
      </c>
    </row>
    <row r="99" spans="1:5" s="174" customFormat="1" x14ac:dyDescent="0.2">
      <c r="A99" s="180">
        <v>57</v>
      </c>
      <c r="B99" s="179">
        <v>604</v>
      </c>
      <c r="C99" s="179">
        <v>43</v>
      </c>
      <c r="D99" s="179">
        <v>0</v>
      </c>
      <c r="E99" s="178" t="s">
        <v>536</v>
      </c>
    </row>
    <row r="100" spans="1:5" s="174" customFormat="1" x14ac:dyDescent="0.2">
      <c r="A100" s="180">
        <v>57</v>
      </c>
      <c r="B100" s="179">
        <v>604</v>
      </c>
      <c r="C100" s="179">
        <v>43</v>
      </c>
      <c r="D100" s="179">
        <v>10</v>
      </c>
      <c r="E100" s="178" t="s">
        <v>535</v>
      </c>
    </row>
    <row r="101" spans="1:5" s="174" customFormat="1" x14ac:dyDescent="0.2">
      <c r="A101" s="180">
        <v>57</v>
      </c>
      <c r="B101" s="179">
        <v>604</v>
      </c>
      <c r="C101" s="179">
        <v>44</v>
      </c>
      <c r="D101" s="179">
        <v>0</v>
      </c>
      <c r="E101" s="178" t="s">
        <v>534</v>
      </c>
    </row>
    <row r="102" spans="1:5" s="174" customFormat="1" x14ac:dyDescent="0.2">
      <c r="A102" s="180">
        <v>57</v>
      </c>
      <c r="B102" s="179">
        <v>604</v>
      </c>
      <c r="C102" s="179">
        <v>44</v>
      </c>
      <c r="D102" s="179">
        <v>10</v>
      </c>
      <c r="E102" s="178" t="s">
        <v>533</v>
      </c>
    </row>
    <row r="103" spans="1:5" s="174" customFormat="1" x14ac:dyDescent="0.2">
      <c r="A103" s="180">
        <v>57</v>
      </c>
      <c r="B103" s="179">
        <v>604</v>
      </c>
      <c r="C103" s="179">
        <v>45</v>
      </c>
      <c r="D103" s="179">
        <v>0</v>
      </c>
      <c r="E103" s="178" t="s">
        <v>532</v>
      </c>
    </row>
    <row r="104" spans="1:5" s="174" customFormat="1" x14ac:dyDescent="0.2">
      <c r="A104" s="180">
        <v>57</v>
      </c>
      <c r="B104" s="179">
        <v>604</v>
      </c>
      <c r="C104" s="179">
        <v>45</v>
      </c>
      <c r="D104" s="179">
        <v>10</v>
      </c>
      <c r="E104" s="178" t="s">
        <v>531</v>
      </c>
    </row>
    <row r="105" spans="1:5" s="174" customFormat="1" x14ac:dyDescent="0.2">
      <c r="A105" s="180">
        <v>57</v>
      </c>
      <c r="B105" s="179">
        <v>604</v>
      </c>
      <c r="C105" s="179">
        <v>47</v>
      </c>
      <c r="D105" s="179">
        <v>0</v>
      </c>
      <c r="E105" s="178" t="s">
        <v>530</v>
      </c>
    </row>
    <row r="106" spans="1:5" s="174" customFormat="1" x14ac:dyDescent="0.2">
      <c r="A106" s="180">
        <v>57</v>
      </c>
      <c r="B106" s="179">
        <v>604</v>
      </c>
      <c r="C106" s="179">
        <v>47</v>
      </c>
      <c r="D106" s="179">
        <v>20</v>
      </c>
      <c r="E106" s="178" t="s">
        <v>529</v>
      </c>
    </row>
    <row r="107" spans="1:5" s="174" customFormat="1" x14ac:dyDescent="0.2">
      <c r="A107" s="180">
        <v>57</v>
      </c>
      <c r="B107" s="179">
        <v>604</v>
      </c>
      <c r="C107" s="179">
        <v>47</v>
      </c>
      <c r="D107" s="179">
        <v>21</v>
      </c>
      <c r="E107" s="178" t="s">
        <v>528</v>
      </c>
    </row>
    <row r="108" spans="1:5" s="174" customFormat="1" x14ac:dyDescent="0.2">
      <c r="A108" s="180">
        <v>57</v>
      </c>
      <c r="B108" s="179">
        <v>604</v>
      </c>
      <c r="C108" s="179">
        <v>47</v>
      </c>
      <c r="D108" s="179">
        <v>22</v>
      </c>
      <c r="E108" s="178" t="s">
        <v>527</v>
      </c>
    </row>
    <row r="109" spans="1:5" s="174" customFormat="1" x14ac:dyDescent="0.2">
      <c r="A109" s="180">
        <v>57</v>
      </c>
      <c r="B109" s="179">
        <v>604</v>
      </c>
      <c r="C109" s="179">
        <v>47</v>
      </c>
      <c r="D109" s="179">
        <v>23</v>
      </c>
      <c r="E109" s="178" t="s">
        <v>526</v>
      </c>
    </row>
    <row r="110" spans="1:5" s="174" customFormat="1" x14ac:dyDescent="0.2">
      <c r="A110" s="180">
        <v>57</v>
      </c>
      <c r="B110" s="179">
        <v>604</v>
      </c>
      <c r="C110" s="179">
        <v>47</v>
      </c>
      <c r="D110" s="179">
        <v>24</v>
      </c>
      <c r="E110" s="178" t="s">
        <v>525</v>
      </c>
    </row>
    <row r="111" spans="1:5" s="174" customFormat="1" x14ac:dyDescent="0.2">
      <c r="A111" s="180">
        <v>57</v>
      </c>
      <c r="B111" s="179">
        <v>604</v>
      </c>
      <c r="C111" s="179">
        <v>47</v>
      </c>
      <c r="D111" s="179">
        <v>25</v>
      </c>
      <c r="E111" s="178" t="s">
        <v>524</v>
      </c>
    </row>
    <row r="112" spans="1:5" s="174" customFormat="1" x14ac:dyDescent="0.2">
      <c r="A112" s="180">
        <v>57</v>
      </c>
      <c r="B112" s="179">
        <v>604</v>
      </c>
      <c r="C112" s="179">
        <v>47</v>
      </c>
      <c r="D112" s="179">
        <v>26</v>
      </c>
      <c r="E112" s="178" t="s">
        <v>523</v>
      </c>
    </row>
    <row r="113" spans="1:5" s="174" customFormat="1" x14ac:dyDescent="0.2">
      <c r="A113" s="180">
        <v>57</v>
      </c>
      <c r="B113" s="179">
        <v>604</v>
      </c>
      <c r="C113" s="179">
        <v>47</v>
      </c>
      <c r="D113" s="179">
        <v>27</v>
      </c>
      <c r="E113" s="178" t="s">
        <v>522</v>
      </c>
    </row>
    <row r="114" spans="1:5" s="174" customFormat="1" x14ac:dyDescent="0.2">
      <c r="A114" s="180">
        <v>57</v>
      </c>
      <c r="B114" s="179">
        <v>604</v>
      </c>
      <c r="C114" s="179">
        <v>47</v>
      </c>
      <c r="D114" s="179">
        <v>28</v>
      </c>
      <c r="E114" s="178" t="s">
        <v>521</v>
      </c>
    </row>
    <row r="115" spans="1:5" s="174" customFormat="1" x14ac:dyDescent="0.2">
      <c r="A115" s="180">
        <v>57</v>
      </c>
      <c r="B115" s="179">
        <v>604</v>
      </c>
      <c r="C115" s="179">
        <v>47</v>
      </c>
      <c r="D115" s="179">
        <v>29</v>
      </c>
      <c r="E115" s="178" t="s">
        <v>520</v>
      </c>
    </row>
    <row r="116" spans="1:5" s="174" customFormat="1" x14ac:dyDescent="0.2">
      <c r="A116" s="180">
        <v>57</v>
      </c>
      <c r="B116" s="179">
        <v>604</v>
      </c>
      <c r="C116" s="179">
        <v>47</v>
      </c>
      <c r="D116" s="179">
        <v>30</v>
      </c>
      <c r="E116" s="178" t="s">
        <v>519</v>
      </c>
    </row>
    <row r="117" spans="1:5" s="174" customFormat="1" x14ac:dyDescent="0.2">
      <c r="A117" s="180">
        <v>57</v>
      </c>
      <c r="B117" s="179">
        <v>604</v>
      </c>
      <c r="C117" s="179">
        <v>47</v>
      </c>
      <c r="D117" s="179">
        <v>31</v>
      </c>
      <c r="E117" s="178" t="s">
        <v>518</v>
      </c>
    </row>
    <row r="118" spans="1:5" s="174" customFormat="1" x14ac:dyDescent="0.2">
      <c r="A118" s="180">
        <v>57</v>
      </c>
      <c r="B118" s="179">
        <v>604</v>
      </c>
      <c r="C118" s="179">
        <v>47</v>
      </c>
      <c r="D118" s="179">
        <v>32</v>
      </c>
      <c r="E118" s="178" t="s">
        <v>517</v>
      </c>
    </row>
    <row r="119" spans="1:5" s="174" customFormat="1" x14ac:dyDescent="0.2">
      <c r="A119" s="180">
        <v>57</v>
      </c>
      <c r="B119" s="179">
        <v>604</v>
      </c>
      <c r="C119" s="179">
        <v>47</v>
      </c>
      <c r="D119" s="179">
        <v>33</v>
      </c>
      <c r="E119" s="178" t="s">
        <v>516</v>
      </c>
    </row>
    <row r="120" spans="1:5" s="174" customFormat="1" x14ac:dyDescent="0.2">
      <c r="A120" s="180">
        <v>57</v>
      </c>
      <c r="B120" s="179">
        <v>604</v>
      </c>
      <c r="C120" s="179">
        <v>47</v>
      </c>
      <c r="D120" s="179">
        <v>35</v>
      </c>
      <c r="E120" s="178" t="s">
        <v>515</v>
      </c>
    </row>
    <row r="121" spans="1:5" s="174" customFormat="1" x14ac:dyDescent="0.2">
      <c r="A121" s="180">
        <v>57</v>
      </c>
      <c r="B121" s="179">
        <v>604</v>
      </c>
      <c r="C121" s="179">
        <v>47</v>
      </c>
      <c r="D121" s="179">
        <v>36</v>
      </c>
      <c r="E121" s="178" t="s">
        <v>514</v>
      </c>
    </row>
    <row r="122" spans="1:5" s="174" customFormat="1" x14ac:dyDescent="0.2">
      <c r="A122" s="180">
        <v>57</v>
      </c>
      <c r="B122" s="179">
        <v>604</v>
      </c>
      <c r="C122" s="179">
        <v>47</v>
      </c>
      <c r="D122" s="179">
        <v>37</v>
      </c>
      <c r="E122" s="178" t="s">
        <v>513</v>
      </c>
    </row>
    <row r="123" spans="1:5" s="174" customFormat="1" x14ac:dyDescent="0.2">
      <c r="A123" s="180">
        <v>57</v>
      </c>
      <c r="B123" s="179">
        <v>604</v>
      </c>
      <c r="C123" s="179">
        <v>47</v>
      </c>
      <c r="D123" s="179">
        <v>38</v>
      </c>
      <c r="E123" s="178" t="s">
        <v>512</v>
      </c>
    </row>
    <row r="124" spans="1:5" s="174" customFormat="1" x14ac:dyDescent="0.2">
      <c r="A124" s="180">
        <v>57</v>
      </c>
      <c r="B124" s="179">
        <v>604</v>
      </c>
      <c r="C124" s="179">
        <v>47</v>
      </c>
      <c r="D124" s="179">
        <v>39</v>
      </c>
      <c r="E124" s="178" t="s">
        <v>511</v>
      </c>
    </row>
    <row r="125" spans="1:5" s="174" customFormat="1" x14ac:dyDescent="0.2">
      <c r="A125" s="180">
        <v>57</v>
      </c>
      <c r="B125" s="179">
        <v>604</v>
      </c>
      <c r="C125" s="179">
        <v>47</v>
      </c>
      <c r="D125" s="179">
        <v>40</v>
      </c>
      <c r="E125" s="178" t="s">
        <v>510</v>
      </c>
    </row>
    <row r="126" spans="1:5" s="174" customFormat="1" x14ac:dyDescent="0.2">
      <c r="A126" s="180">
        <v>57</v>
      </c>
      <c r="B126" s="179">
        <v>604</v>
      </c>
      <c r="C126" s="179">
        <v>47</v>
      </c>
      <c r="D126" s="179">
        <v>41</v>
      </c>
      <c r="E126" s="178" t="s">
        <v>509</v>
      </c>
    </row>
    <row r="127" spans="1:5" s="174" customFormat="1" x14ac:dyDescent="0.2">
      <c r="A127" s="180">
        <v>57</v>
      </c>
      <c r="B127" s="179">
        <v>604</v>
      </c>
      <c r="C127" s="179">
        <v>47</v>
      </c>
      <c r="D127" s="179">
        <v>42</v>
      </c>
      <c r="E127" s="178" t="s">
        <v>508</v>
      </c>
    </row>
    <row r="128" spans="1:5" s="174" customFormat="1" x14ac:dyDescent="0.2">
      <c r="A128" s="180">
        <v>57</v>
      </c>
      <c r="B128" s="179">
        <v>604</v>
      </c>
      <c r="C128" s="179">
        <v>47</v>
      </c>
      <c r="D128" s="179">
        <v>43</v>
      </c>
      <c r="E128" s="178" t="s">
        <v>507</v>
      </c>
    </row>
    <row r="129" spans="1:5" s="174" customFormat="1" x14ac:dyDescent="0.2">
      <c r="A129" s="180">
        <v>57</v>
      </c>
      <c r="B129" s="179">
        <v>604</v>
      </c>
      <c r="C129" s="179">
        <v>47</v>
      </c>
      <c r="D129" s="179">
        <v>44</v>
      </c>
      <c r="E129" s="178" t="s">
        <v>506</v>
      </c>
    </row>
    <row r="130" spans="1:5" s="174" customFormat="1" x14ac:dyDescent="0.2">
      <c r="A130" s="180">
        <v>57</v>
      </c>
      <c r="B130" s="179">
        <v>604</v>
      </c>
      <c r="C130" s="179">
        <v>48</v>
      </c>
      <c r="D130" s="179">
        <v>0</v>
      </c>
      <c r="E130" s="178" t="s">
        <v>505</v>
      </c>
    </row>
    <row r="131" spans="1:5" s="174" customFormat="1" x14ac:dyDescent="0.2">
      <c r="A131" s="180">
        <v>57</v>
      </c>
      <c r="B131" s="179">
        <v>604</v>
      </c>
      <c r="C131" s="179">
        <v>48</v>
      </c>
      <c r="D131" s="179">
        <v>29</v>
      </c>
      <c r="E131" s="178" t="s">
        <v>207</v>
      </c>
    </row>
    <row r="132" spans="1:5" s="174" customFormat="1" x14ac:dyDescent="0.2">
      <c r="A132" s="180">
        <v>57</v>
      </c>
      <c r="B132" s="179">
        <v>604</v>
      </c>
      <c r="C132" s="179">
        <v>48</v>
      </c>
      <c r="D132" s="179">
        <v>30</v>
      </c>
      <c r="E132" s="178" t="s">
        <v>208</v>
      </c>
    </row>
    <row r="133" spans="1:5" s="174" customFormat="1" x14ac:dyDescent="0.2">
      <c r="A133" s="180">
        <v>57</v>
      </c>
      <c r="B133" s="179">
        <v>604</v>
      </c>
      <c r="C133" s="179">
        <v>48</v>
      </c>
      <c r="D133" s="179">
        <v>32</v>
      </c>
      <c r="E133" s="178" t="s">
        <v>209</v>
      </c>
    </row>
    <row r="134" spans="1:5" s="174" customFormat="1" x14ac:dyDescent="0.2">
      <c r="A134" s="180">
        <v>57</v>
      </c>
      <c r="B134" s="179">
        <v>604</v>
      </c>
      <c r="C134" s="179">
        <v>48</v>
      </c>
      <c r="D134" s="179">
        <v>34</v>
      </c>
      <c r="E134" s="178" t="s">
        <v>210</v>
      </c>
    </row>
    <row r="135" spans="1:5" s="174" customFormat="1" x14ac:dyDescent="0.2">
      <c r="A135" s="180">
        <v>57</v>
      </c>
      <c r="B135" s="179">
        <v>604</v>
      </c>
      <c r="C135" s="179">
        <v>48</v>
      </c>
      <c r="D135" s="179">
        <v>37</v>
      </c>
      <c r="E135" s="178" t="s">
        <v>211</v>
      </c>
    </row>
    <row r="136" spans="1:5" s="174" customFormat="1" x14ac:dyDescent="0.2">
      <c r="A136" s="180">
        <v>57</v>
      </c>
      <c r="B136" s="179">
        <v>604</v>
      </c>
      <c r="C136" s="179">
        <v>48</v>
      </c>
      <c r="D136" s="179">
        <v>40</v>
      </c>
      <c r="E136" s="178" t="s">
        <v>212</v>
      </c>
    </row>
    <row r="137" spans="1:5" s="174" customFormat="1" x14ac:dyDescent="0.2">
      <c r="A137" s="180">
        <v>57</v>
      </c>
      <c r="B137" s="179">
        <v>604</v>
      </c>
      <c r="C137" s="179">
        <v>49</v>
      </c>
      <c r="D137" s="179">
        <v>0</v>
      </c>
      <c r="E137" s="178" t="s">
        <v>504</v>
      </c>
    </row>
    <row r="138" spans="1:5" s="174" customFormat="1" x14ac:dyDescent="0.2">
      <c r="A138" s="180">
        <v>57</v>
      </c>
      <c r="B138" s="179">
        <v>604</v>
      </c>
      <c r="C138" s="179">
        <v>49</v>
      </c>
      <c r="D138" s="179">
        <v>1</v>
      </c>
      <c r="E138" s="178" t="s">
        <v>503</v>
      </c>
    </row>
    <row r="139" spans="1:5" s="174" customFormat="1" x14ac:dyDescent="0.2">
      <c r="A139" s="180">
        <v>57</v>
      </c>
      <c r="B139" s="179">
        <v>604</v>
      </c>
      <c r="C139" s="179">
        <v>49</v>
      </c>
      <c r="D139" s="179">
        <v>2</v>
      </c>
      <c r="E139" s="178" t="s">
        <v>502</v>
      </c>
    </row>
    <row r="140" spans="1:5" s="174" customFormat="1" x14ac:dyDescent="0.2">
      <c r="A140" s="180">
        <v>57</v>
      </c>
      <c r="B140" s="179">
        <v>604</v>
      </c>
      <c r="C140" s="179">
        <v>50</v>
      </c>
      <c r="D140" s="179">
        <v>0</v>
      </c>
      <c r="E140" s="178" t="s">
        <v>501</v>
      </c>
    </row>
    <row r="141" spans="1:5" s="174" customFormat="1" x14ac:dyDescent="0.2">
      <c r="A141" s="180">
        <v>57</v>
      </c>
      <c r="B141" s="179">
        <v>604</v>
      </c>
      <c r="C141" s="179">
        <v>50</v>
      </c>
      <c r="D141" s="179">
        <v>1</v>
      </c>
      <c r="E141" s="178" t="s">
        <v>500</v>
      </c>
    </row>
    <row r="142" spans="1:5" s="174" customFormat="1" x14ac:dyDescent="0.2">
      <c r="A142" s="180">
        <v>57</v>
      </c>
      <c r="B142" s="179">
        <v>604</v>
      </c>
      <c r="C142" s="179">
        <v>51</v>
      </c>
      <c r="D142" s="179">
        <v>0</v>
      </c>
      <c r="E142" s="178" t="s">
        <v>499</v>
      </c>
    </row>
    <row r="143" spans="1:5" s="174" customFormat="1" ht="12.75" thickBot="1" x14ac:dyDescent="0.25">
      <c r="A143" s="177">
        <v>57</v>
      </c>
      <c r="B143" s="176">
        <v>604</v>
      </c>
      <c r="C143" s="176">
        <v>51</v>
      </c>
      <c r="D143" s="176">
        <v>1</v>
      </c>
      <c r="E143" s="175" t="s">
        <v>498</v>
      </c>
    </row>
    <row r="144" spans="1:5" s="174" customFormat="1" x14ac:dyDescent="0.2">
      <c r="A144" s="251">
        <v>58</v>
      </c>
      <c r="B144" s="252"/>
      <c r="C144" s="252"/>
      <c r="D144" s="253"/>
      <c r="E144" s="183" t="s">
        <v>497</v>
      </c>
    </row>
    <row r="145" spans="1:5" s="174" customFormat="1" x14ac:dyDescent="0.2">
      <c r="A145" s="181">
        <v>58</v>
      </c>
      <c r="B145" s="254">
        <v>105</v>
      </c>
      <c r="C145" s="255"/>
      <c r="D145" s="256"/>
      <c r="E145" s="178" t="s">
        <v>496</v>
      </c>
    </row>
    <row r="146" spans="1:5" s="174" customFormat="1" x14ac:dyDescent="0.2">
      <c r="A146" s="180">
        <v>58</v>
      </c>
      <c r="B146" s="179">
        <v>105</v>
      </c>
      <c r="C146" s="179">
        <v>23</v>
      </c>
      <c r="D146" s="179">
        <v>0</v>
      </c>
      <c r="E146" s="178" t="s">
        <v>495</v>
      </c>
    </row>
    <row r="147" spans="1:5" s="174" customFormat="1" x14ac:dyDescent="0.2">
      <c r="A147" s="181">
        <v>58</v>
      </c>
      <c r="B147" s="254">
        <v>328</v>
      </c>
      <c r="C147" s="255"/>
      <c r="D147" s="256"/>
      <c r="E147" s="178" t="s">
        <v>494</v>
      </c>
    </row>
    <row r="148" spans="1:5" s="174" customFormat="1" ht="12.75" thickBot="1" x14ac:dyDescent="0.25">
      <c r="A148" s="177">
        <v>58</v>
      </c>
      <c r="B148" s="176">
        <v>328</v>
      </c>
      <c r="C148" s="176">
        <v>73</v>
      </c>
      <c r="D148" s="176">
        <v>0</v>
      </c>
      <c r="E148" s="175" t="s">
        <v>493</v>
      </c>
    </row>
    <row r="149" spans="1:5" s="174" customFormat="1" x14ac:dyDescent="0.2">
      <c r="A149" s="251">
        <v>72</v>
      </c>
      <c r="B149" s="252"/>
      <c r="C149" s="252"/>
      <c r="D149" s="253"/>
      <c r="E149" s="183" t="s">
        <v>490</v>
      </c>
    </row>
    <row r="150" spans="1:5" s="174" customFormat="1" x14ac:dyDescent="0.2">
      <c r="A150" s="181">
        <v>72</v>
      </c>
      <c r="B150" s="254">
        <v>113</v>
      </c>
      <c r="C150" s="255"/>
      <c r="D150" s="256"/>
      <c r="E150" s="178" t="s">
        <v>492</v>
      </c>
    </row>
    <row r="151" spans="1:5" s="174" customFormat="1" x14ac:dyDescent="0.2">
      <c r="A151" s="180">
        <v>72</v>
      </c>
      <c r="B151" s="179">
        <v>113</v>
      </c>
      <c r="C151" s="179">
        <v>16</v>
      </c>
      <c r="D151" s="179">
        <v>0</v>
      </c>
      <c r="E151" s="178" t="s">
        <v>491</v>
      </c>
    </row>
    <row r="152" spans="1:5" s="174" customFormat="1" x14ac:dyDescent="0.2">
      <c r="A152" s="181">
        <v>72</v>
      </c>
      <c r="B152" s="254">
        <v>337</v>
      </c>
      <c r="C152" s="255"/>
      <c r="D152" s="256"/>
      <c r="E152" s="178" t="s">
        <v>490</v>
      </c>
    </row>
    <row r="153" spans="1:5" s="174" customFormat="1" x14ac:dyDescent="0.2">
      <c r="A153" s="180">
        <v>72</v>
      </c>
      <c r="B153" s="179">
        <v>337</v>
      </c>
      <c r="C153" s="179">
        <v>17</v>
      </c>
      <c r="D153" s="179">
        <v>0</v>
      </c>
      <c r="E153" s="178" t="s">
        <v>489</v>
      </c>
    </row>
    <row r="154" spans="1:5" s="174" customFormat="1" x14ac:dyDescent="0.2">
      <c r="A154" s="180">
        <v>72</v>
      </c>
      <c r="B154" s="179">
        <v>337</v>
      </c>
      <c r="C154" s="179">
        <v>18</v>
      </c>
      <c r="D154" s="179">
        <v>0</v>
      </c>
      <c r="E154" s="178" t="s">
        <v>488</v>
      </c>
    </row>
    <row r="155" spans="1:5" s="174" customFormat="1" ht="12.75" thickBot="1" x14ac:dyDescent="0.25">
      <c r="A155" s="177">
        <v>72</v>
      </c>
      <c r="B155" s="176">
        <v>337</v>
      </c>
      <c r="C155" s="176">
        <v>18</v>
      </c>
      <c r="D155" s="176">
        <v>1</v>
      </c>
      <c r="E155" s="175" t="s">
        <v>487</v>
      </c>
    </row>
    <row r="156" spans="1:5" s="174" customFormat="1" x14ac:dyDescent="0.2">
      <c r="A156" s="251">
        <v>75</v>
      </c>
      <c r="B156" s="252"/>
      <c r="C156" s="252"/>
      <c r="D156" s="253"/>
      <c r="E156" s="183" t="s">
        <v>486</v>
      </c>
    </row>
    <row r="157" spans="1:5" s="174" customFormat="1" x14ac:dyDescent="0.2">
      <c r="A157" s="181">
        <v>75</v>
      </c>
      <c r="B157" s="254">
        <v>850</v>
      </c>
      <c r="C157" s="255"/>
      <c r="D157" s="256"/>
      <c r="E157" s="178" t="s">
        <v>485</v>
      </c>
    </row>
    <row r="158" spans="1:5" s="174" customFormat="1" ht="12.75" thickBot="1" x14ac:dyDescent="0.25">
      <c r="A158" s="177">
        <v>75</v>
      </c>
      <c r="B158" s="176">
        <v>850</v>
      </c>
      <c r="C158" s="176">
        <v>1</v>
      </c>
      <c r="D158" s="176">
        <v>1</v>
      </c>
      <c r="E158" s="175" t="s">
        <v>484</v>
      </c>
    </row>
    <row r="159" spans="1:5" s="174" customFormat="1" x14ac:dyDescent="0.2">
      <c r="A159" s="251">
        <v>80</v>
      </c>
      <c r="B159" s="252"/>
      <c r="C159" s="252"/>
      <c r="D159" s="253"/>
      <c r="E159" s="183" t="s">
        <v>483</v>
      </c>
    </row>
    <row r="160" spans="1:5" s="174" customFormat="1" x14ac:dyDescent="0.2">
      <c r="A160" s="181">
        <v>80</v>
      </c>
      <c r="B160" s="254">
        <v>310</v>
      </c>
      <c r="C160" s="255"/>
      <c r="D160" s="256"/>
      <c r="E160" s="178" t="s">
        <v>483</v>
      </c>
    </row>
    <row r="161" spans="1:5" s="174" customFormat="1" x14ac:dyDescent="0.2">
      <c r="A161" s="180">
        <v>80</v>
      </c>
      <c r="B161" s="179">
        <v>310</v>
      </c>
      <c r="C161" s="179">
        <v>37</v>
      </c>
      <c r="D161" s="179">
        <v>0</v>
      </c>
      <c r="E161" s="178" t="s">
        <v>482</v>
      </c>
    </row>
    <row r="162" spans="1:5" s="174" customFormat="1" ht="12.75" thickBot="1" x14ac:dyDescent="0.25">
      <c r="A162" s="177">
        <v>80</v>
      </c>
      <c r="B162" s="176">
        <v>310</v>
      </c>
      <c r="C162" s="176">
        <v>38</v>
      </c>
      <c r="D162" s="176">
        <v>0</v>
      </c>
      <c r="E162" s="175" t="s">
        <v>481</v>
      </c>
    </row>
    <row r="163" spans="1:5" s="174" customFormat="1" x14ac:dyDescent="0.2">
      <c r="A163" s="251">
        <v>81</v>
      </c>
      <c r="B163" s="252"/>
      <c r="C163" s="252"/>
      <c r="D163" s="253"/>
      <c r="E163" s="182" t="s">
        <v>480</v>
      </c>
    </row>
    <row r="164" spans="1:5" s="174" customFormat="1" x14ac:dyDescent="0.2">
      <c r="A164" s="181">
        <v>81</v>
      </c>
      <c r="B164" s="254">
        <v>107</v>
      </c>
      <c r="C164" s="255"/>
      <c r="D164" s="256"/>
      <c r="E164" s="178" t="s">
        <v>479</v>
      </c>
    </row>
    <row r="165" spans="1:5" s="174" customFormat="1" x14ac:dyDescent="0.2">
      <c r="A165" s="180">
        <v>81</v>
      </c>
      <c r="B165" s="179">
        <v>107</v>
      </c>
      <c r="C165" s="179">
        <v>21</v>
      </c>
      <c r="D165" s="179">
        <v>0</v>
      </c>
      <c r="E165" s="178" t="s">
        <v>478</v>
      </c>
    </row>
    <row r="166" spans="1:5" s="174" customFormat="1" x14ac:dyDescent="0.2">
      <c r="A166" s="180">
        <v>81</v>
      </c>
      <c r="B166" s="179">
        <v>107</v>
      </c>
      <c r="C166" s="179">
        <v>23</v>
      </c>
      <c r="D166" s="179">
        <v>0</v>
      </c>
      <c r="E166" s="178" t="s">
        <v>477</v>
      </c>
    </row>
    <row r="167" spans="1:5" s="174" customFormat="1" x14ac:dyDescent="0.2">
      <c r="A167" s="180">
        <v>81</v>
      </c>
      <c r="B167" s="179">
        <v>107</v>
      </c>
      <c r="C167" s="179">
        <v>24</v>
      </c>
      <c r="D167" s="179">
        <v>0</v>
      </c>
      <c r="E167" s="178" t="s">
        <v>476</v>
      </c>
    </row>
    <row r="168" spans="1:5" s="174" customFormat="1" x14ac:dyDescent="0.2">
      <c r="A168" s="181">
        <v>81</v>
      </c>
      <c r="B168" s="254">
        <v>317</v>
      </c>
      <c r="C168" s="255"/>
      <c r="D168" s="256"/>
      <c r="E168" s="178" t="s">
        <v>475</v>
      </c>
    </row>
    <row r="169" spans="1:5" s="174" customFormat="1" x14ac:dyDescent="0.2">
      <c r="A169" s="180">
        <v>81</v>
      </c>
      <c r="B169" s="179">
        <v>317</v>
      </c>
      <c r="C169" s="179">
        <v>44</v>
      </c>
      <c r="D169" s="179">
        <v>0</v>
      </c>
      <c r="E169" s="178" t="s">
        <v>474</v>
      </c>
    </row>
    <row r="170" spans="1:5" s="174" customFormat="1" x14ac:dyDescent="0.2">
      <c r="A170" s="180">
        <v>81</v>
      </c>
      <c r="B170" s="179">
        <v>317</v>
      </c>
      <c r="C170" s="179">
        <v>60</v>
      </c>
      <c r="D170" s="179">
        <v>0</v>
      </c>
      <c r="E170" s="178" t="s">
        <v>473</v>
      </c>
    </row>
    <row r="171" spans="1:5" s="174" customFormat="1" ht="12.75" thickBot="1" x14ac:dyDescent="0.25">
      <c r="A171" s="177">
        <v>81</v>
      </c>
      <c r="B171" s="176">
        <v>317</v>
      </c>
      <c r="C171" s="176">
        <v>62</v>
      </c>
      <c r="D171" s="176">
        <v>0</v>
      </c>
      <c r="E171" s="175" t="s">
        <v>472</v>
      </c>
    </row>
  </sheetData>
  <mergeCells count="54">
    <mergeCell ref="A3:E3"/>
    <mergeCell ref="A4:E4"/>
    <mergeCell ref="A5:E5"/>
    <mergeCell ref="A6:E6"/>
    <mergeCell ref="A7:E7"/>
    <mergeCell ref="A29:D29"/>
    <mergeCell ref="B30:D30"/>
    <mergeCell ref="A32:D32"/>
    <mergeCell ref="B33:D33"/>
    <mergeCell ref="A8:E8"/>
    <mergeCell ref="A10:D10"/>
    <mergeCell ref="B11:D11"/>
    <mergeCell ref="A13:D13"/>
    <mergeCell ref="B14:D14"/>
    <mergeCell ref="B26:D26"/>
    <mergeCell ref="B35:D35"/>
    <mergeCell ref="A38:D38"/>
    <mergeCell ref="B67:D67"/>
    <mergeCell ref="A43:D43"/>
    <mergeCell ref="B44:D44"/>
    <mergeCell ref="A49:D49"/>
    <mergeCell ref="B50:D50"/>
    <mergeCell ref="A53:D53"/>
    <mergeCell ref="B54:D54"/>
    <mergeCell ref="B56:D56"/>
    <mergeCell ref="B39:D39"/>
    <mergeCell ref="A144:D144"/>
    <mergeCell ref="B69:D69"/>
    <mergeCell ref="A71:D71"/>
    <mergeCell ref="A74:D74"/>
    <mergeCell ref="B75:D75"/>
    <mergeCell ref="B78:D78"/>
    <mergeCell ref="B94:D94"/>
    <mergeCell ref="B60:D60"/>
    <mergeCell ref="A62:D62"/>
    <mergeCell ref="B63:D63"/>
    <mergeCell ref="B65:D65"/>
    <mergeCell ref="B80:D80"/>
    <mergeCell ref="A82:D82"/>
    <mergeCell ref="B83:D83"/>
    <mergeCell ref="A87:D87"/>
    <mergeCell ref="B88:D88"/>
    <mergeCell ref="A163:D163"/>
    <mergeCell ref="B164:D164"/>
    <mergeCell ref="B168:D168"/>
    <mergeCell ref="B145:D145"/>
    <mergeCell ref="B147:D147"/>
    <mergeCell ref="A149:D149"/>
    <mergeCell ref="B150:D150"/>
    <mergeCell ref="B152:D152"/>
    <mergeCell ref="A156:D156"/>
    <mergeCell ref="B157:D157"/>
    <mergeCell ref="A159:D159"/>
    <mergeCell ref="B160:D160"/>
  </mergeCells>
  <conditionalFormatting sqref="A3:A8 A9:E9 A12:E12 A10 A11:B11 E10:E11 A15:E25 A13 A14:B14 E13:E14 A27:E28 A26:B26 E26 A31:E31 A29 A30:B30 E29:E30 A34:E34 A32 A33:B33 E32:E33 A36:E37 A35:B35 E35 A40:E42 A38 A45:E48 A44:B44 A39:B39 E38:E39 A51:E52 A49 A43 E43:E44 A55:E55 A53 A54:B54 E53:E54 A50:B50 E49:E50 A57:E59 A56:B56 E56 A61:E61 A60:B60 E60 A64:E64 A62 A63:B63 E62:E63 A66:E66 A65:B65 E65 A68:E68 A67:B67 E67 A70:E70 A69:B69 E69 A72:E73 A71 E71 A76:E77 A74 A75:B75 E74:E75 A79:E79 A78:B78 E78 A81:E81 A80:B80 E80 A84:E86 A82 A83:B83 E82:E83 A89:E93 A87 A88:B88 E87:E88 A95:E143 A94:B94 E94 A146:E146 A144 A145:B145 E144:E145 A148:E148 A147:B147 E147 A151:E151 A149 A150:B150 E149:E150 A153:E155 A152:B152 E152 A158:E158 A156 A157:B157 E156:E157 A161:E162 A159 A160:B160 E159:E160 A165:E167 A163 A164:B164 E163:E164 A169:E171 A168:B168 E168">
    <cfRule type="cellIs" dxfId="29" priority="30" stopIfTrue="1" operator="equal">
      <formula>"NO"</formula>
    </cfRule>
  </conditionalFormatting>
  <conditionalFormatting sqref="A52:A53">
    <cfRule type="cellIs" dxfId="28" priority="29" stopIfTrue="1" operator="equal">
      <formula>"NO"</formula>
    </cfRule>
  </conditionalFormatting>
  <conditionalFormatting sqref="E137:E139">
    <cfRule type="cellIs" dxfId="27" priority="27" stopIfTrue="1" operator="equal">
      <formula>"NO"</formula>
    </cfRule>
  </conditionalFormatting>
  <conditionalFormatting sqref="E134">
    <cfRule type="cellIs" dxfId="26" priority="28" stopIfTrue="1" operator="equal">
      <formula>"NO"</formula>
    </cfRule>
  </conditionalFormatting>
  <conditionalFormatting sqref="A46 A51">
    <cfRule type="cellIs" dxfId="25" priority="26" stopIfTrue="1" operator="equal">
      <formula>"NO"</formula>
    </cfRule>
  </conditionalFormatting>
  <conditionalFormatting sqref="B46">
    <cfRule type="cellIs" dxfId="24" priority="25" stopIfTrue="1" operator="equal">
      <formula>"NO"</formula>
    </cfRule>
  </conditionalFormatting>
  <conditionalFormatting sqref="B51:D51">
    <cfRule type="cellIs" dxfId="23" priority="24" stopIfTrue="1" operator="equal">
      <formula>"NO"</formula>
    </cfRule>
  </conditionalFormatting>
  <conditionalFormatting sqref="A45:E45">
    <cfRule type="cellIs" dxfId="22" priority="23" stopIfTrue="1" operator="equal">
      <formula>"NO"</formula>
    </cfRule>
  </conditionalFormatting>
  <conditionalFormatting sqref="A36:E37 A40:E40 A38 A39:B39 E38:E39">
    <cfRule type="cellIs" dxfId="21" priority="22" stopIfTrue="1" operator="equal">
      <formula>"NO"</formula>
    </cfRule>
  </conditionalFormatting>
  <conditionalFormatting sqref="A69:B69 E69">
    <cfRule type="cellIs" dxfId="20" priority="21" stopIfTrue="1" operator="equal">
      <formula>"NO"</formula>
    </cfRule>
  </conditionalFormatting>
  <conditionalFormatting sqref="A70:E70 A71 E71">
    <cfRule type="cellIs" dxfId="19" priority="20" stopIfTrue="1" operator="equal">
      <formula>"NO"</formula>
    </cfRule>
  </conditionalFormatting>
  <conditionalFormatting sqref="A73:E73">
    <cfRule type="cellIs" dxfId="18" priority="19" stopIfTrue="1" operator="equal">
      <formula>"NO"</formula>
    </cfRule>
  </conditionalFormatting>
  <conditionalFormatting sqref="A72:E72">
    <cfRule type="cellIs" dxfId="17" priority="18" stopIfTrue="1" operator="equal">
      <formula>"NO"</formula>
    </cfRule>
  </conditionalFormatting>
  <conditionalFormatting sqref="E129:E130">
    <cfRule type="cellIs" dxfId="16" priority="17" stopIfTrue="1" operator="equal">
      <formula>"NO"</formula>
    </cfRule>
  </conditionalFormatting>
  <conditionalFormatting sqref="E131:E133">
    <cfRule type="cellIs" dxfId="15" priority="16" stopIfTrue="1" operator="equal">
      <formula>"NO"</formula>
    </cfRule>
  </conditionalFormatting>
  <conditionalFormatting sqref="E140:E141">
    <cfRule type="cellIs" dxfId="14" priority="15" stopIfTrue="1" operator="equal">
      <formula>"NO"</formula>
    </cfRule>
  </conditionalFormatting>
  <conditionalFormatting sqref="E142">
    <cfRule type="cellIs" dxfId="13" priority="14" stopIfTrue="1" operator="equal">
      <formula>"NO"</formula>
    </cfRule>
  </conditionalFormatting>
  <conditionalFormatting sqref="E21:E23">
    <cfRule type="cellIs" dxfId="12" priority="13" stopIfTrue="1" operator="equal">
      <formula>"NO"</formula>
    </cfRule>
  </conditionalFormatting>
  <conditionalFormatting sqref="E76">
    <cfRule type="cellIs" dxfId="11" priority="12" stopIfTrue="1" operator="equal">
      <formula>"NO"</formula>
    </cfRule>
  </conditionalFormatting>
  <conditionalFormatting sqref="E77">
    <cfRule type="cellIs" dxfId="10" priority="11" stopIfTrue="1" operator="equal">
      <formula>"NO"</formula>
    </cfRule>
  </conditionalFormatting>
  <conditionalFormatting sqref="A74 E74">
    <cfRule type="cellIs" dxfId="9" priority="10" stopIfTrue="1" operator="equal">
      <formula>"NO"</formula>
    </cfRule>
  </conditionalFormatting>
  <conditionalFormatting sqref="B67">
    <cfRule type="cellIs" dxfId="8" priority="9" stopIfTrue="1" operator="equal">
      <formula>"NO"</formula>
    </cfRule>
  </conditionalFormatting>
  <conditionalFormatting sqref="E150:E151">
    <cfRule type="cellIs" dxfId="7" priority="8" stopIfTrue="1" operator="equal">
      <formula>"NO"</formula>
    </cfRule>
  </conditionalFormatting>
  <conditionalFormatting sqref="E145:E147">
    <cfRule type="cellIs" dxfId="6" priority="7" stopIfTrue="1" operator="equal">
      <formula>"NO"</formula>
    </cfRule>
  </conditionalFormatting>
  <conditionalFormatting sqref="E148">
    <cfRule type="cellIs" dxfId="5" priority="6" stopIfTrue="1" operator="equal">
      <formula>"NO"</formula>
    </cfRule>
  </conditionalFormatting>
  <conditionalFormatting sqref="E149">
    <cfRule type="cellIs" dxfId="4" priority="5" stopIfTrue="1" operator="equal">
      <formula>"NO"</formula>
    </cfRule>
  </conditionalFormatting>
  <conditionalFormatting sqref="E47:E50">
    <cfRule type="cellIs" dxfId="3" priority="4" stopIfTrue="1" operator="equal">
      <formula>"NO"</formula>
    </cfRule>
  </conditionalFormatting>
  <conditionalFormatting sqref="A47:A50">
    <cfRule type="cellIs" dxfId="2" priority="3" stopIfTrue="1" operator="equal">
      <formula>"NO"</formula>
    </cfRule>
  </conditionalFormatting>
  <conditionalFormatting sqref="B47:D48 B50">
    <cfRule type="cellIs" dxfId="1" priority="2" stopIfTrue="1" operator="equal">
      <formula>"NO"</formula>
    </cfRule>
  </conditionalFormatting>
  <conditionalFormatting sqref="A80:B80">
    <cfRule type="cellIs" dxfId="0" priority="1" stopIfTrue="1" operator="equal">
      <formula>"NO"</formula>
    </cfRule>
  </conditionalFormatting>
  <pageMargins left="0.47244094488188981" right="1.6141732283464567" top="0.98425196850393704" bottom="0.78740157480314965" header="0.31496062992125984" footer="0.31496062992125984"/>
  <pageSetup paperSize="9" scale="77" fitToHeight="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Anexa A</vt:lpstr>
      <vt:lpstr>Anexa B</vt:lpstr>
      <vt:lpstr>Bs y Servicios</vt:lpstr>
      <vt:lpstr>Referencia</vt:lpstr>
      <vt:lpstr>'Anexa A'!Área_de_impresión</vt:lpstr>
      <vt:lpstr>'Anexa A'!Títulos_a_imprimir</vt:lpstr>
      <vt:lpstr>'Bs y Servicios'!Títulos_a_imprimir</vt:lpstr>
      <vt:lpstr>Referencia!Títulos_a_imprimir</vt:lpstr>
    </vt:vector>
  </TitlesOfParts>
  <Company>Oficina Nacional de Presupuesto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L. Laico</dc:creator>
  <cp:lastModifiedBy>Maria L. Laico</cp:lastModifiedBy>
  <cp:lastPrinted>2017-09-14T00:29:44Z</cp:lastPrinted>
  <dcterms:created xsi:type="dcterms:W3CDTF">2015-09-09T19:33:09Z</dcterms:created>
  <dcterms:modified xsi:type="dcterms:W3CDTF">2018-01-04T21:01:09Z</dcterms:modified>
</cp:coreProperties>
</file>