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115" windowHeight="11055"/>
  </bookViews>
  <sheets>
    <sheet name="Hoja1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9" i="3" l="1"/>
  <c r="C40" i="3" l="1"/>
  <c r="B40" i="3"/>
  <c r="C37" i="3"/>
  <c r="C38" i="3"/>
  <c r="B38" i="3"/>
  <c r="B37" i="3"/>
  <c r="C31" i="3"/>
  <c r="C32" i="3"/>
  <c r="C33" i="3"/>
  <c r="C34" i="3"/>
  <c r="C35" i="3"/>
  <c r="B32" i="3"/>
  <c r="B33" i="3"/>
  <c r="B34" i="3"/>
  <c r="B35" i="3"/>
  <c r="B31" i="3"/>
  <c r="C27" i="3"/>
  <c r="C28" i="3"/>
  <c r="C29" i="3"/>
  <c r="B29" i="3"/>
  <c r="B28" i="3"/>
  <c r="B27" i="3"/>
  <c r="C25" i="3"/>
  <c r="B25" i="3"/>
  <c r="C12" i="3"/>
  <c r="C13" i="3"/>
  <c r="C14" i="3"/>
  <c r="C15" i="3"/>
  <c r="C16" i="3"/>
  <c r="C17" i="3"/>
  <c r="C18" i="3"/>
  <c r="C19" i="3"/>
  <c r="C20" i="3"/>
  <c r="C21" i="3"/>
  <c r="C22" i="3"/>
  <c r="C23" i="3"/>
  <c r="B21" i="3"/>
  <c r="B22" i="3"/>
  <c r="B23" i="3"/>
  <c r="B20" i="3"/>
  <c r="B18" i="3"/>
  <c r="B19" i="3"/>
  <c r="B17" i="3"/>
  <c r="B16" i="3"/>
  <c r="B15" i="3"/>
  <c r="B14" i="3"/>
  <c r="B13" i="3"/>
  <c r="B12" i="3"/>
  <c r="C4" i="3"/>
  <c r="C5" i="3"/>
  <c r="C6" i="3"/>
  <c r="C7" i="3"/>
  <c r="C8" i="3"/>
  <c r="C9" i="3"/>
  <c r="C10" i="3"/>
  <c r="B10" i="3"/>
  <c r="B9" i="3"/>
  <c r="B8" i="3"/>
  <c r="B7" i="3"/>
  <c r="B6" i="3"/>
  <c r="B5" i="3"/>
  <c r="B4" i="3"/>
  <c r="D8" i="3" l="1"/>
  <c r="D40" i="3"/>
  <c r="D38" i="3"/>
  <c r="D25" i="3"/>
  <c r="D29" i="3"/>
  <c r="D5" i="3"/>
  <c r="D17" i="3"/>
  <c r="D13" i="3"/>
  <c r="D6" i="3"/>
  <c r="D20" i="3"/>
  <c r="D33" i="3"/>
  <c r="D32" i="3"/>
  <c r="E31" i="3"/>
  <c r="D9" i="3"/>
  <c r="J9" i="3"/>
  <c r="E38" i="3"/>
  <c r="F38" i="3" s="1"/>
  <c r="D37" i="3"/>
  <c r="D31" i="3"/>
  <c r="E29" i="3"/>
  <c r="D27" i="3"/>
  <c r="E22" i="3"/>
  <c r="D21" i="3"/>
  <c r="E17" i="3"/>
  <c r="E12" i="3"/>
  <c r="E21" i="3"/>
  <c r="D12" i="3"/>
  <c r="E5" i="3"/>
  <c r="E9" i="3"/>
  <c r="D4" i="3"/>
  <c r="E8" i="3"/>
  <c r="E6" i="3"/>
  <c r="E4" i="3"/>
  <c r="E10" i="3"/>
</calcChain>
</file>

<file path=xl/sharedStrings.xml><?xml version="1.0" encoding="utf-8"?>
<sst xmlns="http://schemas.openxmlformats.org/spreadsheetml/2006/main" count="122" uniqueCount="69">
  <si>
    <t>TOTAL DE FONDOS FIDUCIARIOS</t>
  </si>
  <si>
    <t xml:space="preserve"> - En Pesos -</t>
  </si>
  <si>
    <t>CRÉDITO</t>
  </si>
  <si>
    <t>CONCEPTO</t>
  </si>
  <si>
    <t>ORIGINAL</t>
  </si>
  <si>
    <t>DEVENGADO</t>
  </si>
  <si>
    <t>%</t>
  </si>
  <si>
    <t xml:space="preserve"> (1) (*) </t>
  </si>
  <si>
    <t xml:space="preserve"> (2) (*)</t>
  </si>
  <si>
    <t xml:space="preserve"> (3)=(2)/(1)</t>
  </si>
  <si>
    <t xml:space="preserve"> I    INGRESOS CORRIENTES</t>
  </si>
  <si>
    <t xml:space="preserve">      - Ingresos Tributarios</t>
  </si>
  <si>
    <t xml:space="preserve">      - Contrib. a la Seguridad Social</t>
  </si>
  <si>
    <t xml:space="preserve">      - Ingresos no Tributarios</t>
  </si>
  <si>
    <t xml:space="preserve">      - Ventas de Bs. y Serv. de las Adm. Pub.</t>
  </si>
  <si>
    <t xml:space="preserve">      - Ingresos de Operación</t>
  </si>
  <si>
    <t/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</si>
  <si>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</si>
  <si>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</si>
  <si>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</si>
  <si>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</si>
  <si>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</si>
  <si>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</si>
  <si>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</si>
  <si>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</si>
  <si>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</si>
  <si>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Prestaciones de la Seguridad Social</t>
  </si>
  <si>
    <t xml:space="preserve">      - Otros Gastos Corrientes</t>
  </si>
  <si>
    <t xml:space="preserve">          . Al Sector Privado</t>
  </si>
  <si>
    <t xml:space="preserve">          . Al Sector Público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</si>
  <si>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</si>
  <si>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</si>
  <si>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</si>
  <si>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</si>
  <si>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</si>
  <si>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     - Disminución de la Inv. Financiera</t>
  </si>
  <si>
    <t xml:space="preserve"> V    GASTOS DE CAPITAL</t>
  </si>
  <si>
    <t xml:space="preserve">      - Inversión Real Directa</t>
  </si>
  <si>
    <t xml:space="preserve">      - Inversión Financiera</t>
  </si>
  <si>
    <t xml:space="preserve"> VI RESULT. FINANC. ANTES DE CONTRIBUCIONES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</si>
  <si>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</si>
  <si>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</si>
  <si>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</si>
  <si>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</si>
  <si>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</si>
  <si>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</si>
  <si>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        Caja, Bancos e Inversiones Temporarias</t>
  </si>
  <si>
    <t xml:space="preserve">              Otros Activos Financieros</t>
  </si>
  <si>
    <t xml:space="preserve">      - Endeudamiento Público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</si>
  <si>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</si>
  <si>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</si>
  <si>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</si>
  <si>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</si>
  <si>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</si>
  <si>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</si>
  <si>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 xml:space="preserve">  XII  FINANCIAMIENTO NETO (X-XI)</t>
  </si>
  <si>
    <t>CUENTA AHORRO - INVERSION - FINANCIAMIENTO</t>
  </si>
  <si>
    <t>FONDOS FIDUCIARIOS DEL ESTADO NACIONAL</t>
  </si>
  <si>
    <t>COMPARATIVO CRÉDITO ORIGINAL - BASE DEVENGADO</t>
  </si>
  <si>
    <t>EJERCICIO 2017</t>
  </si>
  <si>
    <t xml:space="preserve">      - Gastos de Consumo</t>
  </si>
  <si>
    <t>PRESUPUESTO</t>
  </si>
  <si>
    <t>% DE</t>
  </si>
  <si>
    <t>2017 (*)</t>
  </si>
  <si>
    <t>EJECUCIÓN</t>
  </si>
  <si>
    <t xml:space="preserve">     - Ingresos no Tributarios</t>
  </si>
  <si>
    <t xml:space="preserve">      - Gastos de Operación</t>
  </si>
  <si>
    <t>VI   RESULTADO FINANCIERO</t>
  </si>
  <si>
    <t>ANEXO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</si>
</sst>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hh:mm\ \a\.m\./\p\.m\._)"/>
    <numFmt numFmtId="165" formatCode="dd\-mmm\-yy_)"/>
    <numFmt numFmtId="166" formatCode="_ * #,##0.0000_ ;_ * \-#,##0.0000_ ;_ * &quot;-&quot;??_ ;_ @_ 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Book Antiqua"/>
      <family val="1"/>
    </font>
    <font>
      <sz val="10"/>
      <name val="Book Antiqua"/>
      <family val="1"/>
    </font>
    <font>
      <sz val="10"/>
      <color rgb="FF000000"/>
      <name val="Book Antiqua"/>
      <family val="1"/>
    </font>
    <font>
      <b/>
      <sz val="10"/>
      <color indexed="8"/>
      <name val="Book Antiqua"/>
      <family val="1"/>
    </font>
    <font>
      <b/>
      <strike/>
      <sz val="10"/>
      <color indexed="8"/>
      <name val="Book Antiqua"/>
      <family val="1"/>
    </font>
    <font>
      <sz val="11"/>
      <color theme="1"/>
      <name val="Calibri"/>
      <family val="2"/>
      <scheme val="minor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8"/>
      <color rgb="FF000000"/>
      <name val="Book Antiqua"/>
      <family val="1"/>
    </font>
    <font>
      <sz val="8"/>
      <color rgb="FF000000"/>
      <name val="Book Antiqua"/>
      <family val="1"/>
    </font>
    <font>
      <sz val="9"/>
      <color theme="1"/>
      <name val="Book Antiqua"/>
      <family val="1"/>
    </font>
    <font>
      <b/>
      <sz val="9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0">
    <xf numFmtId="0" fontId="0" fillId="0" borderId="0" xfId="0"/>
    <xf numFmtId="164" fontId="1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4" fontId="1" fillId="0" borderId="0" xfId="0" applyNumberFormat="1" applyFont="1" applyFill="1" applyBorder="1" applyAlignment="1" applyProtection="1"/>
    <xf numFmtId="49" fontId="1" fillId="0" borderId="0" xfId="0" quotePrefix="1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4" fontId="1" fillId="0" borderId="2" xfId="0" applyNumberFormat="1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4" fontId="1" fillId="0" borderId="5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3" fillId="0" borderId="4" xfId="0" applyFont="1" applyFill="1" applyBorder="1"/>
    <xf numFmtId="4" fontId="1" fillId="0" borderId="5" xfId="0" applyNumberFormat="1" applyFont="1" applyFill="1" applyBorder="1" applyAlignment="1">
      <alignment horizontal="center"/>
    </xf>
    <xf numFmtId="0" fontId="3" fillId="0" borderId="7" xfId="0" applyFont="1" applyFill="1" applyBorder="1"/>
    <xf numFmtId="4" fontId="3" fillId="0" borderId="8" xfId="0" applyNumberFormat="1" applyFont="1" applyFill="1" applyBorder="1"/>
    <xf numFmtId="0" fontId="3" fillId="0" borderId="9" xfId="0" applyFont="1" applyFill="1" applyBorder="1"/>
    <xf numFmtId="0" fontId="1" fillId="0" borderId="4" xfId="0" applyFont="1" applyFill="1" applyBorder="1" applyAlignment="1" applyProtection="1"/>
    <xf numFmtId="4" fontId="1" fillId="0" borderId="10" xfId="0" applyNumberFormat="1" applyFont="1" applyFill="1" applyBorder="1" applyProtection="1"/>
    <xf numFmtId="10" fontId="1" fillId="0" borderId="6" xfId="0" applyNumberFormat="1" applyFont="1" applyFill="1" applyBorder="1" applyProtection="1"/>
    <xf numFmtId="0" fontId="3" fillId="0" borderId="4" xfId="0" applyFont="1" applyFill="1" applyBorder="1" applyAlignment="1" applyProtection="1"/>
    <xf numFmtId="4" fontId="3" fillId="0" borderId="10" xfId="0" applyNumberFormat="1" applyFont="1" applyFill="1" applyBorder="1" applyProtection="1"/>
    <xf numFmtId="10" fontId="3" fillId="0" borderId="6" xfId="0" applyNumberFormat="1" applyFont="1" applyFill="1" applyBorder="1" applyProtection="1"/>
    <xf numFmtId="0" fontId="1" fillId="0" borderId="4" xfId="0" applyFont="1" applyFill="1" applyBorder="1"/>
    <xf numFmtId="0" fontId="3" fillId="0" borderId="11" xfId="0" applyFont="1" applyFill="1" applyBorder="1" applyAlignment="1" applyProtection="1"/>
    <xf numFmtId="3" fontId="3" fillId="0" borderId="4" xfId="0" applyNumberFormat="1" applyFont="1" applyFill="1" applyBorder="1"/>
    <xf numFmtId="0" fontId="3" fillId="0" borderId="12" xfId="0" applyFont="1" applyFill="1" applyBorder="1" applyAlignment="1" applyProtection="1"/>
    <xf numFmtId="4" fontId="3" fillId="0" borderId="13" xfId="0" applyNumberFormat="1" applyFont="1" applyFill="1" applyBorder="1" applyProtection="1"/>
    <xf numFmtId="10" fontId="3" fillId="0" borderId="14" xfId="0" applyNumberFormat="1" applyFont="1" applyFill="1" applyBorder="1" applyProtection="1"/>
    <xf numFmtId="0" fontId="4" fillId="0" borderId="0" xfId="0" applyFont="1" applyFill="1" applyAlignment="1" applyProtection="1">
      <alignment horizontal="centerContinuous"/>
    </xf>
    <xf numFmtId="4" fontId="4" fillId="2" borderId="0" xfId="0" applyNumberFormat="1" applyFont="1" applyFill="1"/>
    <xf numFmtId="0" fontId="4" fillId="0" borderId="0" xfId="0" applyFont="1" applyFill="1" applyAlignment="1" applyProtection="1">
      <alignment horizontal="center"/>
    </xf>
    <xf numFmtId="4" fontId="4" fillId="0" borderId="0" xfId="0" applyNumberFormat="1" applyFont="1" applyFill="1"/>
    <xf numFmtId="0" fontId="4" fillId="0" borderId="0" xfId="0" applyFont="1" applyFill="1" applyAlignment="1" applyProtection="1"/>
    <xf numFmtId="4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165" fontId="5" fillId="0" borderId="0" xfId="0" applyNumberFormat="1" applyFont="1" applyFill="1" applyAlignment="1" applyProtection="1">
      <alignment horizontal="left"/>
    </xf>
    <xf numFmtId="4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 applyProtection="1">
      <alignment horizontal="center"/>
    </xf>
    <xf numFmtId="4" fontId="0" fillId="0" borderId="0" xfId="0" applyNumberFormat="1"/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4" fontId="10" fillId="0" borderId="0" xfId="0" applyNumberFormat="1" applyFont="1" applyAlignment="1">
      <alignment horizontal="right" vertical="center"/>
    </xf>
    <xf numFmtId="10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1" fillId="0" borderId="0" xfId="1" applyFont="1" applyAlignment="1">
      <alignment horizontal="right" vertical="center"/>
    </xf>
    <xf numFmtId="43" fontId="9" fillId="0" borderId="0" xfId="1" applyFont="1" applyAlignment="1">
      <alignment horizontal="right" vertical="center"/>
    </xf>
    <xf numFmtId="0" fontId="10" fillId="0" borderId="0" xfId="0" applyNumberFormat="1" applyFont="1" applyAlignment="1">
      <alignment vertical="center"/>
    </xf>
    <xf numFmtId="43" fontId="0" fillId="0" borderId="0" xfId="0" applyNumberFormat="1"/>
    <xf numFmtId="166" fontId="0" fillId="0" borderId="0" xfId="0" applyNumberFormat="1"/>
    <xf numFmtId="9" fontId="10" fillId="0" borderId="0" xfId="2" applyFont="1" applyAlignment="1">
      <alignment horizontal="right" vertical="center"/>
    </xf>
    <xf numFmtId="43" fontId="3" fillId="0" borderId="10" xfId="1" applyFont="1" applyFill="1" applyBorder="1" applyProtection="1"/>
    <xf numFmtId="43" fontId="1" fillId="0" borderId="10" xfId="1" applyFont="1" applyFill="1" applyBorder="1" applyProtection="1"/>
    <xf numFmtId="10" fontId="0" fillId="0" borderId="0" xfId="2" applyNumberFormat="1" applyFont="1"/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zoomScaleNormal="100" workbookViewId="0"/>
  </sheetViews>
  <sheetFormatPr baseColWidth="10" defaultRowHeight="15" x14ac:dyDescent="0.25"/>
  <cols>
    <col min="1" max="1" width="49.7109375" bestFit="1" customWidth="1"/>
    <col min="2" max="3" width="17.5703125" customWidth="1"/>
    <col min="4" max="4" width="14.140625" bestFit="1" customWidth="1"/>
    <col min="5" max="5" width="17.42578125" bestFit="1" customWidth="1"/>
    <col min="6" max="6" width="15.28515625" bestFit="1" customWidth="1"/>
  </cols>
  <sheetData>
    <row r="1" spans="1:6" ht="15.75" x14ac:dyDescent="0.3">
      <c r="A1" s="29"/>
      <c r="B1" s="30"/>
      <c r="C1" s="30"/>
      <c r="D1" s="31" t="s">
        <v>68</v>
      </c>
    </row>
    <row r="2" spans="1:6" ht="15.75" x14ac:dyDescent="0.3">
      <c r="A2" s="29"/>
      <c r="B2" s="32"/>
      <c r="C2" s="32"/>
      <c r="D2" s="33"/>
    </row>
    <row r="3" spans="1:6" ht="15.75" x14ac:dyDescent="0.3">
      <c r="A3" s="29" t="s">
        <v>56</v>
      </c>
      <c r="B3" s="34"/>
      <c r="C3" s="34"/>
      <c r="D3" s="35"/>
    </row>
    <row r="4" spans="1:6" ht="15.75" x14ac:dyDescent="0.3">
      <c r="A4" s="29" t="s">
        <v>57</v>
      </c>
      <c r="B4" s="34"/>
      <c r="C4" s="34"/>
      <c r="D4" s="29"/>
    </row>
    <row r="5" spans="1:6" ht="15.75" x14ac:dyDescent="0.3">
      <c r="A5" s="29" t="s">
        <v>58</v>
      </c>
      <c r="B5" s="34"/>
      <c r="C5" s="34"/>
      <c r="D5" s="29"/>
    </row>
    <row r="6" spans="1:6" ht="15.75" x14ac:dyDescent="0.3">
      <c r="A6" s="29" t="s">
        <v>59</v>
      </c>
      <c r="B6" s="34"/>
      <c r="C6" s="34"/>
      <c r="D6" s="29"/>
    </row>
    <row r="7" spans="1:6" ht="15.75" x14ac:dyDescent="0.3">
      <c r="A7" s="36"/>
      <c r="B7" s="37"/>
      <c r="C7" s="37"/>
      <c r="D7" s="38"/>
    </row>
    <row r="8" spans="1:6" ht="15.75" x14ac:dyDescent="0.3">
      <c r="A8" s="1" t="s">
        <v>0</v>
      </c>
      <c r="B8" s="2"/>
      <c r="C8" s="2"/>
      <c r="D8" s="3"/>
    </row>
    <row r="9" spans="1:6" ht="16.5" thickBot="1" x14ac:dyDescent="0.35">
      <c r="A9" s="1"/>
      <c r="B9" s="4"/>
      <c r="C9" s="4"/>
      <c r="D9" s="5" t="s">
        <v>1</v>
      </c>
    </row>
    <row r="10" spans="1:6" ht="16.5" thickTop="1" x14ac:dyDescent="0.3">
      <c r="A10" s="6"/>
      <c r="B10" s="7" t="s">
        <v>2</v>
      </c>
      <c r="C10" s="7"/>
      <c r="D10" s="8"/>
    </row>
    <row r="11" spans="1:6" ht="15.75" x14ac:dyDescent="0.3">
      <c r="A11" s="9" t="s">
        <v>3</v>
      </c>
      <c r="B11" s="10" t="s">
        <v>4</v>
      </c>
      <c r="C11" s="10" t="s">
        <v>5</v>
      </c>
      <c r="D11" s="11" t="s">
        <v>6</v>
      </c>
    </row>
    <row r="12" spans="1:6" ht="15.75" x14ac:dyDescent="0.3">
      <c r="A12" s="12"/>
      <c r="B12" s="13" t="s">
        <v>7</v>
      </c>
      <c r="C12" s="13" t="s">
        <v>8</v>
      </c>
      <c r="D12" s="11" t="s">
        <v>9</v>
      </c>
    </row>
    <row r="13" spans="1:6" x14ac:dyDescent="0.25">
      <c r="A13" s="14"/>
      <c r="B13" s="15"/>
      <c r="C13" s="15"/>
      <c r="D13" s="16"/>
    </row>
    <row r="14" spans="1:6" ht="15.75" x14ac:dyDescent="0.3">
      <c r="A14" s="17" t="s">
        <v>10</v>
      </c>
      <c r="B14" s="18">
        <v>89708110000</v>
      </c>
      <c r="C14" s="18">
        <v>102023929023.94</v>
      </c>
      <c r="D14" s="19">
        <v>1.1372876880801523</v>
      </c>
      <c r="E14" s="39"/>
      <c r="F14" s="39"/>
    </row>
    <row r="15" spans="1:6" x14ac:dyDescent="0.25">
      <c r="A15" s="20" t="s">
        <v>11</v>
      </c>
      <c r="B15" s="21">
        <v>37537100000</v>
      </c>
      <c r="C15" s="21">
        <v>35294074796.489998</v>
      </c>
      <c r="D15" s="22">
        <v>0.94024511207551986</v>
      </c>
    </row>
    <row r="16" spans="1:6" x14ac:dyDescent="0.25">
      <c r="A16" s="20" t="s">
        <v>12</v>
      </c>
      <c r="B16" s="21"/>
      <c r="C16" s="65">
        <v>0</v>
      </c>
      <c r="D16" s="22"/>
    </row>
    <row r="17" spans="1:5" x14ac:dyDescent="0.25">
      <c r="A17" s="20" t="s">
        <v>13</v>
      </c>
      <c r="B17" s="21">
        <v>2964275000</v>
      </c>
      <c r="C17" s="21">
        <v>2994960030.02</v>
      </c>
      <c r="D17" s="22">
        <v>1.0103516138077608</v>
      </c>
    </row>
    <row r="18" spans="1:5" x14ac:dyDescent="0.25">
      <c r="A18" s="20" t="s">
        <v>14</v>
      </c>
      <c r="B18" s="21"/>
      <c r="C18" s="65">
        <v>0</v>
      </c>
      <c r="D18" s="22"/>
    </row>
    <row r="19" spans="1:5" x14ac:dyDescent="0.25">
      <c r="A19" s="20" t="s">
        <v>15</v>
      </c>
      <c r="B19" s="21"/>
      <c r="C19" s="65">
        <v>0</v>
      </c>
      <c r="D19" s="22"/>
    </row>
    <row r="20" spans="1:5" x14ac:dyDescent="0.25">
      <c r="A20" s="20" t="s">
        <v>17</v>
      </c>
      <c r="B20" s="21">
        <v>7258677000</v>
      </c>
      <c r="C20" s="21">
        <v>20051758517.580002</v>
      </c>
      <c r="D20" s="22">
        <v>2.7624536148364229</v>
      </c>
    </row>
    <row r="21" spans="1:5" x14ac:dyDescent="0.25">
      <c r="A21" s="20" t="s">
        <v>18</v>
      </c>
      <c r="B21" s="21">
        <v>41948058000</v>
      </c>
      <c r="C21" s="21">
        <v>42389526907.769997</v>
      </c>
      <c r="D21" s="22">
        <v>1.0105241798743101</v>
      </c>
    </row>
    <row r="22" spans="1:5" x14ac:dyDescent="0.25">
      <c r="A22" s="20" t="s">
        <v>19</v>
      </c>
      <c r="B22" s="21"/>
      <c r="C22" s="21">
        <v>1293608772.0800002</v>
      </c>
      <c r="D22" s="22"/>
    </row>
    <row r="23" spans="1:5" ht="15.75" x14ac:dyDescent="0.3">
      <c r="A23" s="12"/>
      <c r="B23" s="18"/>
      <c r="C23" s="18"/>
      <c r="D23" s="19" t="s">
        <v>16</v>
      </c>
    </row>
    <row r="24" spans="1:5" ht="15.75" x14ac:dyDescent="0.3">
      <c r="A24" s="17" t="s">
        <v>20</v>
      </c>
      <c r="B24" s="18">
        <v>77367384000</v>
      </c>
      <c r="C24" s="18">
        <v>73416224977.589996</v>
      </c>
      <c r="D24" s="19">
        <v>0.9489299131219171</v>
      </c>
    </row>
    <row r="25" spans="1:5" x14ac:dyDescent="0.25">
      <c r="A25" s="20" t="s">
        <v>60</v>
      </c>
      <c r="B25" s="21">
        <v>798090000</v>
      </c>
      <c r="C25" s="21">
        <v>464412816.76999998</v>
      </c>
      <c r="D25" s="22">
        <v>0.58190531991379413</v>
      </c>
    </row>
    <row r="26" spans="1:5" x14ac:dyDescent="0.25">
      <c r="A26" s="20" t="s">
        <v>21</v>
      </c>
      <c r="B26" s="21"/>
      <c r="C26" s="21">
        <v>58811278.939999998</v>
      </c>
      <c r="D26" s="22"/>
    </row>
    <row r="27" spans="1:5" x14ac:dyDescent="0.25">
      <c r="A27" s="20" t="s">
        <v>22</v>
      </c>
      <c r="B27" s="21"/>
      <c r="C27" s="21">
        <v>212843606.63</v>
      </c>
      <c r="D27" s="22"/>
    </row>
    <row r="28" spans="1:5" x14ac:dyDescent="0.25">
      <c r="A28" s="20" t="s">
        <v>23</v>
      </c>
      <c r="B28" s="21"/>
      <c r="C28" s="21">
        <v>192757931.19999999</v>
      </c>
      <c r="D28" s="22"/>
    </row>
    <row r="29" spans="1:5" x14ac:dyDescent="0.25">
      <c r="A29" s="20" t="s">
        <v>17</v>
      </c>
      <c r="B29" s="21">
        <v>8894643000</v>
      </c>
      <c r="C29" s="21">
        <v>11727568565.119999</v>
      </c>
      <c r="D29" s="22">
        <v>1.3184979504090271</v>
      </c>
    </row>
    <row r="30" spans="1:5" x14ac:dyDescent="0.25">
      <c r="A30" s="20" t="s">
        <v>24</v>
      </c>
      <c r="B30" s="21"/>
      <c r="C30" s="21">
        <v>11727568565.119999</v>
      </c>
      <c r="D30" s="22"/>
      <c r="E30" s="39"/>
    </row>
    <row r="31" spans="1:5" x14ac:dyDescent="0.25">
      <c r="A31" s="20" t="s">
        <v>25</v>
      </c>
      <c r="B31" s="21"/>
      <c r="C31" s="65">
        <v>0</v>
      </c>
      <c r="D31" s="22"/>
    </row>
    <row r="32" spans="1:5" x14ac:dyDescent="0.25">
      <c r="A32" s="20" t="s">
        <v>26</v>
      </c>
      <c r="B32" s="21"/>
      <c r="C32" s="65">
        <v>0</v>
      </c>
      <c r="D32" s="22"/>
    </row>
    <row r="33" spans="1:4" x14ac:dyDescent="0.25">
      <c r="A33" s="20" t="s">
        <v>27</v>
      </c>
      <c r="B33" s="21">
        <v>715988000</v>
      </c>
      <c r="C33" s="21">
        <v>1880292218.6300001</v>
      </c>
      <c r="D33" s="22">
        <v>2.6261504642954909</v>
      </c>
    </row>
    <row r="34" spans="1:4" x14ac:dyDescent="0.25">
      <c r="A34" s="20" t="s">
        <v>18</v>
      </c>
      <c r="B34" s="21">
        <v>66958663000</v>
      </c>
      <c r="C34" s="21">
        <v>59343951377.07</v>
      </c>
      <c r="D34" s="22">
        <v>0.88627742428294898</v>
      </c>
    </row>
    <row r="35" spans="1:4" x14ac:dyDescent="0.25">
      <c r="A35" s="20" t="s">
        <v>28</v>
      </c>
      <c r="B35" s="21"/>
      <c r="C35" s="21">
        <v>52830190433.850006</v>
      </c>
      <c r="D35" s="22"/>
    </row>
    <row r="36" spans="1:4" x14ac:dyDescent="0.25">
      <c r="A36" s="20" t="s">
        <v>29</v>
      </c>
      <c r="B36" s="21"/>
      <c r="C36" s="21">
        <v>6513760943.2199993</v>
      </c>
      <c r="D36" s="22"/>
    </row>
    <row r="37" spans="1:4" x14ac:dyDescent="0.25">
      <c r="A37" s="20" t="s">
        <v>30</v>
      </c>
      <c r="B37" s="21"/>
      <c r="C37" s="65">
        <v>0</v>
      </c>
      <c r="D37" s="22"/>
    </row>
    <row r="38" spans="1:4" ht="15.75" x14ac:dyDescent="0.3">
      <c r="A38" s="12"/>
      <c r="B38" s="18"/>
      <c r="C38" s="18"/>
      <c r="D38" s="19" t="s">
        <v>16</v>
      </c>
    </row>
    <row r="39" spans="1:4" ht="15.75" x14ac:dyDescent="0.3">
      <c r="A39" s="17" t="s">
        <v>31</v>
      </c>
      <c r="B39" s="18">
        <v>12340726000</v>
      </c>
      <c r="C39" s="18">
        <v>28607704046.350002</v>
      </c>
      <c r="D39" s="19">
        <v>2.3181540572531958</v>
      </c>
    </row>
    <row r="40" spans="1:4" ht="15.75" x14ac:dyDescent="0.3">
      <c r="A40" s="12"/>
      <c r="B40" s="18"/>
      <c r="C40" s="18"/>
      <c r="D40" s="19" t="s">
        <v>16</v>
      </c>
    </row>
    <row r="41" spans="1:4" ht="15.75" x14ac:dyDescent="0.3">
      <c r="A41" s="17" t="s">
        <v>32</v>
      </c>
      <c r="B41" s="18">
        <v>2368707000</v>
      </c>
      <c r="C41" s="18">
        <v>11791822622.209999</v>
      </c>
      <c r="D41" s="19">
        <v>4.9781685207203754</v>
      </c>
    </row>
    <row r="42" spans="1:4" x14ac:dyDescent="0.25">
      <c r="A42" s="20" t="s">
        <v>33</v>
      </c>
      <c r="B42" s="21"/>
      <c r="C42" s="21">
        <v>775653.8</v>
      </c>
      <c r="D42" s="22"/>
    </row>
    <row r="43" spans="1:4" x14ac:dyDescent="0.25">
      <c r="A43" s="20" t="s">
        <v>34</v>
      </c>
      <c r="B43" s="21">
        <v>2368707000</v>
      </c>
      <c r="C43" s="21">
        <v>11791046968.41</v>
      </c>
      <c r="D43" s="22">
        <v>4.9778410619844493</v>
      </c>
    </row>
    <row r="44" spans="1:4" x14ac:dyDescent="0.25">
      <c r="A44" s="20" t="s">
        <v>35</v>
      </c>
      <c r="B44" s="21"/>
      <c r="C44" s="65">
        <v>0</v>
      </c>
      <c r="D44" s="22"/>
    </row>
    <row r="45" spans="1:4" ht="15.75" x14ac:dyDescent="0.3">
      <c r="A45" s="12"/>
      <c r="B45" s="21"/>
      <c r="C45" s="21"/>
      <c r="D45" s="19" t="s">
        <v>16</v>
      </c>
    </row>
    <row r="46" spans="1:4" ht="15.75" x14ac:dyDescent="0.3">
      <c r="A46" s="17" t="s">
        <v>36</v>
      </c>
      <c r="B46" s="18">
        <v>22533925000</v>
      </c>
      <c r="C46" s="18">
        <v>25235775341.52</v>
      </c>
      <c r="D46" s="19">
        <v>1.1199014526550524</v>
      </c>
    </row>
    <row r="47" spans="1:4" x14ac:dyDescent="0.25">
      <c r="A47" s="20" t="s">
        <v>37</v>
      </c>
      <c r="B47" s="21">
        <v>1999000</v>
      </c>
      <c r="C47" s="21">
        <v>5412829848.29</v>
      </c>
      <c r="D47" s="22">
        <v>2707.7688085492746</v>
      </c>
    </row>
    <row r="48" spans="1:4" x14ac:dyDescent="0.25">
      <c r="A48" s="20" t="s">
        <v>34</v>
      </c>
      <c r="B48" s="21">
        <v>22531926000</v>
      </c>
      <c r="C48" s="21">
        <v>19822945493.23</v>
      </c>
      <c r="D48" s="22">
        <v>0.87977146264504857</v>
      </c>
    </row>
    <row r="49" spans="1:4" x14ac:dyDescent="0.25">
      <c r="A49" s="20" t="s">
        <v>28</v>
      </c>
      <c r="B49" s="21"/>
      <c r="C49" s="21">
        <v>15896918281.51</v>
      </c>
      <c r="D49" s="22"/>
    </row>
    <row r="50" spans="1:4" x14ac:dyDescent="0.25">
      <c r="A50" s="20" t="s">
        <v>29</v>
      </c>
      <c r="B50" s="21"/>
      <c r="C50" s="21">
        <v>3926027211.7199998</v>
      </c>
      <c r="D50" s="22"/>
    </row>
    <row r="51" spans="1:4" x14ac:dyDescent="0.25">
      <c r="A51" s="20" t="s">
        <v>30</v>
      </c>
      <c r="B51" s="21"/>
      <c r="C51" s="65">
        <v>0</v>
      </c>
      <c r="D51" s="22"/>
    </row>
    <row r="52" spans="1:4" x14ac:dyDescent="0.25">
      <c r="A52" s="20" t="s">
        <v>38</v>
      </c>
      <c r="B52" s="21"/>
      <c r="C52" s="65">
        <v>0</v>
      </c>
      <c r="D52" s="22"/>
    </row>
    <row r="53" spans="1:4" ht="15.75" x14ac:dyDescent="0.3">
      <c r="A53" s="12"/>
      <c r="B53" s="18"/>
      <c r="C53" s="18"/>
      <c r="D53" s="22"/>
    </row>
    <row r="54" spans="1:4" ht="15.75" x14ac:dyDescent="0.3">
      <c r="A54" s="17" t="s">
        <v>39</v>
      </c>
      <c r="B54" s="18">
        <v>-7824492000</v>
      </c>
      <c r="C54" s="18">
        <v>15163751327.040001</v>
      </c>
      <c r="D54" s="19">
        <v>-1.9379854087703074</v>
      </c>
    </row>
    <row r="55" spans="1:4" ht="15.75" x14ac:dyDescent="0.3">
      <c r="A55" s="23"/>
      <c r="B55" s="18"/>
      <c r="C55" s="18"/>
      <c r="D55" s="19" t="s">
        <v>16</v>
      </c>
    </row>
    <row r="56" spans="1:4" ht="15.75" x14ac:dyDescent="0.3">
      <c r="A56" s="17" t="s">
        <v>40</v>
      </c>
      <c r="B56" s="18">
        <v>92076817000</v>
      </c>
      <c r="C56" s="18">
        <v>113815751646.15001</v>
      </c>
      <c r="D56" s="19">
        <v>1.2360956357358661</v>
      </c>
    </row>
    <row r="57" spans="1:4" ht="15.75" x14ac:dyDescent="0.3">
      <c r="A57" s="17" t="s">
        <v>41</v>
      </c>
      <c r="B57" s="18">
        <v>99901309000</v>
      </c>
      <c r="C57" s="18">
        <v>98652000319.110001</v>
      </c>
      <c r="D57" s="19">
        <v>0.98749457145861819</v>
      </c>
    </row>
    <row r="58" spans="1:4" ht="15.75" x14ac:dyDescent="0.3">
      <c r="A58" s="23"/>
      <c r="B58" s="18"/>
      <c r="C58" s="18"/>
      <c r="D58" s="19" t="s">
        <v>16</v>
      </c>
    </row>
    <row r="59" spans="1:4" ht="15.75" x14ac:dyDescent="0.3">
      <c r="A59" s="17" t="s">
        <v>42</v>
      </c>
      <c r="B59" s="66">
        <v>0</v>
      </c>
      <c r="C59" s="66">
        <v>0</v>
      </c>
      <c r="D59" s="22"/>
    </row>
    <row r="60" spans="1:4" ht="15.75" x14ac:dyDescent="0.3">
      <c r="A60" s="17" t="s">
        <v>43</v>
      </c>
      <c r="B60" s="66">
        <v>0</v>
      </c>
      <c r="C60" s="66">
        <v>0</v>
      </c>
      <c r="D60" s="22"/>
    </row>
    <row r="61" spans="1:4" ht="15.75" x14ac:dyDescent="0.3">
      <c r="A61" s="23"/>
      <c r="B61" s="18"/>
      <c r="C61" s="18"/>
      <c r="D61" s="19" t="s">
        <v>16</v>
      </c>
    </row>
    <row r="62" spans="1:4" ht="15.75" x14ac:dyDescent="0.3">
      <c r="A62" s="17" t="s">
        <v>44</v>
      </c>
      <c r="B62" s="18">
        <v>-7824492000</v>
      </c>
      <c r="C62" s="18">
        <v>15163751327.040001</v>
      </c>
      <c r="D62" s="19">
        <v>-1.9379854087703074</v>
      </c>
    </row>
    <row r="63" spans="1:4" ht="15.75" x14ac:dyDescent="0.3">
      <c r="A63" s="23"/>
      <c r="B63" s="18"/>
      <c r="C63" s="18"/>
      <c r="D63" s="19" t="s">
        <v>16</v>
      </c>
    </row>
    <row r="64" spans="1:4" ht="15.75" x14ac:dyDescent="0.3">
      <c r="A64" s="17" t="s">
        <v>45</v>
      </c>
      <c r="B64" s="18">
        <v>57120586000</v>
      </c>
      <c r="C64" s="18">
        <v>36555901947.059998</v>
      </c>
      <c r="D64" s="19">
        <v>0.63997771218698629</v>
      </c>
    </row>
    <row r="65" spans="1:6" ht="15.75" x14ac:dyDescent="0.3">
      <c r="A65" s="12"/>
      <c r="B65" s="18"/>
      <c r="C65" s="18"/>
      <c r="D65" s="19" t="s">
        <v>16</v>
      </c>
    </row>
    <row r="66" spans="1:6" x14ac:dyDescent="0.25">
      <c r="A66" s="20" t="s">
        <v>35</v>
      </c>
      <c r="B66" s="21">
        <v>34888571000</v>
      </c>
      <c r="C66" s="21">
        <v>19297968622.77</v>
      </c>
      <c r="D66" s="22">
        <v>0.55313152902622464</v>
      </c>
    </row>
    <row r="67" spans="1:6" x14ac:dyDescent="0.25">
      <c r="A67" s="24" t="s">
        <v>46</v>
      </c>
      <c r="B67" s="21"/>
      <c r="C67" s="21"/>
      <c r="D67" s="22"/>
      <c r="F67" s="39"/>
    </row>
    <row r="68" spans="1:6" x14ac:dyDescent="0.25">
      <c r="A68" s="20" t="s">
        <v>47</v>
      </c>
      <c r="B68" s="21"/>
      <c r="C68" s="21">
        <v>19297968622.77</v>
      </c>
      <c r="D68" s="22"/>
    </row>
    <row r="69" spans="1:6" x14ac:dyDescent="0.25">
      <c r="A69" s="20" t="s">
        <v>48</v>
      </c>
      <c r="B69" s="21">
        <v>11732015000</v>
      </c>
      <c r="C69" s="21">
        <v>6525260774.29</v>
      </c>
      <c r="D69" s="22">
        <v>0.55619267229798119</v>
      </c>
    </row>
    <row r="70" spans="1:6" x14ac:dyDescent="0.25">
      <c r="A70" s="20" t="s">
        <v>49</v>
      </c>
      <c r="B70" s="21"/>
      <c r="C70" s="65">
        <v>0</v>
      </c>
      <c r="D70" s="22"/>
    </row>
    <row r="71" spans="1:6" x14ac:dyDescent="0.25">
      <c r="A71" s="20" t="s">
        <v>50</v>
      </c>
      <c r="B71" s="21"/>
      <c r="C71" s="21">
        <v>6525260774.29</v>
      </c>
      <c r="D71" s="22"/>
    </row>
    <row r="72" spans="1:6" x14ac:dyDescent="0.25">
      <c r="A72" s="20" t="s">
        <v>51</v>
      </c>
      <c r="B72" s="21">
        <v>10500000000</v>
      </c>
      <c r="C72" s="21">
        <v>10732672550</v>
      </c>
      <c r="D72" s="22">
        <v>1.0221592904761905</v>
      </c>
    </row>
    <row r="73" spans="1:6" ht="15.75" x14ac:dyDescent="0.3">
      <c r="A73" s="12"/>
      <c r="B73" s="18"/>
      <c r="C73" s="18"/>
      <c r="D73" s="22" t="s">
        <v>16</v>
      </c>
    </row>
    <row r="74" spans="1:6" ht="15.75" x14ac:dyDescent="0.3">
      <c r="A74" s="17" t="s">
        <v>52</v>
      </c>
      <c r="B74" s="18">
        <v>49296094000</v>
      </c>
      <c r="C74" s="18">
        <v>51719653274.100014</v>
      </c>
      <c r="D74" s="19">
        <v>1.0491633124949009</v>
      </c>
    </row>
    <row r="75" spans="1:6" ht="15.75" x14ac:dyDescent="0.3">
      <c r="A75" s="25"/>
      <c r="B75" s="18"/>
      <c r="C75" s="18"/>
      <c r="D75" s="22" t="s">
        <v>16</v>
      </c>
    </row>
    <row r="76" spans="1:6" x14ac:dyDescent="0.25">
      <c r="A76" s="20" t="s">
        <v>38</v>
      </c>
      <c r="B76" s="21">
        <v>25573861000</v>
      </c>
      <c r="C76" s="21">
        <v>26505432137.590004</v>
      </c>
      <c r="D76" s="22">
        <v>1.0364266912059155</v>
      </c>
    </row>
    <row r="77" spans="1:6" x14ac:dyDescent="0.25">
      <c r="A77" s="20" t="s">
        <v>46</v>
      </c>
      <c r="B77" s="21"/>
      <c r="C77" s="21">
        <v>5064315838.5800009</v>
      </c>
      <c r="D77" s="22"/>
      <c r="F77" s="39"/>
    </row>
    <row r="78" spans="1:6" x14ac:dyDescent="0.25">
      <c r="A78" s="20" t="s">
        <v>47</v>
      </c>
      <c r="B78" s="21"/>
      <c r="C78" s="21">
        <v>21441116299.010002</v>
      </c>
      <c r="D78" s="22"/>
    </row>
    <row r="79" spans="1:6" x14ac:dyDescent="0.25">
      <c r="A79" s="20" t="s">
        <v>53</v>
      </c>
      <c r="B79" s="21">
        <v>23722233000</v>
      </c>
      <c r="C79" s="21">
        <v>23715074419.110004</v>
      </c>
      <c r="D79" s="22">
        <v>0.99969823326117757</v>
      </c>
    </row>
    <row r="80" spans="1:6" x14ac:dyDescent="0.25">
      <c r="A80" s="20" t="s">
        <v>49</v>
      </c>
      <c r="B80" s="21"/>
      <c r="C80" s="21">
        <v>17055856855.859999</v>
      </c>
      <c r="D80" s="22"/>
    </row>
    <row r="81" spans="1:4" x14ac:dyDescent="0.25">
      <c r="A81" s="20" t="s">
        <v>50</v>
      </c>
      <c r="B81" s="21"/>
      <c r="C81" s="21">
        <v>6659217563.250001</v>
      </c>
      <c r="D81" s="22"/>
    </row>
    <row r="82" spans="1:4" x14ac:dyDescent="0.25">
      <c r="A82" s="20" t="s">
        <v>54</v>
      </c>
      <c r="B82" s="21"/>
      <c r="C82" s="21">
        <v>1499146717.4000001</v>
      </c>
      <c r="D82" s="22"/>
    </row>
    <row r="83" spans="1:4" x14ac:dyDescent="0.25">
      <c r="A83" s="24"/>
      <c r="B83" s="21"/>
      <c r="C83" s="21"/>
      <c r="D83" s="22"/>
    </row>
    <row r="84" spans="1:4" ht="15.75" x14ac:dyDescent="0.3">
      <c r="A84" s="17" t="s">
        <v>55</v>
      </c>
      <c r="B84" s="18">
        <v>7824492000</v>
      </c>
      <c r="C84" s="18">
        <v>-15163751327.040001</v>
      </c>
      <c r="D84" s="19">
        <v>-1.9379854087703074</v>
      </c>
    </row>
    <row r="85" spans="1:4" ht="15.75" thickBot="1" x14ac:dyDescent="0.3">
      <c r="A85" s="26"/>
      <c r="B85" s="27"/>
      <c r="C85" s="27"/>
      <c r="D85" s="28"/>
    </row>
    <row r="86" spans="1:4" ht="15.75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D26" sqref="D26"/>
    </sheetView>
  </sheetViews>
  <sheetFormatPr baseColWidth="10" defaultRowHeight="15" x14ac:dyDescent="0.25"/>
  <cols>
    <col min="1" max="1" width="25.85546875" customWidth="1"/>
    <col min="2" max="2" width="13.85546875" bestFit="1" customWidth="1"/>
    <col min="3" max="3" width="12.7109375" bestFit="1" customWidth="1"/>
    <col min="4" max="4" width="11.140625" bestFit="1" customWidth="1"/>
    <col min="5" max="5" width="11.42578125" style="67"/>
  </cols>
  <sheetData>
    <row r="1" spans="1:10" x14ac:dyDescent="0.25">
      <c r="A1" s="68" t="s">
        <v>3</v>
      </c>
      <c r="B1" s="41" t="s">
        <v>61</v>
      </c>
      <c r="C1" s="41" t="s">
        <v>5</v>
      </c>
      <c r="D1" s="41" t="s">
        <v>62</v>
      </c>
    </row>
    <row r="2" spans="1:10" ht="15.75" thickBot="1" x14ac:dyDescent="0.3">
      <c r="A2" s="69"/>
      <c r="B2" s="40" t="s">
        <v>4</v>
      </c>
      <c r="C2" s="40" t="s">
        <v>63</v>
      </c>
      <c r="D2" s="40" t="s">
        <v>64</v>
      </c>
    </row>
    <row r="3" spans="1:10" x14ac:dyDescent="0.25">
      <c r="A3" s="42"/>
      <c r="B3" s="42"/>
      <c r="C3" s="42"/>
      <c r="D3" s="43"/>
    </row>
    <row r="4" spans="1:10" x14ac:dyDescent="0.25">
      <c r="A4" s="44" t="s">
        <v>10</v>
      </c>
      <c r="B4" s="45">
        <f>+Hoja1!B14/1000000</f>
        <v>89708.11</v>
      </c>
      <c r="C4" s="45">
        <f>+Hoja1!C14/1000000</f>
        <v>102023.92902394</v>
      </c>
      <c r="D4" s="46">
        <f>+C4/B4</f>
        <v>1.1372876880801523</v>
      </c>
      <c r="E4" s="67">
        <f>+C4/C37</f>
        <v>0.89639551246939486</v>
      </c>
    </row>
    <row r="5" spans="1:10" x14ac:dyDescent="0.25">
      <c r="A5" s="47" t="s">
        <v>11</v>
      </c>
      <c r="B5" s="48">
        <f>+Hoja1!B15/1000000</f>
        <v>37537.1</v>
      </c>
      <c r="C5" s="58">
        <f>+Hoja1!C15/1000000</f>
        <v>35294.07479649</v>
      </c>
      <c r="D5" s="49">
        <f>+C5/B5</f>
        <v>0.94024511207551997</v>
      </c>
      <c r="E5" s="67">
        <f>C5/C4</f>
        <v>0.34593918440651522</v>
      </c>
    </row>
    <row r="6" spans="1:10" x14ac:dyDescent="0.25">
      <c r="A6" s="47" t="s">
        <v>65</v>
      </c>
      <c r="B6" s="48">
        <f>+Hoja1!B17/1000000</f>
        <v>2964.2750000000001</v>
      </c>
      <c r="C6" s="58">
        <f>+Hoja1!C17/1000000</f>
        <v>2994.96003002</v>
      </c>
      <c r="D6" s="49">
        <f t="shared" ref="D6:D9" si="0">+C6/B6</f>
        <v>1.0103516138077606</v>
      </c>
      <c r="E6" s="67">
        <f>+C6/C4</f>
        <v>2.9355466493720606E-2</v>
      </c>
    </row>
    <row r="7" spans="1:10" x14ac:dyDescent="0.25">
      <c r="A7" s="47" t="s">
        <v>15</v>
      </c>
      <c r="B7" s="50">
        <f>+Hoja1!B19/1000000</f>
        <v>0</v>
      </c>
      <c r="C7" s="59">
        <f>+Hoja1!C19/1000000</f>
        <v>0</v>
      </c>
      <c r="D7" s="49"/>
    </row>
    <row r="8" spans="1:10" x14ac:dyDescent="0.25">
      <c r="A8" s="47" t="s">
        <v>17</v>
      </c>
      <c r="B8" s="48">
        <f>+Hoja1!B20/1000000</f>
        <v>7258.6769999999997</v>
      </c>
      <c r="C8" s="58">
        <f>+Hoja1!C20/1000000</f>
        <v>20051.758517580001</v>
      </c>
      <c r="D8" s="49">
        <f t="shared" si="0"/>
        <v>2.7624536148364229</v>
      </c>
      <c r="E8" s="67">
        <f>+C8/C4</f>
        <v>0.196539759930975</v>
      </c>
    </row>
    <row r="9" spans="1:10" x14ac:dyDescent="0.25">
      <c r="A9" s="47" t="s">
        <v>18</v>
      </c>
      <c r="B9" s="48">
        <f>+Hoja1!B21/1000000</f>
        <v>41948.057999999997</v>
      </c>
      <c r="C9" s="58">
        <f>+Hoja1!C21/1000000</f>
        <v>42389.52690777</v>
      </c>
      <c r="D9" s="49">
        <f t="shared" si="0"/>
        <v>1.0105241798743103</v>
      </c>
      <c r="E9" s="67">
        <f>+C9/C4</f>
        <v>0.41548612480728186</v>
      </c>
      <c r="H9">
        <v>33389356386.16</v>
      </c>
      <c r="I9">
        <f>+H9/1000000</f>
        <v>33389.356386159998</v>
      </c>
      <c r="J9" s="63">
        <f>+I9/C9</f>
        <v>0.78767938266467719</v>
      </c>
    </row>
    <row r="10" spans="1:10" x14ac:dyDescent="0.25">
      <c r="A10" s="47" t="s">
        <v>19</v>
      </c>
      <c r="B10" s="51">
        <f>+Hoja1!B22/1000000</f>
        <v>0</v>
      </c>
      <c r="C10" s="58">
        <f>+Hoja1!C22/1000000</f>
        <v>1293.6087720800001</v>
      </c>
      <c r="D10" s="49"/>
      <c r="E10" s="67">
        <f>+C10/C4</f>
        <v>1.2679464361507325E-2</v>
      </c>
    </row>
    <row r="11" spans="1:10" x14ac:dyDescent="0.25">
      <c r="A11" s="47"/>
      <c r="B11" s="50"/>
      <c r="C11" s="59"/>
      <c r="D11" s="52"/>
    </row>
    <row r="12" spans="1:10" x14ac:dyDescent="0.25">
      <c r="A12" s="44" t="s">
        <v>20</v>
      </c>
      <c r="B12" s="60">
        <f>+Hoja1!B24/1000000</f>
        <v>77367.384000000005</v>
      </c>
      <c r="C12" s="60">
        <f>+Hoja1!C24/1000000</f>
        <v>73416.224977589998</v>
      </c>
      <c r="D12" s="46">
        <f>+C12/B12</f>
        <v>0.94892991312191699</v>
      </c>
      <c r="E12" s="67">
        <f>+C12/C38</f>
        <v>0.74419398228226752</v>
      </c>
    </row>
    <row r="13" spans="1:10" x14ac:dyDescent="0.25">
      <c r="A13" s="47" t="s">
        <v>66</v>
      </c>
      <c r="B13" s="58">
        <f>+Hoja1!B25/1000000</f>
        <v>798.09</v>
      </c>
      <c r="C13" s="58">
        <f>+Hoja1!C25/1000000</f>
        <v>464.41281677000001</v>
      </c>
      <c r="D13" s="49">
        <f>+C13/B13</f>
        <v>0.58190531991379413</v>
      </c>
    </row>
    <row r="14" spans="1:10" x14ac:dyDescent="0.25">
      <c r="A14" s="53" t="s">
        <v>21</v>
      </c>
      <c r="B14" s="58">
        <f>+Hoja1!B26/1000000</f>
        <v>0</v>
      </c>
      <c r="C14" s="58">
        <f>+Hoja1!C26/1000000</f>
        <v>58.811278940000001</v>
      </c>
      <c r="D14" s="49"/>
    </row>
    <row r="15" spans="1:10" x14ac:dyDescent="0.25">
      <c r="A15" s="53" t="s">
        <v>22</v>
      </c>
      <c r="B15" s="58">
        <f>+Hoja1!B27/1000000</f>
        <v>0</v>
      </c>
      <c r="C15" s="58">
        <f>+Hoja1!C27/1000000</f>
        <v>212.84360662999998</v>
      </c>
      <c r="D15" s="49"/>
    </row>
    <row r="16" spans="1:10" x14ac:dyDescent="0.25">
      <c r="A16" s="53" t="s">
        <v>23</v>
      </c>
      <c r="B16" s="58">
        <f>+Hoja1!B28/1000000</f>
        <v>0</v>
      </c>
      <c r="C16" s="58">
        <f>+Hoja1!C28/1000000</f>
        <v>192.7579312</v>
      </c>
      <c r="D16" s="49"/>
    </row>
    <row r="17" spans="1:5" x14ac:dyDescent="0.25">
      <c r="A17" s="47" t="s">
        <v>17</v>
      </c>
      <c r="B17" s="58">
        <f>+Hoja1!B29/1000000</f>
        <v>8894.643</v>
      </c>
      <c r="C17" s="58">
        <f>+Hoja1!C29/1000000</f>
        <v>11727.568565119998</v>
      </c>
      <c r="D17" s="49">
        <f t="shared" ref="D17:D21" si="1">+C17/B17</f>
        <v>1.3184979504090268</v>
      </c>
      <c r="E17" s="67">
        <f>+C17/C12</f>
        <v>0.1597408279804606</v>
      </c>
    </row>
    <row r="18" spans="1:5" x14ac:dyDescent="0.25">
      <c r="A18" s="53" t="s">
        <v>24</v>
      </c>
      <c r="B18" s="58">
        <f>+Hoja1!B30/1000000</f>
        <v>0</v>
      </c>
      <c r="C18" s="58">
        <f>+Hoja1!C30/1000000</f>
        <v>11727.568565119998</v>
      </c>
      <c r="D18" s="49"/>
    </row>
    <row r="19" spans="1:5" x14ac:dyDescent="0.25">
      <c r="A19" s="47" t="s">
        <v>25</v>
      </c>
      <c r="B19" s="58">
        <f>+Hoja1!B31/1000000</f>
        <v>0</v>
      </c>
      <c r="C19" s="58">
        <f>+Hoja1!C31/1000000</f>
        <v>0</v>
      </c>
      <c r="D19" s="49"/>
    </row>
    <row r="20" spans="1:5" x14ac:dyDescent="0.25">
      <c r="A20" s="47" t="s">
        <v>27</v>
      </c>
      <c r="B20" s="58">
        <f>+Hoja1!B33/1000000</f>
        <v>715.98800000000006</v>
      </c>
      <c r="C20" s="58">
        <f>+Hoja1!C33/1000000</f>
        <v>1880.2922186300002</v>
      </c>
      <c r="D20" s="49">
        <f t="shared" si="1"/>
        <v>2.6261504642954909</v>
      </c>
    </row>
    <row r="21" spans="1:5" x14ac:dyDescent="0.25">
      <c r="A21" s="47" t="s">
        <v>18</v>
      </c>
      <c r="B21" s="58">
        <f>+Hoja1!B34/1000000</f>
        <v>66958.663</v>
      </c>
      <c r="C21" s="58">
        <f>+Hoja1!C34/1000000</f>
        <v>59343.95137707</v>
      </c>
      <c r="D21" s="49">
        <f t="shared" si="1"/>
        <v>0.88627742428294898</v>
      </c>
      <c r="E21" s="67">
        <f>+C21/C12</f>
        <v>0.80832202139492326</v>
      </c>
    </row>
    <row r="22" spans="1:5" x14ac:dyDescent="0.25">
      <c r="A22" s="53" t="s">
        <v>28</v>
      </c>
      <c r="B22" s="58">
        <f>+Hoja1!B35/1000000</f>
        <v>0</v>
      </c>
      <c r="C22" s="58">
        <f>+Hoja1!C35/1000000</f>
        <v>52830.190433850003</v>
      </c>
      <c r="D22" s="49"/>
      <c r="E22" s="67">
        <f>+C22/C21</f>
        <v>0.89023715488994448</v>
      </c>
    </row>
    <row r="23" spans="1:5" x14ac:dyDescent="0.25">
      <c r="A23" s="53" t="s">
        <v>29</v>
      </c>
      <c r="B23" s="58">
        <f>+Hoja1!B36/1000000</f>
        <v>0</v>
      </c>
      <c r="C23" s="58">
        <f>+Hoja1!C36/1000000</f>
        <v>6513.7609432199997</v>
      </c>
      <c r="D23" s="49"/>
    </row>
    <row r="24" spans="1:5" x14ac:dyDescent="0.25">
      <c r="A24" s="47"/>
      <c r="B24" s="50"/>
      <c r="C24" s="50"/>
      <c r="D24" s="52"/>
    </row>
    <row r="25" spans="1:5" x14ac:dyDescent="0.25">
      <c r="A25" s="44" t="s">
        <v>31</v>
      </c>
      <c r="B25" s="45">
        <f>+Hoja1!B39/1000000</f>
        <v>12340.726000000001</v>
      </c>
      <c r="C25" s="45">
        <f>+Hoja1!C39/1000000</f>
        <v>28607.704046350002</v>
      </c>
      <c r="D25" s="46">
        <f>+C25/B25</f>
        <v>2.3181540572531958</v>
      </c>
    </row>
    <row r="26" spans="1:5" x14ac:dyDescent="0.25">
      <c r="A26" s="47"/>
      <c r="B26" s="50"/>
      <c r="C26" s="50"/>
      <c r="D26" s="50"/>
    </row>
    <row r="27" spans="1:5" x14ac:dyDescent="0.25">
      <c r="A27" s="44" t="s">
        <v>32</v>
      </c>
      <c r="B27" s="60">
        <f>+Hoja1!B41/1000000</f>
        <v>2368.7069999999999</v>
      </c>
      <c r="C27" s="60">
        <f>+Hoja1!C41/1000000</f>
        <v>11791.822622209998</v>
      </c>
      <c r="D27" s="46">
        <f>+C27/B27</f>
        <v>4.9781685207203754</v>
      </c>
    </row>
    <row r="28" spans="1:5" x14ac:dyDescent="0.25">
      <c r="A28" s="47" t="s">
        <v>33</v>
      </c>
      <c r="B28" s="58">
        <f>+Hoja1!B42/1000000</f>
        <v>0</v>
      </c>
      <c r="C28" s="58">
        <f>+Hoja1!C42/1000000</f>
        <v>0.77565380000000006</v>
      </c>
      <c r="D28" s="61"/>
    </row>
    <row r="29" spans="1:5" x14ac:dyDescent="0.25">
      <c r="A29" s="47" t="s">
        <v>34</v>
      </c>
      <c r="B29" s="58">
        <f>+Hoja1!B43/1000000</f>
        <v>2368.7069999999999</v>
      </c>
      <c r="C29" s="58">
        <f>+Hoja1!C43/1000000</f>
        <v>11791.046968409999</v>
      </c>
      <c r="D29" s="49">
        <f>+C29/B29</f>
        <v>4.9778410619844493</v>
      </c>
      <c r="E29" s="67">
        <f>+C29/C27</f>
        <v>0.99993422104242491</v>
      </c>
    </row>
    <row r="30" spans="1:5" x14ac:dyDescent="0.25">
      <c r="A30" s="47"/>
      <c r="B30" s="52"/>
      <c r="C30" s="52"/>
      <c r="D30" s="52"/>
    </row>
    <row r="31" spans="1:5" x14ac:dyDescent="0.25">
      <c r="A31" s="44" t="s">
        <v>36</v>
      </c>
      <c r="B31" s="45">
        <f>+Hoja1!B46/1000000</f>
        <v>22533.924999999999</v>
      </c>
      <c r="C31" s="45">
        <f>+Hoja1!C46/1000000</f>
        <v>25235.775341520002</v>
      </c>
      <c r="D31" s="46">
        <f>+C31/B31</f>
        <v>1.1199014526550524</v>
      </c>
      <c r="E31" s="67">
        <f>+C31/C38</f>
        <v>0.25580601771773248</v>
      </c>
    </row>
    <row r="32" spans="1:5" x14ac:dyDescent="0.25">
      <c r="A32" s="47" t="s">
        <v>37</v>
      </c>
      <c r="B32" s="48">
        <f>+Hoja1!B47/1000000</f>
        <v>1.9990000000000001</v>
      </c>
      <c r="C32" s="48">
        <f>+Hoja1!C47/1000000</f>
        <v>5412.82984829</v>
      </c>
      <c r="D32" s="64">
        <f t="shared" ref="D32:D33" si="2">+C32/B32</f>
        <v>2707.7688085492746</v>
      </c>
    </row>
    <row r="33" spans="1:6" x14ac:dyDescent="0.25">
      <c r="A33" s="47" t="s">
        <v>34</v>
      </c>
      <c r="B33" s="48">
        <f>+Hoja1!B48/1000000</f>
        <v>22531.925999999999</v>
      </c>
      <c r="C33" s="48">
        <f>+Hoja1!C48/1000000</f>
        <v>19822.94549323</v>
      </c>
      <c r="D33" s="49">
        <f t="shared" si="2"/>
        <v>0.87977146264504869</v>
      </c>
    </row>
    <row r="34" spans="1:6" x14ac:dyDescent="0.25">
      <c r="A34" s="53" t="s">
        <v>28</v>
      </c>
      <c r="B34" s="48">
        <f>+Hoja1!B49/1000000</f>
        <v>0</v>
      </c>
      <c r="C34" s="48">
        <f>+Hoja1!C49/1000000</f>
        <v>15896.918281509999</v>
      </c>
      <c r="D34" s="49"/>
    </row>
    <row r="35" spans="1:6" x14ac:dyDescent="0.25">
      <c r="A35" s="53" t="s">
        <v>29</v>
      </c>
      <c r="B35" s="48">
        <f>+Hoja1!B50/1000000</f>
        <v>0</v>
      </c>
      <c r="C35" s="48">
        <f>+Hoja1!C50/1000000</f>
        <v>3926.0272117199997</v>
      </c>
      <c r="D35" s="49"/>
    </row>
    <row r="36" spans="1:6" x14ac:dyDescent="0.25">
      <c r="A36" s="47"/>
      <c r="B36" s="54"/>
      <c r="C36" s="54"/>
      <c r="D36" s="54"/>
    </row>
    <row r="37" spans="1:6" x14ac:dyDescent="0.25">
      <c r="A37" s="44" t="s">
        <v>40</v>
      </c>
      <c r="B37" s="45">
        <f>+Hoja1!B56/1000000</f>
        <v>92076.816999999995</v>
      </c>
      <c r="C37" s="45">
        <f>+Hoja1!C56/1000000</f>
        <v>113815.75164615001</v>
      </c>
      <c r="D37" s="46">
        <f>+C37/B37</f>
        <v>1.2360956357358661</v>
      </c>
    </row>
    <row r="38" spans="1:6" x14ac:dyDescent="0.25">
      <c r="A38" s="44" t="s">
        <v>41</v>
      </c>
      <c r="B38" s="45">
        <f>+Hoja1!B57/1000000</f>
        <v>99901.308999999994</v>
      </c>
      <c r="C38" s="45">
        <f>+Hoja1!C57/1000000</f>
        <v>98652.000319109997</v>
      </c>
      <c r="D38" s="46">
        <f>+C38/B38</f>
        <v>0.9874945714586183</v>
      </c>
      <c r="E38" s="67">
        <f>+C37/C38</f>
        <v>1.1537095170700014</v>
      </c>
      <c r="F38">
        <f>+E38-1</f>
        <v>0.15370951707000136</v>
      </c>
    </row>
    <row r="39" spans="1:6" x14ac:dyDescent="0.25">
      <c r="A39" s="44"/>
      <c r="B39" s="52"/>
      <c r="C39" s="52"/>
      <c r="D39" s="52"/>
    </row>
    <row r="40" spans="1:6" x14ac:dyDescent="0.25">
      <c r="A40" s="44" t="s">
        <v>67</v>
      </c>
      <c r="B40" s="45">
        <f>+Hoja1!B62/1000000</f>
        <v>-7824.4920000000002</v>
      </c>
      <c r="C40" s="45">
        <f>+Hoja1!C62/1000000</f>
        <v>15163.751327040001</v>
      </c>
      <c r="D40" s="46">
        <f>+C40/B40</f>
        <v>-1.9379854087703074</v>
      </c>
    </row>
    <row r="41" spans="1:6" ht="15.75" thickBot="1" x14ac:dyDescent="0.3">
      <c r="A41" s="55"/>
      <c r="B41" s="56"/>
      <c r="C41" s="56"/>
      <c r="D41" s="57"/>
    </row>
    <row r="44" spans="1:6" x14ac:dyDescent="0.25">
      <c r="B44" s="62"/>
      <c r="C44" s="62"/>
    </row>
    <row r="45" spans="1:6" x14ac:dyDescent="0.25">
      <c r="B45" s="62"/>
      <c r="C45" s="62"/>
    </row>
    <row r="46" spans="1:6" x14ac:dyDescent="0.25">
      <c r="B46" s="62"/>
      <c r="C46" s="62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Nievas</dc:creator>
  <cp:lastModifiedBy>Silvia Sosa</cp:lastModifiedBy>
  <cp:lastPrinted>2018-06-26T15:09:14Z</cp:lastPrinted>
  <dcterms:created xsi:type="dcterms:W3CDTF">2018-06-06T17:48:16Z</dcterms:created>
  <dcterms:modified xsi:type="dcterms:W3CDTF">2018-06-26T15:09:21Z</dcterms:modified>
</cp:coreProperties>
</file>