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Recursos\internet\Publicaciones\NUEVA WEB DNAP\RON_INFORMACIONCONSOLIDADA\"/>
    </mc:Choice>
  </mc:AlternateContent>
  <bookViews>
    <workbookView xWindow="0" yWindow="0" windowWidth="28800" windowHeight="12300" activeTab="12"/>
  </bookViews>
  <sheets>
    <sheet name="enero" sheetId="2" r:id="rId1"/>
    <sheet name="febrero" sheetId="3" r:id="rId2"/>
    <sheet name="marzo" sheetId="4" r:id="rId3"/>
    <sheet name="abril" sheetId="5" r:id="rId4"/>
    <sheet name="mayo" sheetId="6" r:id="rId5"/>
    <sheet name="junio" sheetId="9" r:id="rId6"/>
    <sheet name="julio" sheetId="12" r:id="rId7"/>
    <sheet name="agosto" sheetId="14" r:id="rId8"/>
    <sheet name="septiembre" sheetId="18" r:id="rId9"/>
    <sheet name="octubre" sheetId="19" r:id="rId10"/>
    <sheet name="noviembre" sheetId="21" r:id="rId11"/>
    <sheet name="diciembre" sheetId="23" r:id="rId12"/>
    <sheet name="CONS" sheetId="24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4" l="1"/>
  <c r="D33" i="24" s="1"/>
  <c r="D39" i="24" s="1"/>
  <c r="F39" i="24" s="1"/>
  <c r="F10" i="24"/>
  <c r="F33" i="24" s="1"/>
  <c r="W10" i="24"/>
  <c r="W33" i="24" s="1"/>
  <c r="W39" i="24" s="1"/>
  <c r="AC10" i="24"/>
  <c r="AC33" i="24" s="1"/>
  <c r="AC39" i="24" s="1"/>
  <c r="D11" i="24"/>
  <c r="F11" i="24" s="1"/>
  <c r="W11" i="24" s="1"/>
  <c r="AC11" i="24" s="1"/>
  <c r="D12" i="24"/>
  <c r="F12" i="24"/>
  <c r="W12" i="24"/>
  <c r="AC12" i="24"/>
  <c r="D13" i="24"/>
  <c r="F13" i="24"/>
  <c r="W13" i="24"/>
  <c r="AC13" i="24"/>
  <c r="D14" i="24"/>
  <c r="F14" i="24"/>
  <c r="W14" i="24"/>
  <c r="AC14" i="24"/>
  <c r="D15" i="24"/>
  <c r="F15" i="24"/>
  <c r="W15" i="24"/>
  <c r="AC15" i="24"/>
  <c r="D16" i="24"/>
  <c r="F16" i="24"/>
  <c r="W16" i="24"/>
  <c r="AC16" i="24"/>
  <c r="D17" i="24"/>
  <c r="F17" i="24" s="1"/>
  <c r="W17" i="24" s="1"/>
  <c r="AC17" i="24" s="1"/>
  <c r="D18" i="24"/>
  <c r="F18" i="24"/>
  <c r="W18" i="24"/>
  <c r="AC18" i="24"/>
  <c r="D19" i="24"/>
  <c r="F19" i="24"/>
  <c r="W19" i="24"/>
  <c r="AC19" i="24"/>
  <c r="D20" i="24"/>
  <c r="F20" i="24"/>
  <c r="W20" i="24"/>
  <c r="AC20" i="24"/>
  <c r="D21" i="24"/>
  <c r="F21" i="24"/>
  <c r="W21" i="24"/>
  <c r="AC21" i="24"/>
  <c r="D22" i="24"/>
  <c r="F22" i="24"/>
  <c r="W22" i="24"/>
  <c r="AC22" i="24"/>
  <c r="D23" i="24"/>
  <c r="F23" i="24" s="1"/>
  <c r="W23" i="24" s="1"/>
  <c r="AC23" i="24" s="1"/>
  <c r="D24" i="24"/>
  <c r="F24" i="24"/>
  <c r="W24" i="24"/>
  <c r="AC24" i="24"/>
  <c r="D25" i="24"/>
  <c r="F25" i="24"/>
  <c r="W25" i="24"/>
  <c r="AC25" i="24"/>
  <c r="D26" i="24"/>
  <c r="F26" i="24"/>
  <c r="W26" i="24"/>
  <c r="AC26" i="24"/>
  <c r="D27" i="24"/>
  <c r="F27" i="24"/>
  <c r="W27" i="24"/>
  <c r="AC27" i="24"/>
  <c r="D28" i="24"/>
  <c r="F28" i="24"/>
  <c r="W28" i="24"/>
  <c r="AC28" i="24"/>
  <c r="D29" i="24"/>
  <c r="F29" i="24" s="1"/>
  <c r="W29" i="24" s="1"/>
  <c r="AC29" i="24" s="1"/>
  <c r="D30" i="24"/>
  <c r="F30" i="24"/>
  <c r="W30" i="24"/>
  <c r="AC30" i="24"/>
  <c r="D31" i="24"/>
  <c r="F31" i="24"/>
  <c r="W31" i="24"/>
  <c r="AC31" i="24"/>
  <c r="D32" i="24"/>
  <c r="F32" i="24"/>
  <c r="W32" i="24"/>
  <c r="AC32" i="24"/>
  <c r="B33" i="24"/>
  <c r="B39" i="24" s="1"/>
  <c r="C33" i="24"/>
  <c r="C39" i="24" s="1"/>
  <c r="E33" i="24"/>
  <c r="E39" i="24" s="1"/>
  <c r="G33" i="24"/>
  <c r="G39" i="24" s="1"/>
  <c r="H33" i="24"/>
  <c r="H39" i="24" s="1"/>
  <c r="I33" i="24"/>
  <c r="I39" i="24" s="1"/>
  <c r="J33" i="24"/>
  <c r="J39" i="24" s="1"/>
  <c r="K33" i="24"/>
  <c r="L33" i="24"/>
  <c r="M33" i="24"/>
  <c r="N33" i="24"/>
  <c r="O33" i="24"/>
  <c r="P33" i="24"/>
  <c r="P39" i="24" s="1"/>
  <c r="Q33" i="24"/>
  <c r="Q39" i="24" s="1"/>
  <c r="R33" i="24"/>
  <c r="R39" i="24" s="1"/>
  <c r="S33" i="24"/>
  <c r="S39" i="24" s="1"/>
  <c r="T33" i="24"/>
  <c r="T39" i="24" s="1"/>
  <c r="U33" i="24"/>
  <c r="U39" i="24" s="1"/>
  <c r="V33" i="24"/>
  <c r="V39" i="24" s="1"/>
  <c r="Y33" i="24"/>
  <c r="Y39" i="24" s="1"/>
  <c r="D34" i="24"/>
  <c r="F34" i="24"/>
  <c r="W34" i="24"/>
  <c r="AC34" i="24"/>
  <c r="D35" i="24"/>
  <c r="F35" i="24"/>
  <c r="AC35" i="24"/>
  <c r="D36" i="24"/>
  <c r="F36" i="24"/>
  <c r="W36" i="24" s="1"/>
  <c r="AC36" i="24" s="1"/>
  <c r="D37" i="24"/>
  <c r="F37" i="24"/>
  <c r="W37" i="24"/>
  <c r="AC37" i="24"/>
  <c r="D38" i="24"/>
  <c r="F38" i="24"/>
  <c r="W38" i="24"/>
  <c r="AC38" i="24"/>
  <c r="K39" i="24"/>
  <c r="L39" i="24"/>
  <c r="M39" i="24"/>
  <c r="N39" i="24"/>
  <c r="O39" i="24"/>
  <c r="E52" i="23"/>
  <c r="E55" i="23" s="1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E39" i="23"/>
  <c r="D38" i="23"/>
  <c r="F38" i="23" s="1"/>
  <c r="W38" i="23" s="1"/>
  <c r="AC38" i="23" s="1"/>
  <c r="D37" i="23"/>
  <c r="F37" i="23" s="1"/>
  <c r="W37" i="23" s="1"/>
  <c r="AC37" i="23" s="1"/>
  <c r="AA36" i="23"/>
  <c r="Y36" i="23"/>
  <c r="D36" i="23"/>
  <c r="F36" i="23" s="1"/>
  <c r="W36" i="23" s="1"/>
  <c r="AC36" i="23" s="1"/>
  <c r="AC35" i="23"/>
  <c r="D35" i="23"/>
  <c r="F35" i="23" s="1"/>
  <c r="D34" i="23"/>
  <c r="F34" i="23" s="1"/>
  <c r="W34" i="23" s="1"/>
  <c r="AC34" i="23" s="1"/>
  <c r="AA33" i="23"/>
  <c r="Y33" i="23"/>
  <c r="Y39" i="23" s="1"/>
  <c r="V33" i="23"/>
  <c r="V39" i="23" s="1"/>
  <c r="U33" i="23"/>
  <c r="U39" i="23" s="1"/>
  <c r="T33" i="23"/>
  <c r="T39" i="23" s="1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E33" i="23"/>
  <c r="C33" i="23"/>
  <c r="C39" i="23" s="1"/>
  <c r="B33" i="23"/>
  <c r="B39" i="23" s="1"/>
  <c r="D32" i="23"/>
  <c r="F32" i="23" s="1"/>
  <c r="W32" i="23" s="1"/>
  <c r="AC32" i="23" s="1"/>
  <c r="D31" i="23"/>
  <c r="F31" i="23" s="1"/>
  <c r="W31" i="23" s="1"/>
  <c r="AC31" i="23" s="1"/>
  <c r="D30" i="23"/>
  <c r="F30" i="23" s="1"/>
  <c r="W30" i="23" s="1"/>
  <c r="AC30" i="23" s="1"/>
  <c r="D29" i="23"/>
  <c r="F29" i="23" s="1"/>
  <c r="W29" i="23" s="1"/>
  <c r="AC29" i="23" s="1"/>
  <c r="D28" i="23"/>
  <c r="F28" i="23" s="1"/>
  <c r="W28" i="23" s="1"/>
  <c r="AC28" i="23" s="1"/>
  <c r="D27" i="23"/>
  <c r="F27" i="23" s="1"/>
  <c r="W27" i="23" s="1"/>
  <c r="AC27" i="23" s="1"/>
  <c r="D26" i="23"/>
  <c r="F26" i="23" s="1"/>
  <c r="W26" i="23" s="1"/>
  <c r="AC26" i="23" s="1"/>
  <c r="D25" i="23"/>
  <c r="F25" i="23" s="1"/>
  <c r="W25" i="23" s="1"/>
  <c r="AC25" i="23" s="1"/>
  <c r="D24" i="23"/>
  <c r="F24" i="23" s="1"/>
  <c r="W24" i="23" s="1"/>
  <c r="AC24" i="23" s="1"/>
  <c r="D23" i="23"/>
  <c r="F23" i="23" s="1"/>
  <c r="W23" i="23" s="1"/>
  <c r="AC23" i="23" s="1"/>
  <c r="D22" i="23"/>
  <c r="F22" i="23" s="1"/>
  <c r="W22" i="23" s="1"/>
  <c r="AC22" i="23" s="1"/>
  <c r="D21" i="23"/>
  <c r="F21" i="23" s="1"/>
  <c r="W21" i="23" s="1"/>
  <c r="AC21" i="23" s="1"/>
  <c r="D20" i="23"/>
  <c r="F20" i="23" s="1"/>
  <c r="W20" i="23" s="1"/>
  <c r="AC20" i="23" s="1"/>
  <c r="D19" i="23"/>
  <c r="F19" i="23" s="1"/>
  <c r="W19" i="23" s="1"/>
  <c r="AC19" i="23" s="1"/>
  <c r="D18" i="23"/>
  <c r="F18" i="23" s="1"/>
  <c r="W18" i="23" s="1"/>
  <c r="AC18" i="23" s="1"/>
  <c r="D17" i="23"/>
  <c r="F17" i="23" s="1"/>
  <c r="W17" i="23" s="1"/>
  <c r="AC17" i="23" s="1"/>
  <c r="D16" i="23"/>
  <c r="F16" i="23" s="1"/>
  <c r="W16" i="23" s="1"/>
  <c r="AC16" i="23" s="1"/>
  <c r="D15" i="23"/>
  <c r="F15" i="23" s="1"/>
  <c r="W15" i="23" s="1"/>
  <c r="AC15" i="23" s="1"/>
  <c r="D14" i="23"/>
  <c r="F14" i="23" s="1"/>
  <c r="W14" i="23" s="1"/>
  <c r="AC14" i="23" s="1"/>
  <c r="D13" i="23"/>
  <c r="F13" i="23" s="1"/>
  <c r="W13" i="23" s="1"/>
  <c r="AC13" i="23" s="1"/>
  <c r="D12" i="23"/>
  <c r="F12" i="23" s="1"/>
  <c r="W12" i="23" s="1"/>
  <c r="AC12" i="23" s="1"/>
  <c r="D11" i="23"/>
  <c r="F11" i="23" s="1"/>
  <c r="W11" i="23" s="1"/>
  <c r="AC11" i="23" s="1"/>
  <c r="D10" i="23"/>
  <c r="F10" i="23" s="1"/>
  <c r="W10" i="23" l="1"/>
  <c r="F33" i="23"/>
  <c r="F39" i="23" s="1"/>
  <c r="D33" i="23"/>
  <c r="D39" i="23" s="1"/>
  <c r="E52" i="21"/>
  <c r="E55" i="21" s="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E39" i="21"/>
  <c r="D38" i="21"/>
  <c r="F38" i="21" s="1"/>
  <c r="W38" i="21" s="1"/>
  <c r="AC38" i="21" s="1"/>
  <c r="D37" i="21"/>
  <c r="F37" i="21" s="1"/>
  <c r="W37" i="21" s="1"/>
  <c r="AC37" i="21" s="1"/>
  <c r="AA36" i="21"/>
  <c r="Y36" i="21"/>
  <c r="D36" i="21"/>
  <c r="F36" i="21" s="1"/>
  <c r="W36" i="21" s="1"/>
  <c r="AC36" i="21" s="1"/>
  <c r="AC35" i="21"/>
  <c r="D35" i="21"/>
  <c r="F35" i="21" s="1"/>
  <c r="D34" i="21"/>
  <c r="F34" i="21" s="1"/>
  <c r="W34" i="21" s="1"/>
  <c r="AC34" i="21" s="1"/>
  <c r="AA33" i="21"/>
  <c r="Y33" i="21"/>
  <c r="Y39" i="21" s="1"/>
  <c r="V33" i="21"/>
  <c r="V39" i="21" s="1"/>
  <c r="U33" i="21"/>
  <c r="U39" i="21" s="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E33" i="21"/>
  <c r="C33" i="21"/>
  <c r="C39" i="21" s="1"/>
  <c r="B33" i="21"/>
  <c r="B39" i="21" s="1"/>
  <c r="D32" i="21"/>
  <c r="F32" i="21" s="1"/>
  <c r="W32" i="21" s="1"/>
  <c r="AC32" i="21" s="1"/>
  <c r="D31" i="21"/>
  <c r="F31" i="21" s="1"/>
  <c r="W31" i="21" s="1"/>
  <c r="AC31" i="21" s="1"/>
  <c r="D30" i="21"/>
  <c r="F30" i="21" s="1"/>
  <c r="W30" i="21" s="1"/>
  <c r="AC30" i="21" s="1"/>
  <c r="D29" i="21"/>
  <c r="F29" i="21" s="1"/>
  <c r="W29" i="21" s="1"/>
  <c r="AC29" i="21" s="1"/>
  <c r="D28" i="21"/>
  <c r="F28" i="21" s="1"/>
  <c r="W28" i="21" s="1"/>
  <c r="AC28" i="21" s="1"/>
  <c r="D27" i="21"/>
  <c r="F27" i="21" s="1"/>
  <c r="W27" i="21" s="1"/>
  <c r="AC27" i="21" s="1"/>
  <c r="D26" i="21"/>
  <c r="F26" i="21" s="1"/>
  <c r="W26" i="21" s="1"/>
  <c r="AC26" i="21" s="1"/>
  <c r="D25" i="21"/>
  <c r="F25" i="21" s="1"/>
  <c r="W25" i="21" s="1"/>
  <c r="AC25" i="21" s="1"/>
  <c r="D24" i="21"/>
  <c r="F24" i="21" s="1"/>
  <c r="W24" i="21" s="1"/>
  <c r="AC24" i="21" s="1"/>
  <c r="D23" i="21"/>
  <c r="F23" i="21" s="1"/>
  <c r="W23" i="21" s="1"/>
  <c r="AC23" i="21" s="1"/>
  <c r="D22" i="21"/>
  <c r="F22" i="21" s="1"/>
  <c r="W22" i="21" s="1"/>
  <c r="AC22" i="21" s="1"/>
  <c r="D21" i="21"/>
  <c r="F21" i="21" s="1"/>
  <c r="W21" i="21" s="1"/>
  <c r="AC21" i="21" s="1"/>
  <c r="D20" i="21"/>
  <c r="F20" i="21" s="1"/>
  <c r="W20" i="21" s="1"/>
  <c r="AC20" i="21" s="1"/>
  <c r="D19" i="21"/>
  <c r="F19" i="21" s="1"/>
  <c r="W19" i="21" s="1"/>
  <c r="AC19" i="21" s="1"/>
  <c r="D18" i="21"/>
  <c r="F18" i="21" s="1"/>
  <c r="W18" i="21" s="1"/>
  <c r="AC18" i="21" s="1"/>
  <c r="D17" i="21"/>
  <c r="F17" i="21" s="1"/>
  <c r="W17" i="21" s="1"/>
  <c r="AC17" i="21" s="1"/>
  <c r="D16" i="21"/>
  <c r="F16" i="21" s="1"/>
  <c r="W16" i="21" s="1"/>
  <c r="AC16" i="21" s="1"/>
  <c r="D15" i="21"/>
  <c r="D33" i="21" s="1"/>
  <c r="D39" i="21" s="1"/>
  <c r="D14" i="21"/>
  <c r="F14" i="21" s="1"/>
  <c r="W14" i="21" s="1"/>
  <c r="AC14" i="21" s="1"/>
  <c r="D13" i="21"/>
  <c r="F13" i="21" s="1"/>
  <c r="W13" i="21" s="1"/>
  <c r="AC13" i="21" s="1"/>
  <c r="D12" i="21"/>
  <c r="F12" i="21" s="1"/>
  <c r="W12" i="21" s="1"/>
  <c r="AC12" i="21" s="1"/>
  <c r="D11" i="21"/>
  <c r="F11" i="21" s="1"/>
  <c r="W11" i="21" s="1"/>
  <c r="AC11" i="21" s="1"/>
  <c r="D10" i="21"/>
  <c r="F10" i="21" s="1"/>
  <c r="W33" i="23" l="1"/>
  <c r="W39" i="23" s="1"/>
  <c r="AC10" i="23"/>
  <c r="AC33" i="23" s="1"/>
  <c r="AC39" i="23" s="1"/>
  <c r="W10" i="21"/>
  <c r="F15" i="21"/>
  <c r="W15" i="21" s="1"/>
  <c r="AC15" i="21" s="1"/>
  <c r="E52" i="19"/>
  <c r="E55" i="19" s="1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E39" i="19"/>
  <c r="D38" i="19"/>
  <c r="F38" i="19" s="1"/>
  <c r="W38" i="19" s="1"/>
  <c r="AC38" i="19" s="1"/>
  <c r="D37" i="19"/>
  <c r="F37" i="19" s="1"/>
  <c r="W37" i="19" s="1"/>
  <c r="AC37" i="19" s="1"/>
  <c r="AA36" i="19"/>
  <c r="Y36" i="19"/>
  <c r="D36" i="19"/>
  <c r="F36" i="19" s="1"/>
  <c r="W36" i="19" s="1"/>
  <c r="AC36" i="19" s="1"/>
  <c r="AC35" i="19"/>
  <c r="D35" i="19"/>
  <c r="F35" i="19" s="1"/>
  <c r="D34" i="19"/>
  <c r="F34" i="19" s="1"/>
  <c r="W34" i="19" s="1"/>
  <c r="AC34" i="19" s="1"/>
  <c r="AA33" i="19"/>
  <c r="Y33" i="19"/>
  <c r="Y39" i="19" s="1"/>
  <c r="V33" i="19"/>
  <c r="V39" i="19" s="1"/>
  <c r="U33" i="19"/>
  <c r="U39" i="19" s="1"/>
  <c r="T33" i="19"/>
  <c r="T39" i="19" s="1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E33" i="19"/>
  <c r="C33" i="19"/>
  <c r="C39" i="19" s="1"/>
  <c r="B33" i="19"/>
  <c r="B39" i="19" s="1"/>
  <c r="D32" i="19"/>
  <c r="F32" i="19" s="1"/>
  <c r="W32" i="19" s="1"/>
  <c r="AC32" i="19" s="1"/>
  <c r="D31" i="19"/>
  <c r="F31" i="19" s="1"/>
  <c r="W31" i="19" s="1"/>
  <c r="AC31" i="19" s="1"/>
  <c r="D30" i="19"/>
  <c r="F30" i="19" s="1"/>
  <c r="W30" i="19" s="1"/>
  <c r="AC30" i="19" s="1"/>
  <c r="D29" i="19"/>
  <c r="F29" i="19" s="1"/>
  <c r="W29" i="19" s="1"/>
  <c r="AC29" i="19" s="1"/>
  <c r="D28" i="19"/>
  <c r="F28" i="19" s="1"/>
  <c r="W28" i="19" s="1"/>
  <c r="AC28" i="19" s="1"/>
  <c r="D27" i="19"/>
  <c r="F27" i="19" s="1"/>
  <c r="W27" i="19" s="1"/>
  <c r="AC27" i="19" s="1"/>
  <c r="D26" i="19"/>
  <c r="F26" i="19" s="1"/>
  <c r="W26" i="19" s="1"/>
  <c r="AC26" i="19" s="1"/>
  <c r="D25" i="19"/>
  <c r="F25" i="19" s="1"/>
  <c r="W25" i="19" s="1"/>
  <c r="AC25" i="19" s="1"/>
  <c r="D24" i="19"/>
  <c r="F24" i="19" s="1"/>
  <c r="W24" i="19" s="1"/>
  <c r="AC24" i="19" s="1"/>
  <c r="D23" i="19"/>
  <c r="F23" i="19" s="1"/>
  <c r="W23" i="19" s="1"/>
  <c r="AC23" i="19" s="1"/>
  <c r="D22" i="19"/>
  <c r="F22" i="19" s="1"/>
  <c r="W22" i="19" s="1"/>
  <c r="AC22" i="19" s="1"/>
  <c r="D21" i="19"/>
  <c r="F21" i="19" s="1"/>
  <c r="W21" i="19" s="1"/>
  <c r="AC21" i="19" s="1"/>
  <c r="D20" i="19"/>
  <c r="F20" i="19" s="1"/>
  <c r="W20" i="19" s="1"/>
  <c r="AC20" i="19" s="1"/>
  <c r="D19" i="19"/>
  <c r="F19" i="19" s="1"/>
  <c r="W19" i="19" s="1"/>
  <c r="AC19" i="19" s="1"/>
  <c r="D18" i="19"/>
  <c r="F18" i="19" s="1"/>
  <c r="W18" i="19" s="1"/>
  <c r="AC18" i="19" s="1"/>
  <c r="D17" i="19"/>
  <c r="F17" i="19" s="1"/>
  <c r="W17" i="19" s="1"/>
  <c r="AC17" i="19" s="1"/>
  <c r="D16" i="19"/>
  <c r="F16" i="19" s="1"/>
  <c r="W16" i="19" s="1"/>
  <c r="AC16" i="19" s="1"/>
  <c r="D15" i="19"/>
  <c r="F15" i="19" s="1"/>
  <c r="W15" i="19" s="1"/>
  <c r="AC15" i="19" s="1"/>
  <c r="D14" i="19"/>
  <c r="F14" i="19" s="1"/>
  <c r="W14" i="19" s="1"/>
  <c r="AC14" i="19" s="1"/>
  <c r="D13" i="19"/>
  <c r="F13" i="19" s="1"/>
  <c r="W13" i="19" s="1"/>
  <c r="AC13" i="19" s="1"/>
  <c r="D12" i="19"/>
  <c r="F12" i="19" s="1"/>
  <c r="W12" i="19" s="1"/>
  <c r="AC12" i="19" s="1"/>
  <c r="D11" i="19"/>
  <c r="F11" i="19" s="1"/>
  <c r="W11" i="19" s="1"/>
  <c r="AC11" i="19" s="1"/>
  <c r="D10" i="19"/>
  <c r="F10" i="19" s="1"/>
  <c r="F33" i="21" l="1"/>
  <c r="F39" i="21" s="1"/>
  <c r="W33" i="21"/>
  <c r="W39" i="21" s="1"/>
  <c r="AC10" i="21"/>
  <c r="AC33" i="21" s="1"/>
  <c r="AC39" i="21" s="1"/>
  <c r="F33" i="19"/>
  <c r="F39" i="19" s="1"/>
  <c r="W10" i="19"/>
  <c r="D33" i="19"/>
  <c r="D39" i="19" s="1"/>
  <c r="E52" i="18"/>
  <c r="E55" i="18" s="1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C41" i="18"/>
  <c r="B41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C39" i="18"/>
  <c r="D38" i="18"/>
  <c r="F38" i="18" s="1"/>
  <c r="W38" i="18" s="1"/>
  <c r="AC38" i="18" s="1"/>
  <c r="D37" i="18"/>
  <c r="F37" i="18" s="1"/>
  <c r="W37" i="18" s="1"/>
  <c r="AC37" i="18" s="1"/>
  <c r="AA36" i="18"/>
  <c r="Y36" i="18"/>
  <c r="Y39" i="18" s="1"/>
  <c r="D36" i="18"/>
  <c r="F36" i="18" s="1"/>
  <c r="W36" i="18" s="1"/>
  <c r="AC36" i="18" s="1"/>
  <c r="AC35" i="18"/>
  <c r="D35" i="18"/>
  <c r="F35" i="18" s="1"/>
  <c r="D34" i="18"/>
  <c r="F34" i="18" s="1"/>
  <c r="W34" i="18" s="1"/>
  <c r="AC34" i="18" s="1"/>
  <c r="AA33" i="18"/>
  <c r="Y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H39" i="18" s="1"/>
  <c r="G33" i="18"/>
  <c r="G39" i="18" s="1"/>
  <c r="E33" i="18"/>
  <c r="E39" i="18" s="1"/>
  <c r="C33" i="18"/>
  <c r="B33" i="18"/>
  <c r="B39" i="18" s="1"/>
  <c r="D32" i="18"/>
  <c r="F32" i="18" s="1"/>
  <c r="W32" i="18" s="1"/>
  <c r="AC32" i="18" s="1"/>
  <c r="D31" i="18"/>
  <c r="F31" i="18" s="1"/>
  <c r="W31" i="18" s="1"/>
  <c r="AC31" i="18" s="1"/>
  <c r="D30" i="18"/>
  <c r="F30" i="18" s="1"/>
  <c r="W30" i="18" s="1"/>
  <c r="AC30" i="18" s="1"/>
  <c r="D29" i="18"/>
  <c r="F29" i="18" s="1"/>
  <c r="W29" i="18" s="1"/>
  <c r="AC29" i="18" s="1"/>
  <c r="F28" i="18"/>
  <c r="W28" i="18" s="1"/>
  <c r="AC28" i="18" s="1"/>
  <c r="D28" i="18"/>
  <c r="D27" i="18"/>
  <c r="F27" i="18" s="1"/>
  <c r="W27" i="18" s="1"/>
  <c r="AC27" i="18" s="1"/>
  <c r="D26" i="18"/>
  <c r="F26" i="18" s="1"/>
  <c r="W26" i="18" s="1"/>
  <c r="AC26" i="18" s="1"/>
  <c r="D25" i="18"/>
  <c r="F25" i="18" s="1"/>
  <c r="W25" i="18" s="1"/>
  <c r="AC25" i="18" s="1"/>
  <c r="D24" i="18"/>
  <c r="F24" i="18" s="1"/>
  <c r="W24" i="18" s="1"/>
  <c r="AC24" i="18" s="1"/>
  <c r="D23" i="18"/>
  <c r="F23" i="18" s="1"/>
  <c r="W23" i="18" s="1"/>
  <c r="AC23" i="18" s="1"/>
  <c r="F22" i="18"/>
  <c r="W22" i="18" s="1"/>
  <c r="AC22" i="18" s="1"/>
  <c r="D22" i="18"/>
  <c r="D21" i="18"/>
  <c r="F21" i="18" s="1"/>
  <c r="W21" i="18" s="1"/>
  <c r="AC21" i="18" s="1"/>
  <c r="D20" i="18"/>
  <c r="F20" i="18" s="1"/>
  <c r="W20" i="18" s="1"/>
  <c r="AC20" i="18" s="1"/>
  <c r="D19" i="18"/>
  <c r="F19" i="18" s="1"/>
  <c r="W19" i="18" s="1"/>
  <c r="AC19" i="18" s="1"/>
  <c r="D18" i="18"/>
  <c r="F18" i="18" s="1"/>
  <c r="W18" i="18" s="1"/>
  <c r="AC18" i="18" s="1"/>
  <c r="D17" i="18"/>
  <c r="F17" i="18" s="1"/>
  <c r="W17" i="18" s="1"/>
  <c r="AC17" i="18" s="1"/>
  <c r="F16" i="18"/>
  <c r="W16" i="18" s="1"/>
  <c r="AC16" i="18" s="1"/>
  <c r="D16" i="18"/>
  <c r="D15" i="18"/>
  <c r="F15" i="18" s="1"/>
  <c r="W15" i="18" s="1"/>
  <c r="AC15" i="18" s="1"/>
  <c r="D14" i="18"/>
  <c r="F14" i="18" s="1"/>
  <c r="W14" i="18" s="1"/>
  <c r="AC14" i="18" s="1"/>
  <c r="D13" i="18"/>
  <c r="F13" i="18" s="1"/>
  <c r="W13" i="18" s="1"/>
  <c r="AC13" i="18" s="1"/>
  <c r="D12" i="18"/>
  <c r="F12" i="18" s="1"/>
  <c r="W12" i="18" s="1"/>
  <c r="AC12" i="18" s="1"/>
  <c r="D11" i="18"/>
  <c r="F11" i="18" s="1"/>
  <c r="W11" i="18" s="1"/>
  <c r="AC11" i="18" s="1"/>
  <c r="F10" i="18"/>
  <c r="D10" i="18"/>
  <c r="D33" i="18" s="1"/>
  <c r="D39" i="18" s="1"/>
  <c r="W33" i="19" l="1"/>
  <c r="W39" i="19" s="1"/>
  <c r="AC10" i="19"/>
  <c r="AC33" i="19" s="1"/>
  <c r="AC39" i="19" s="1"/>
  <c r="F33" i="18"/>
  <c r="F39" i="18" s="1"/>
  <c r="W10" i="18"/>
  <c r="W33" i="18" l="1"/>
  <c r="W39" i="18" s="1"/>
  <c r="AC10" i="18"/>
  <c r="AC33" i="18" s="1"/>
  <c r="AC39" i="18" s="1"/>
  <c r="E55" i="14"/>
  <c r="E52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C41" i="14"/>
  <c r="B41" i="14"/>
  <c r="U39" i="14"/>
  <c r="R39" i="14"/>
  <c r="P39" i="14"/>
  <c r="O39" i="14"/>
  <c r="N39" i="14"/>
  <c r="M39" i="14"/>
  <c r="L39" i="14"/>
  <c r="K39" i="14"/>
  <c r="J39" i="14"/>
  <c r="I39" i="14"/>
  <c r="H39" i="14"/>
  <c r="G39" i="14"/>
  <c r="E39" i="14"/>
  <c r="W38" i="14"/>
  <c r="AC38" i="14" s="1"/>
  <c r="F38" i="14"/>
  <c r="D38" i="14"/>
  <c r="D37" i="14"/>
  <c r="F37" i="14" s="1"/>
  <c r="W37" i="14" s="1"/>
  <c r="AC37" i="14" s="1"/>
  <c r="AA36" i="14"/>
  <c r="Y36" i="14"/>
  <c r="Y39" i="14" s="1"/>
  <c r="D36" i="14"/>
  <c r="F36" i="14" s="1"/>
  <c r="W36" i="14" s="1"/>
  <c r="AC36" i="14" s="1"/>
  <c r="AC35" i="14"/>
  <c r="D35" i="14"/>
  <c r="F35" i="14" s="1"/>
  <c r="D34" i="14"/>
  <c r="F34" i="14" s="1"/>
  <c r="W34" i="14" s="1"/>
  <c r="AC34" i="14" s="1"/>
  <c r="AA33" i="14"/>
  <c r="Y33" i="14"/>
  <c r="V33" i="14"/>
  <c r="V39" i="14" s="1"/>
  <c r="U33" i="14"/>
  <c r="T33" i="14"/>
  <c r="T39" i="14" s="1"/>
  <c r="S33" i="14"/>
  <c r="S39" i="14" s="1"/>
  <c r="R33" i="14"/>
  <c r="Q33" i="14"/>
  <c r="Q39" i="14" s="1"/>
  <c r="P33" i="14"/>
  <c r="O33" i="14"/>
  <c r="N33" i="14"/>
  <c r="M33" i="14"/>
  <c r="L33" i="14"/>
  <c r="K33" i="14"/>
  <c r="J33" i="14"/>
  <c r="I33" i="14"/>
  <c r="H33" i="14"/>
  <c r="G33" i="14"/>
  <c r="E33" i="14"/>
  <c r="D33" i="14"/>
  <c r="D39" i="14" s="1"/>
  <c r="C33" i="14"/>
  <c r="C39" i="14" s="1"/>
  <c r="B33" i="14"/>
  <c r="B39" i="14" s="1"/>
  <c r="D32" i="14"/>
  <c r="F32" i="14" s="1"/>
  <c r="W32" i="14" s="1"/>
  <c r="AC32" i="14" s="1"/>
  <c r="F31" i="14"/>
  <c r="W31" i="14" s="1"/>
  <c r="AC31" i="14" s="1"/>
  <c r="D31" i="14"/>
  <c r="D30" i="14"/>
  <c r="F30" i="14" s="1"/>
  <c r="W30" i="14" s="1"/>
  <c r="AC30" i="14" s="1"/>
  <c r="D29" i="14"/>
  <c r="F29" i="14" s="1"/>
  <c r="W29" i="14" s="1"/>
  <c r="AC29" i="14" s="1"/>
  <c r="D28" i="14"/>
  <c r="F28" i="14" s="1"/>
  <c r="W28" i="14" s="1"/>
  <c r="AC28" i="14" s="1"/>
  <c r="F27" i="14"/>
  <c r="W27" i="14" s="1"/>
  <c r="AC27" i="14" s="1"/>
  <c r="D27" i="14"/>
  <c r="D26" i="14"/>
  <c r="F26" i="14" s="1"/>
  <c r="W26" i="14" s="1"/>
  <c r="AC26" i="14" s="1"/>
  <c r="F25" i="14"/>
  <c r="W25" i="14" s="1"/>
  <c r="AC25" i="14" s="1"/>
  <c r="D25" i="14"/>
  <c r="D24" i="14"/>
  <c r="F24" i="14" s="1"/>
  <c r="W24" i="14" s="1"/>
  <c r="AC24" i="14" s="1"/>
  <c r="D23" i="14"/>
  <c r="F23" i="14" s="1"/>
  <c r="W23" i="14" s="1"/>
  <c r="AC23" i="14" s="1"/>
  <c r="D22" i="14"/>
  <c r="F22" i="14" s="1"/>
  <c r="W22" i="14" s="1"/>
  <c r="AC22" i="14" s="1"/>
  <c r="F21" i="14"/>
  <c r="W21" i="14" s="1"/>
  <c r="AC21" i="14" s="1"/>
  <c r="D21" i="14"/>
  <c r="D20" i="14"/>
  <c r="F20" i="14" s="1"/>
  <c r="W20" i="14" s="1"/>
  <c r="AC20" i="14" s="1"/>
  <c r="F19" i="14"/>
  <c r="W19" i="14" s="1"/>
  <c r="AC19" i="14" s="1"/>
  <c r="D19" i="14"/>
  <c r="D18" i="14"/>
  <c r="F18" i="14" s="1"/>
  <c r="W18" i="14" s="1"/>
  <c r="AC18" i="14" s="1"/>
  <c r="D17" i="14"/>
  <c r="F17" i="14" s="1"/>
  <c r="W17" i="14" s="1"/>
  <c r="AC17" i="14" s="1"/>
  <c r="D16" i="14"/>
  <c r="F16" i="14" s="1"/>
  <c r="W16" i="14" s="1"/>
  <c r="AC16" i="14" s="1"/>
  <c r="F15" i="14"/>
  <c r="W15" i="14" s="1"/>
  <c r="AC15" i="14" s="1"/>
  <c r="D15" i="14"/>
  <c r="D14" i="14"/>
  <c r="F14" i="14" s="1"/>
  <c r="W14" i="14" s="1"/>
  <c r="AC14" i="14" s="1"/>
  <c r="F13" i="14"/>
  <c r="W13" i="14" s="1"/>
  <c r="AC13" i="14" s="1"/>
  <c r="D13" i="14"/>
  <c r="D12" i="14"/>
  <c r="F12" i="14" s="1"/>
  <c r="W12" i="14" s="1"/>
  <c r="AC12" i="14" s="1"/>
  <c r="D11" i="14"/>
  <c r="F11" i="14" s="1"/>
  <c r="W11" i="14" s="1"/>
  <c r="AC11" i="14" s="1"/>
  <c r="D10" i="14"/>
  <c r="F10" i="14" s="1"/>
  <c r="F33" i="14" l="1"/>
  <c r="F39" i="14" s="1"/>
  <c r="W10" i="14"/>
  <c r="E52" i="12"/>
  <c r="E55" i="12" s="1"/>
  <c r="AB41" i="12"/>
  <c r="AA41" i="12"/>
  <c r="Z41" i="12"/>
  <c r="Y41" i="12"/>
  <c r="X41" i="12"/>
  <c r="W41" i="12"/>
  <c r="V41" i="12"/>
  <c r="O41" i="12"/>
  <c r="N41" i="12"/>
  <c r="M41" i="12"/>
  <c r="L41" i="12"/>
  <c r="K41" i="12"/>
  <c r="J41" i="12"/>
  <c r="I41" i="12"/>
  <c r="H41" i="12"/>
  <c r="G41" i="12"/>
  <c r="F41" i="12"/>
  <c r="E41" i="12"/>
  <c r="C41" i="12"/>
  <c r="B41" i="12"/>
  <c r="T39" i="12"/>
  <c r="S39" i="12"/>
  <c r="O39" i="12"/>
  <c r="N39" i="12"/>
  <c r="M39" i="12"/>
  <c r="L39" i="12"/>
  <c r="K39" i="12"/>
  <c r="J39" i="12"/>
  <c r="I39" i="12"/>
  <c r="H39" i="12"/>
  <c r="G39" i="12"/>
  <c r="E39" i="12"/>
  <c r="C39" i="12"/>
  <c r="B39" i="12"/>
  <c r="D38" i="12"/>
  <c r="F38" i="12" s="1"/>
  <c r="W38" i="12" s="1"/>
  <c r="AC38" i="12" s="1"/>
  <c r="D37" i="12"/>
  <c r="F37" i="12" s="1"/>
  <c r="W37" i="12" s="1"/>
  <c r="AC37" i="12" s="1"/>
  <c r="D36" i="12"/>
  <c r="F36" i="12" s="1"/>
  <c r="W36" i="12" s="1"/>
  <c r="AC35" i="12"/>
  <c r="D35" i="12"/>
  <c r="F35" i="12" s="1"/>
  <c r="D34" i="12"/>
  <c r="F34" i="12" s="1"/>
  <c r="W34" i="12" s="1"/>
  <c r="AC34" i="12" s="1"/>
  <c r="AA33" i="12"/>
  <c r="AA36" i="12" s="1"/>
  <c r="Y33" i="12"/>
  <c r="Y36" i="12" s="1"/>
  <c r="Y39" i="12" s="1"/>
  <c r="V33" i="12"/>
  <c r="V39" i="12" s="1"/>
  <c r="U33" i="12"/>
  <c r="U39" i="12" s="1"/>
  <c r="T33" i="12"/>
  <c r="S33" i="12"/>
  <c r="R33" i="12"/>
  <c r="R39" i="12" s="1"/>
  <c r="Q33" i="12"/>
  <c r="Q39" i="12" s="1"/>
  <c r="P33" i="12"/>
  <c r="P39" i="12" s="1"/>
  <c r="O33" i="12"/>
  <c r="N33" i="12"/>
  <c r="M33" i="12"/>
  <c r="L33" i="12"/>
  <c r="K33" i="12"/>
  <c r="J33" i="12"/>
  <c r="I33" i="12"/>
  <c r="H33" i="12"/>
  <c r="G33" i="12"/>
  <c r="E33" i="12"/>
  <c r="C33" i="12"/>
  <c r="B33" i="12"/>
  <c r="D32" i="12"/>
  <c r="F32" i="12" s="1"/>
  <c r="W32" i="12" s="1"/>
  <c r="AC32" i="12" s="1"/>
  <c r="D31" i="12"/>
  <c r="F31" i="12" s="1"/>
  <c r="W31" i="12" s="1"/>
  <c r="AC31" i="12" s="1"/>
  <c r="F30" i="12"/>
  <c r="W30" i="12" s="1"/>
  <c r="AC30" i="12" s="1"/>
  <c r="D30" i="12"/>
  <c r="D29" i="12"/>
  <c r="F29" i="12" s="1"/>
  <c r="W29" i="12" s="1"/>
  <c r="AC29" i="12" s="1"/>
  <c r="D28" i="12"/>
  <c r="F28" i="12" s="1"/>
  <c r="W28" i="12" s="1"/>
  <c r="AC28" i="12" s="1"/>
  <c r="D27" i="12"/>
  <c r="F27" i="12" s="1"/>
  <c r="W27" i="12" s="1"/>
  <c r="AC27" i="12" s="1"/>
  <c r="D26" i="12"/>
  <c r="F26" i="12" s="1"/>
  <c r="W26" i="12" s="1"/>
  <c r="AC26" i="12" s="1"/>
  <c r="D25" i="12"/>
  <c r="F25" i="12" s="1"/>
  <c r="W25" i="12" s="1"/>
  <c r="AC25" i="12" s="1"/>
  <c r="W24" i="12"/>
  <c r="AC24" i="12" s="1"/>
  <c r="F24" i="12"/>
  <c r="D24" i="12"/>
  <c r="D23" i="12"/>
  <c r="F23" i="12" s="1"/>
  <c r="W23" i="12" s="1"/>
  <c r="AC23" i="12" s="1"/>
  <c r="D22" i="12"/>
  <c r="F22" i="12" s="1"/>
  <c r="W22" i="12" s="1"/>
  <c r="AC22" i="12" s="1"/>
  <c r="D21" i="12"/>
  <c r="F21" i="12" s="1"/>
  <c r="W21" i="12" s="1"/>
  <c r="AC21" i="12" s="1"/>
  <c r="D20" i="12"/>
  <c r="F20" i="12" s="1"/>
  <c r="W20" i="12" s="1"/>
  <c r="AC20" i="12" s="1"/>
  <c r="D19" i="12"/>
  <c r="F19" i="12" s="1"/>
  <c r="W19" i="12" s="1"/>
  <c r="AC19" i="12" s="1"/>
  <c r="W18" i="12"/>
  <c r="AC18" i="12" s="1"/>
  <c r="F18" i="12"/>
  <c r="D18" i="12"/>
  <c r="D17" i="12"/>
  <c r="F17" i="12" s="1"/>
  <c r="W17" i="12" s="1"/>
  <c r="AC17" i="12" s="1"/>
  <c r="D16" i="12"/>
  <c r="F16" i="12" s="1"/>
  <c r="W16" i="12" s="1"/>
  <c r="AC16" i="12" s="1"/>
  <c r="D15" i="12"/>
  <c r="F15" i="12" s="1"/>
  <c r="W15" i="12" s="1"/>
  <c r="AC15" i="12" s="1"/>
  <c r="D14" i="12"/>
  <c r="F14" i="12" s="1"/>
  <c r="W14" i="12" s="1"/>
  <c r="AC14" i="12" s="1"/>
  <c r="D13" i="12"/>
  <c r="F13" i="12" s="1"/>
  <c r="W13" i="12" s="1"/>
  <c r="AC13" i="12" s="1"/>
  <c r="W12" i="12"/>
  <c r="AC12" i="12" s="1"/>
  <c r="F12" i="12"/>
  <c r="D12" i="12"/>
  <c r="D11" i="12"/>
  <c r="F11" i="12" s="1"/>
  <c r="W11" i="12" s="1"/>
  <c r="AC11" i="12" s="1"/>
  <c r="D10" i="12"/>
  <c r="F10" i="12" s="1"/>
  <c r="W33" i="14" l="1"/>
  <c r="W39" i="14" s="1"/>
  <c r="AC10" i="14"/>
  <c r="AC33" i="14" s="1"/>
  <c r="AC39" i="14" s="1"/>
  <c r="W10" i="12"/>
  <c r="F33" i="12"/>
  <c r="F39" i="12" s="1"/>
  <c r="AC36" i="12"/>
  <c r="D33" i="12"/>
  <c r="D39" i="12" s="1"/>
  <c r="E55" i="9"/>
  <c r="E52" i="9"/>
  <c r="AB41" i="9"/>
  <c r="AA41" i="9"/>
  <c r="Z41" i="9"/>
  <c r="Y41" i="9"/>
  <c r="X41" i="9"/>
  <c r="W41" i="9"/>
  <c r="V41" i="9"/>
  <c r="U41" i="9"/>
  <c r="O41" i="9"/>
  <c r="N41" i="9"/>
  <c r="M41" i="9"/>
  <c r="L41" i="9"/>
  <c r="K41" i="9"/>
  <c r="J41" i="9"/>
  <c r="I41" i="9"/>
  <c r="H41" i="9"/>
  <c r="G41" i="9"/>
  <c r="F41" i="9"/>
  <c r="E41" i="9"/>
  <c r="C41" i="9"/>
  <c r="B41" i="9"/>
  <c r="C39" i="9"/>
  <c r="B39" i="9"/>
  <c r="D38" i="9"/>
  <c r="F38" i="9" s="1"/>
  <c r="W38" i="9" s="1"/>
  <c r="AC38" i="9" s="1"/>
  <c r="D37" i="9"/>
  <c r="F37" i="9" s="1"/>
  <c r="W37" i="9" s="1"/>
  <c r="AC37" i="9" s="1"/>
  <c r="AA36" i="9"/>
  <c r="Y36" i="9"/>
  <c r="Y39" i="9" s="1"/>
  <c r="D36" i="9"/>
  <c r="F36" i="9" s="1"/>
  <c r="W36" i="9" s="1"/>
  <c r="AC36" i="9" s="1"/>
  <c r="AC35" i="9"/>
  <c r="D35" i="9"/>
  <c r="F35" i="9" s="1"/>
  <c r="F34" i="9"/>
  <c r="W34" i="9" s="1"/>
  <c r="AC34" i="9" s="1"/>
  <c r="D34" i="9"/>
  <c r="AA33" i="9"/>
  <c r="Y33" i="9"/>
  <c r="V33" i="9"/>
  <c r="V39" i="9" s="1"/>
  <c r="U33" i="9"/>
  <c r="U39" i="9" s="1"/>
  <c r="T33" i="9"/>
  <c r="T39" i="9" s="1"/>
  <c r="S33" i="9"/>
  <c r="S39" i="9" s="1"/>
  <c r="R33" i="9"/>
  <c r="R39" i="9" s="1"/>
  <c r="Q33" i="9"/>
  <c r="Q39" i="9" s="1"/>
  <c r="P33" i="9"/>
  <c r="P39" i="9" s="1"/>
  <c r="O33" i="9"/>
  <c r="O39" i="9" s="1"/>
  <c r="N33" i="9"/>
  <c r="N39" i="9" s="1"/>
  <c r="M33" i="9"/>
  <c r="M39" i="9" s="1"/>
  <c r="L33" i="9"/>
  <c r="L39" i="9" s="1"/>
  <c r="K33" i="9"/>
  <c r="K39" i="9" s="1"/>
  <c r="J33" i="9"/>
  <c r="J39" i="9" s="1"/>
  <c r="I33" i="9"/>
  <c r="I39" i="9" s="1"/>
  <c r="H33" i="9"/>
  <c r="H39" i="9" s="1"/>
  <c r="G33" i="9"/>
  <c r="G39" i="9" s="1"/>
  <c r="E33" i="9"/>
  <c r="E39" i="9" s="1"/>
  <c r="C33" i="9"/>
  <c r="B33" i="9"/>
  <c r="D32" i="9"/>
  <c r="F32" i="9" s="1"/>
  <c r="W32" i="9" s="1"/>
  <c r="AC32" i="9" s="1"/>
  <c r="D31" i="9"/>
  <c r="F31" i="9" s="1"/>
  <c r="W31" i="9" s="1"/>
  <c r="AC31" i="9" s="1"/>
  <c r="D30" i="9"/>
  <c r="F30" i="9" s="1"/>
  <c r="W30" i="9" s="1"/>
  <c r="AC30" i="9" s="1"/>
  <c r="D29" i="9"/>
  <c r="F29" i="9" s="1"/>
  <c r="W29" i="9" s="1"/>
  <c r="AC29" i="9" s="1"/>
  <c r="F28" i="9"/>
  <c r="W28" i="9" s="1"/>
  <c r="AC28" i="9" s="1"/>
  <c r="D28" i="9"/>
  <c r="D27" i="9"/>
  <c r="F27" i="9" s="1"/>
  <c r="W27" i="9" s="1"/>
  <c r="AC27" i="9" s="1"/>
  <c r="D26" i="9"/>
  <c r="F26" i="9" s="1"/>
  <c r="W26" i="9" s="1"/>
  <c r="AC26" i="9" s="1"/>
  <c r="D25" i="9"/>
  <c r="F25" i="9" s="1"/>
  <c r="W25" i="9" s="1"/>
  <c r="AC25" i="9" s="1"/>
  <c r="D24" i="9"/>
  <c r="F24" i="9" s="1"/>
  <c r="W24" i="9" s="1"/>
  <c r="AC24" i="9" s="1"/>
  <c r="D23" i="9"/>
  <c r="F23" i="9" s="1"/>
  <c r="W23" i="9" s="1"/>
  <c r="AC23" i="9" s="1"/>
  <c r="D22" i="9"/>
  <c r="F22" i="9" s="1"/>
  <c r="W22" i="9" s="1"/>
  <c r="AC22" i="9" s="1"/>
  <c r="D21" i="9"/>
  <c r="F21" i="9" s="1"/>
  <c r="W21" i="9" s="1"/>
  <c r="AC21" i="9" s="1"/>
  <c r="D20" i="9"/>
  <c r="F20" i="9" s="1"/>
  <c r="W20" i="9" s="1"/>
  <c r="AC20" i="9" s="1"/>
  <c r="F19" i="9"/>
  <c r="W19" i="9" s="1"/>
  <c r="AC19" i="9" s="1"/>
  <c r="D19" i="9"/>
  <c r="D18" i="9"/>
  <c r="F18" i="9" s="1"/>
  <c r="W18" i="9" s="1"/>
  <c r="AC18" i="9" s="1"/>
  <c r="D17" i="9"/>
  <c r="F17" i="9" s="1"/>
  <c r="W17" i="9" s="1"/>
  <c r="AC17" i="9" s="1"/>
  <c r="D16" i="9"/>
  <c r="F16" i="9" s="1"/>
  <c r="W16" i="9" s="1"/>
  <c r="AC16" i="9" s="1"/>
  <c r="D15" i="9"/>
  <c r="F15" i="9" s="1"/>
  <c r="W15" i="9" s="1"/>
  <c r="AC15" i="9" s="1"/>
  <c r="W14" i="9"/>
  <c r="AC14" i="9" s="1"/>
  <c r="F14" i="9"/>
  <c r="D14" i="9"/>
  <c r="D13" i="9"/>
  <c r="F13" i="9" s="1"/>
  <c r="W13" i="9" s="1"/>
  <c r="AC13" i="9" s="1"/>
  <c r="F12" i="9"/>
  <c r="W12" i="9" s="1"/>
  <c r="AC12" i="9" s="1"/>
  <c r="D12" i="9"/>
  <c r="D11" i="9"/>
  <c r="F11" i="9" s="1"/>
  <c r="W11" i="9" s="1"/>
  <c r="AC11" i="9" s="1"/>
  <c r="D10" i="9"/>
  <c r="D33" i="9" s="1"/>
  <c r="D39" i="9" s="1"/>
  <c r="AC10" i="12" l="1"/>
  <c r="AC33" i="12" s="1"/>
  <c r="AC39" i="12" s="1"/>
  <c r="W33" i="12"/>
  <c r="W39" i="12" s="1"/>
  <c r="F10" i="9"/>
  <c r="D10" i="6"/>
  <c r="F10" i="6" s="1"/>
  <c r="D11" i="6"/>
  <c r="F11" i="6"/>
  <c r="W11" i="6"/>
  <c r="AC11" i="6" s="1"/>
  <c r="D12" i="6"/>
  <c r="F12" i="6"/>
  <c r="W12" i="6"/>
  <c r="AC12" i="6"/>
  <c r="D13" i="6"/>
  <c r="F13" i="6"/>
  <c r="W13" i="6"/>
  <c r="AC13" i="6" s="1"/>
  <c r="D14" i="6"/>
  <c r="F14" i="6"/>
  <c r="W14" i="6" s="1"/>
  <c r="AC14" i="6" s="1"/>
  <c r="D15" i="6"/>
  <c r="F15" i="6"/>
  <c r="W15" i="6"/>
  <c r="AC15" i="6" s="1"/>
  <c r="D16" i="6"/>
  <c r="F16" i="6"/>
  <c r="W16" i="6"/>
  <c r="AC16" i="6" s="1"/>
  <c r="D17" i="6"/>
  <c r="F17" i="6" s="1"/>
  <c r="W17" i="6" s="1"/>
  <c r="AC17" i="6" s="1"/>
  <c r="D18" i="6"/>
  <c r="F18" i="6"/>
  <c r="W18" i="6" s="1"/>
  <c r="AC18" i="6" s="1"/>
  <c r="D19" i="6"/>
  <c r="F19" i="6"/>
  <c r="W19" i="6"/>
  <c r="AC19" i="6"/>
  <c r="D20" i="6"/>
  <c r="F20" i="6"/>
  <c r="W20" i="6" s="1"/>
  <c r="AC20" i="6" s="1"/>
  <c r="D21" i="6"/>
  <c r="F21" i="6" s="1"/>
  <c r="W21" i="6" s="1"/>
  <c r="AC21" i="6" s="1"/>
  <c r="D22" i="6"/>
  <c r="F22" i="6"/>
  <c r="W22" i="6" s="1"/>
  <c r="AC22" i="6" s="1"/>
  <c r="D23" i="6"/>
  <c r="F23" i="6"/>
  <c r="W23" i="6" s="1"/>
  <c r="AC23" i="6" s="1"/>
  <c r="D24" i="6"/>
  <c r="F24" i="6"/>
  <c r="W24" i="6"/>
  <c r="AC24" i="6"/>
  <c r="D25" i="6"/>
  <c r="F25" i="6" s="1"/>
  <c r="W25" i="6" s="1"/>
  <c r="AC25" i="6" s="1"/>
  <c r="D26" i="6"/>
  <c r="F26" i="6"/>
  <c r="W26" i="6"/>
  <c r="AC26" i="6"/>
  <c r="D27" i="6"/>
  <c r="F27" i="6" s="1"/>
  <c r="W27" i="6" s="1"/>
  <c r="AC27" i="6" s="1"/>
  <c r="D28" i="6"/>
  <c r="F28" i="6" s="1"/>
  <c r="W28" i="6" s="1"/>
  <c r="AC28" i="6" s="1"/>
  <c r="D29" i="6"/>
  <c r="F29" i="6" s="1"/>
  <c r="W29" i="6" s="1"/>
  <c r="AC29" i="6" s="1"/>
  <c r="D30" i="6"/>
  <c r="D33" i="6" s="1"/>
  <c r="D39" i="6" s="1"/>
  <c r="D31" i="6"/>
  <c r="F31" i="6"/>
  <c r="W31" i="6"/>
  <c r="AC31" i="6" s="1"/>
  <c r="D32" i="6"/>
  <c r="F32" i="6"/>
  <c r="W32" i="6"/>
  <c r="AC32" i="6"/>
  <c r="B33" i="6"/>
  <c r="B39" i="6" s="1"/>
  <c r="C33" i="6"/>
  <c r="C39" i="6" s="1"/>
  <c r="E33" i="6"/>
  <c r="E39" i="6" s="1"/>
  <c r="G33" i="6"/>
  <c r="H33" i="6"/>
  <c r="H39" i="6" s="1"/>
  <c r="I33" i="6"/>
  <c r="J33" i="6"/>
  <c r="K33" i="6"/>
  <c r="L33" i="6"/>
  <c r="M33" i="6"/>
  <c r="N33" i="6"/>
  <c r="O33" i="6"/>
  <c r="O39" i="6" s="1"/>
  <c r="P33" i="6"/>
  <c r="Q33" i="6"/>
  <c r="R33" i="6"/>
  <c r="R39" i="6" s="1"/>
  <c r="S33" i="6"/>
  <c r="T33" i="6"/>
  <c r="T39" i="6" s="1"/>
  <c r="U33" i="6"/>
  <c r="U39" i="6" s="1"/>
  <c r="V33" i="6"/>
  <c r="V39" i="6" s="1"/>
  <c r="Y33" i="6"/>
  <c r="AA33" i="6"/>
  <c r="D34" i="6"/>
  <c r="F34" i="6"/>
  <c r="W34" i="6"/>
  <c r="AC34" i="6" s="1"/>
  <c r="D35" i="6"/>
  <c r="F35" i="6"/>
  <c r="AC35" i="6"/>
  <c r="D36" i="6"/>
  <c r="F36" i="6" s="1"/>
  <c r="W36" i="6" s="1"/>
  <c r="AC36" i="6" s="1"/>
  <c r="Y36" i="6"/>
  <c r="Y39" i="6" s="1"/>
  <c r="AA36" i="6"/>
  <c r="D37" i="6"/>
  <c r="F37" i="6"/>
  <c r="W37" i="6"/>
  <c r="AC37" i="6" s="1"/>
  <c r="D38" i="6"/>
  <c r="F38" i="6" s="1"/>
  <c r="W38" i="6" s="1"/>
  <c r="AC38" i="6" s="1"/>
  <c r="G39" i="6"/>
  <c r="I39" i="6"/>
  <c r="J39" i="6"/>
  <c r="K39" i="6"/>
  <c r="L39" i="6"/>
  <c r="M39" i="6"/>
  <c r="N39" i="6"/>
  <c r="P39" i="6"/>
  <c r="Q39" i="6"/>
  <c r="S39" i="6"/>
  <c r="B41" i="6"/>
  <c r="C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E52" i="6"/>
  <c r="E55" i="6"/>
  <c r="F33" i="9" l="1"/>
  <c r="F39" i="9" s="1"/>
  <c r="W10" i="9"/>
  <c r="W10" i="6"/>
  <c r="F33" i="6"/>
  <c r="F39" i="6" s="1"/>
  <c r="F30" i="6"/>
  <c r="W30" i="6" s="1"/>
  <c r="AC30" i="6" s="1"/>
  <c r="W33" i="9" l="1"/>
  <c r="W39" i="9" s="1"/>
  <c r="AC10" i="9"/>
  <c r="AC33" i="9" s="1"/>
  <c r="AC10" i="6"/>
  <c r="W33" i="6"/>
  <c r="W39" i="6" s="1"/>
  <c r="E52" i="5"/>
  <c r="D38" i="5"/>
  <c r="F38" i="5" s="1"/>
  <c r="D37" i="5"/>
  <c r="F37" i="5" s="1"/>
  <c r="D36" i="5"/>
  <c r="F36" i="5" s="1"/>
  <c r="W36" i="5" s="1"/>
  <c r="AC35" i="5"/>
  <c r="D34" i="5"/>
  <c r="F34" i="5" s="1"/>
  <c r="W34" i="5" s="1"/>
  <c r="AC34" i="5" s="1"/>
  <c r="D32" i="5"/>
  <c r="F32" i="5" s="1"/>
  <c r="W31" i="5"/>
  <c r="AC31" i="5" s="1"/>
  <c r="D31" i="5"/>
  <c r="F31" i="5" s="1"/>
  <c r="D30" i="5"/>
  <c r="F30" i="5" s="1"/>
  <c r="W30" i="5" s="1"/>
  <c r="AC30" i="5" s="1"/>
  <c r="D29" i="5"/>
  <c r="F29" i="5" s="1"/>
  <c r="W29" i="5" s="1"/>
  <c r="AC29" i="5" s="1"/>
  <c r="D28" i="5"/>
  <c r="F28" i="5" s="1"/>
  <c r="D27" i="5"/>
  <c r="F27" i="5" s="1"/>
  <c r="W27" i="5" s="1"/>
  <c r="AC27" i="5" s="1"/>
  <c r="D26" i="5"/>
  <c r="F26" i="5" s="1"/>
  <c r="W26" i="5" s="1"/>
  <c r="AC26" i="5" s="1"/>
  <c r="D25" i="5"/>
  <c r="F25" i="5" s="1"/>
  <c r="W25" i="5" s="1"/>
  <c r="AC25" i="5" s="1"/>
  <c r="D24" i="5"/>
  <c r="F24" i="5" s="1"/>
  <c r="W24" i="5" s="1"/>
  <c r="AC24" i="5" s="1"/>
  <c r="D23" i="5"/>
  <c r="F23" i="5" s="1"/>
  <c r="W23" i="5" s="1"/>
  <c r="AC23" i="5" s="1"/>
  <c r="D22" i="5"/>
  <c r="F22" i="5" s="1"/>
  <c r="W22" i="5" s="1"/>
  <c r="AC22" i="5" s="1"/>
  <c r="D21" i="5"/>
  <c r="F21" i="5" s="1"/>
  <c r="W21" i="5" s="1"/>
  <c r="AC21" i="5" s="1"/>
  <c r="D20" i="5"/>
  <c r="F20" i="5" s="1"/>
  <c r="W20" i="5" s="1"/>
  <c r="AC20" i="5" s="1"/>
  <c r="D19" i="5"/>
  <c r="F19" i="5" s="1"/>
  <c r="W19" i="5" s="1"/>
  <c r="AC19" i="5" s="1"/>
  <c r="D18" i="5"/>
  <c r="F18" i="5" s="1"/>
  <c r="W18" i="5" s="1"/>
  <c r="AC18" i="5" s="1"/>
  <c r="D17" i="5"/>
  <c r="F17" i="5" s="1"/>
  <c r="D16" i="5"/>
  <c r="F16" i="5" s="1"/>
  <c r="W16" i="5" s="1"/>
  <c r="AC16" i="5" s="1"/>
  <c r="D15" i="5"/>
  <c r="F15" i="5" s="1"/>
  <c r="W15" i="5" s="1"/>
  <c r="AC15" i="5" s="1"/>
  <c r="D14" i="5"/>
  <c r="F14" i="5" s="1"/>
  <c r="W14" i="5" s="1"/>
  <c r="AC14" i="5" s="1"/>
  <c r="N33" i="5"/>
  <c r="N39" i="5" s="1"/>
  <c r="M33" i="5"/>
  <c r="M39" i="5" s="1"/>
  <c r="L33" i="5"/>
  <c r="L39" i="5" s="1"/>
  <c r="K33" i="5"/>
  <c r="K39" i="5" s="1"/>
  <c r="J33" i="5"/>
  <c r="J39" i="5" s="1"/>
  <c r="I33" i="5"/>
  <c r="I39" i="5" s="1"/>
  <c r="D13" i="5"/>
  <c r="F13" i="5" s="1"/>
  <c r="O33" i="5"/>
  <c r="D12" i="5"/>
  <c r="F12" i="5" s="1"/>
  <c r="D11" i="5"/>
  <c r="F11" i="5" s="1"/>
  <c r="W11" i="5" s="1"/>
  <c r="AC11" i="5" s="1"/>
  <c r="D10" i="4"/>
  <c r="F10" i="4" s="1"/>
  <c r="D11" i="4"/>
  <c r="F11" i="4" s="1"/>
  <c r="W11" i="4" s="1"/>
  <c r="AC11" i="4" s="1"/>
  <c r="D12" i="4"/>
  <c r="F12" i="4"/>
  <c r="W12" i="4"/>
  <c r="AC12" i="4" s="1"/>
  <c r="D13" i="4"/>
  <c r="F13" i="4" s="1"/>
  <c r="W13" i="4" s="1"/>
  <c r="AC13" i="4" s="1"/>
  <c r="D14" i="4"/>
  <c r="F14" i="4" s="1"/>
  <c r="W14" i="4" s="1"/>
  <c r="AC14" i="4" s="1"/>
  <c r="D15" i="4"/>
  <c r="F15" i="4"/>
  <c r="W15" i="4" s="1"/>
  <c r="AC15" i="4" s="1"/>
  <c r="D16" i="4"/>
  <c r="F16" i="4"/>
  <c r="W16" i="4"/>
  <c r="AC16" i="4" s="1"/>
  <c r="D17" i="4"/>
  <c r="F17" i="4" s="1"/>
  <c r="W17" i="4" s="1"/>
  <c r="AC17" i="4" s="1"/>
  <c r="D18" i="4"/>
  <c r="F18" i="4" s="1"/>
  <c r="W18" i="4" s="1"/>
  <c r="AC18" i="4" s="1"/>
  <c r="D19" i="4"/>
  <c r="F19" i="4" s="1"/>
  <c r="W19" i="4" s="1"/>
  <c r="AC19" i="4" s="1"/>
  <c r="D20" i="4"/>
  <c r="F20" i="4" s="1"/>
  <c r="W20" i="4" s="1"/>
  <c r="AC20" i="4" s="1"/>
  <c r="D21" i="4"/>
  <c r="F21" i="4"/>
  <c r="W21" i="4" s="1"/>
  <c r="AC21" i="4" s="1"/>
  <c r="D22" i="4"/>
  <c r="F22" i="4" s="1"/>
  <c r="W22" i="4" s="1"/>
  <c r="AC22" i="4" s="1"/>
  <c r="D23" i="4"/>
  <c r="F23" i="4" s="1"/>
  <c r="W23" i="4" s="1"/>
  <c r="AC23" i="4" s="1"/>
  <c r="D24" i="4"/>
  <c r="F24" i="4"/>
  <c r="W24" i="4" s="1"/>
  <c r="AC24" i="4" s="1"/>
  <c r="D25" i="4"/>
  <c r="F25" i="4"/>
  <c r="W25" i="4"/>
  <c r="AC25" i="4" s="1"/>
  <c r="D26" i="4"/>
  <c r="F26" i="4" s="1"/>
  <c r="W26" i="4" s="1"/>
  <c r="AC26" i="4" s="1"/>
  <c r="D27" i="4"/>
  <c r="F27" i="4" s="1"/>
  <c r="W27" i="4" s="1"/>
  <c r="AC27" i="4" s="1"/>
  <c r="D28" i="4"/>
  <c r="F28" i="4"/>
  <c r="W28" i="4" s="1"/>
  <c r="AC28" i="4" s="1"/>
  <c r="D29" i="4"/>
  <c r="F29" i="4"/>
  <c r="W29" i="4" s="1"/>
  <c r="AC29" i="4" s="1"/>
  <c r="D30" i="4"/>
  <c r="F30" i="4" s="1"/>
  <c r="W30" i="4" s="1"/>
  <c r="AC30" i="4" s="1"/>
  <c r="D31" i="4"/>
  <c r="F31" i="4" s="1"/>
  <c r="W31" i="4" s="1"/>
  <c r="AC31" i="4" s="1"/>
  <c r="D32" i="4"/>
  <c r="F32" i="4" s="1"/>
  <c r="W32" i="4" s="1"/>
  <c r="AC32" i="4" s="1"/>
  <c r="B33" i="4"/>
  <c r="B39" i="4" s="1"/>
  <c r="C33" i="4"/>
  <c r="C39" i="4" s="1"/>
  <c r="E33" i="4"/>
  <c r="E39" i="4" s="1"/>
  <c r="G33" i="4"/>
  <c r="G39" i="4" s="1"/>
  <c r="H33" i="4"/>
  <c r="H39" i="4" s="1"/>
  <c r="I33" i="4"/>
  <c r="I39" i="4" s="1"/>
  <c r="J33" i="4"/>
  <c r="J39" i="4" s="1"/>
  <c r="K33" i="4"/>
  <c r="K39" i="4" s="1"/>
  <c r="L33" i="4"/>
  <c r="L39" i="4" s="1"/>
  <c r="M33" i="4"/>
  <c r="M39" i="4" s="1"/>
  <c r="N33" i="4"/>
  <c r="N39" i="4" s="1"/>
  <c r="O33" i="4"/>
  <c r="O39" i="4" s="1"/>
  <c r="P33" i="4"/>
  <c r="P39" i="4" s="1"/>
  <c r="Q33" i="4"/>
  <c r="Q39" i="4" s="1"/>
  <c r="R33" i="4"/>
  <c r="R39" i="4" s="1"/>
  <c r="S33" i="4"/>
  <c r="S39" i="4" s="1"/>
  <c r="T33" i="4"/>
  <c r="T39" i="4" s="1"/>
  <c r="U33" i="4"/>
  <c r="U39" i="4" s="1"/>
  <c r="V33" i="4"/>
  <c r="V39" i="4" s="1"/>
  <c r="Y33" i="4"/>
  <c r="Y36" i="4" s="1"/>
  <c r="Y39" i="4" s="1"/>
  <c r="AA33" i="4"/>
  <c r="AA36" i="4" s="1"/>
  <c r="D34" i="4"/>
  <c r="F34" i="4" s="1"/>
  <c r="W34" i="4" s="1"/>
  <c r="AC34" i="4" s="1"/>
  <c r="D35" i="4"/>
  <c r="F35" i="4" s="1"/>
  <c r="AC35" i="4"/>
  <c r="D36" i="4"/>
  <c r="F36" i="4" s="1"/>
  <c r="W36" i="4" s="1"/>
  <c r="D37" i="4"/>
  <c r="F37" i="4" s="1"/>
  <c r="W37" i="4" s="1"/>
  <c r="AC37" i="4" s="1"/>
  <c r="D38" i="4"/>
  <c r="F38" i="4" s="1"/>
  <c r="W38" i="4" s="1"/>
  <c r="AC38" i="4" s="1"/>
  <c r="E52" i="4"/>
  <c r="F10" i="3"/>
  <c r="W10" i="3"/>
  <c r="AC10" i="3" s="1"/>
  <c r="E52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W38" i="3"/>
  <c r="AC38" i="3" s="1"/>
  <c r="F38" i="3"/>
  <c r="F37" i="3"/>
  <c r="W37" i="3" s="1"/>
  <c r="AC37" i="3" s="1"/>
  <c r="F36" i="3"/>
  <c r="W36" i="3" s="1"/>
  <c r="AC35" i="3"/>
  <c r="F35" i="3"/>
  <c r="F34" i="3"/>
  <c r="W34" i="3" s="1"/>
  <c r="AC34" i="3" s="1"/>
  <c r="AA33" i="3"/>
  <c r="AA36" i="3" s="1"/>
  <c r="Y33" i="3"/>
  <c r="Y36" i="3" s="1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G39" i="3" s="1"/>
  <c r="E33" i="3"/>
  <c r="E39" i="3" s="1"/>
  <c r="D33" i="3"/>
  <c r="D39" i="3" s="1"/>
  <c r="C33" i="3"/>
  <c r="C39" i="3" s="1"/>
  <c r="B33" i="3"/>
  <c r="B39" i="3" s="1"/>
  <c r="W32" i="3"/>
  <c r="AC32" i="3" s="1"/>
  <c r="F32" i="3"/>
  <c r="F31" i="3"/>
  <c r="W31" i="3" s="1"/>
  <c r="AC31" i="3" s="1"/>
  <c r="F30" i="3"/>
  <c r="W30" i="3" s="1"/>
  <c r="AC30" i="3" s="1"/>
  <c r="W29" i="3"/>
  <c r="AC29" i="3" s="1"/>
  <c r="F29" i="3"/>
  <c r="F28" i="3"/>
  <c r="W28" i="3" s="1"/>
  <c r="AC28" i="3" s="1"/>
  <c r="F27" i="3"/>
  <c r="W27" i="3" s="1"/>
  <c r="AC27" i="3" s="1"/>
  <c r="W26" i="3"/>
  <c r="AC26" i="3" s="1"/>
  <c r="F26" i="3"/>
  <c r="F25" i="3"/>
  <c r="W25" i="3" s="1"/>
  <c r="AC25" i="3" s="1"/>
  <c r="F24" i="3"/>
  <c r="W24" i="3" s="1"/>
  <c r="AC24" i="3" s="1"/>
  <c r="W23" i="3"/>
  <c r="AC23" i="3" s="1"/>
  <c r="F23" i="3"/>
  <c r="F22" i="3"/>
  <c r="W22" i="3" s="1"/>
  <c r="AC22" i="3" s="1"/>
  <c r="F21" i="3"/>
  <c r="W21" i="3" s="1"/>
  <c r="AC21" i="3" s="1"/>
  <c r="W20" i="3"/>
  <c r="AC20" i="3" s="1"/>
  <c r="F20" i="3"/>
  <c r="F19" i="3"/>
  <c r="W19" i="3" s="1"/>
  <c r="AC19" i="3" s="1"/>
  <c r="F18" i="3"/>
  <c r="W18" i="3" s="1"/>
  <c r="AC18" i="3" s="1"/>
  <c r="W17" i="3"/>
  <c r="AC17" i="3" s="1"/>
  <c r="F17" i="3"/>
  <c r="F16" i="3"/>
  <c r="W16" i="3" s="1"/>
  <c r="AC16" i="3" s="1"/>
  <c r="F15" i="3"/>
  <c r="W15" i="3" s="1"/>
  <c r="AC15" i="3" s="1"/>
  <c r="W14" i="3"/>
  <c r="AC14" i="3" s="1"/>
  <c r="F14" i="3"/>
  <c r="F13" i="3"/>
  <c r="W13" i="3" s="1"/>
  <c r="AC13" i="3" s="1"/>
  <c r="F12" i="3"/>
  <c r="F33" i="3" s="1"/>
  <c r="F39" i="3" s="1"/>
  <c r="W11" i="3"/>
  <c r="AC11" i="3" s="1"/>
  <c r="F11" i="3"/>
  <c r="F10" i="2"/>
  <c r="W10" i="2"/>
  <c r="AC10" i="2" s="1"/>
  <c r="F11" i="2"/>
  <c r="W11" i="2"/>
  <c r="AC11" i="2" s="1"/>
  <c r="F12" i="2"/>
  <c r="W12" i="2" s="1"/>
  <c r="AC12" i="2" s="1"/>
  <c r="F13" i="2"/>
  <c r="W13" i="2"/>
  <c r="AC13" i="2"/>
  <c r="F14" i="2"/>
  <c r="W14" i="2" s="1"/>
  <c r="AC14" i="2" s="1"/>
  <c r="F15" i="2"/>
  <c r="W15" i="2" s="1"/>
  <c r="AC15" i="2" s="1"/>
  <c r="F16" i="2"/>
  <c r="W16" i="2" s="1"/>
  <c r="AC16" i="2" s="1"/>
  <c r="F17" i="2"/>
  <c r="W17" i="2" s="1"/>
  <c r="AC17" i="2" s="1"/>
  <c r="F18" i="2"/>
  <c r="W18" i="2" s="1"/>
  <c r="AC18" i="2" s="1"/>
  <c r="F19" i="2"/>
  <c r="W19" i="2" s="1"/>
  <c r="AC19" i="2" s="1"/>
  <c r="F20" i="2"/>
  <c r="W20" i="2"/>
  <c r="AC20" i="2" s="1"/>
  <c r="F21" i="2"/>
  <c r="W21" i="2" s="1"/>
  <c r="AC21" i="2" s="1"/>
  <c r="F22" i="2"/>
  <c r="W22" i="2"/>
  <c r="AC22" i="2"/>
  <c r="F23" i="2"/>
  <c r="W23" i="2"/>
  <c r="AC23" i="2"/>
  <c r="F24" i="2"/>
  <c r="W24" i="2" s="1"/>
  <c r="AC24" i="2" s="1"/>
  <c r="F25" i="2"/>
  <c r="W25" i="2" s="1"/>
  <c r="AC25" i="2" s="1"/>
  <c r="F26" i="2"/>
  <c r="W26" i="2" s="1"/>
  <c r="AC26" i="2" s="1"/>
  <c r="F27" i="2"/>
  <c r="W27" i="2" s="1"/>
  <c r="AC27" i="2" s="1"/>
  <c r="F28" i="2"/>
  <c r="W28" i="2" s="1"/>
  <c r="AC28" i="2" s="1"/>
  <c r="F29" i="2"/>
  <c r="W29" i="2" s="1"/>
  <c r="AC29" i="2" s="1"/>
  <c r="F30" i="2"/>
  <c r="W30" i="2" s="1"/>
  <c r="AC30" i="2" s="1"/>
  <c r="F31" i="2"/>
  <c r="W31" i="2"/>
  <c r="AC31" i="2" s="1"/>
  <c r="F32" i="2"/>
  <c r="W32" i="2"/>
  <c r="AC32" i="2" s="1"/>
  <c r="B33" i="2"/>
  <c r="B39" i="2" s="1"/>
  <c r="C33" i="2"/>
  <c r="C39" i="2" s="1"/>
  <c r="D33" i="2"/>
  <c r="D39" i="2" s="1"/>
  <c r="E33" i="2"/>
  <c r="E39" i="2" s="1"/>
  <c r="G33" i="2"/>
  <c r="G39" i="2" s="1"/>
  <c r="H33" i="2"/>
  <c r="H39" i="2" s="1"/>
  <c r="I33" i="2"/>
  <c r="I39" i="2" s="1"/>
  <c r="J33" i="2"/>
  <c r="K33" i="2"/>
  <c r="K39" i="2" s="1"/>
  <c r="L33" i="2"/>
  <c r="L39" i="2" s="1"/>
  <c r="M33" i="2"/>
  <c r="M39" i="2" s="1"/>
  <c r="N33" i="2"/>
  <c r="N39" i="2" s="1"/>
  <c r="O33" i="2"/>
  <c r="O39" i="2" s="1"/>
  <c r="P33" i="2"/>
  <c r="P39" i="2" s="1"/>
  <c r="Q33" i="2"/>
  <c r="Q39" i="2" s="1"/>
  <c r="R33" i="2"/>
  <c r="R39" i="2" s="1"/>
  <c r="S33" i="2"/>
  <c r="S39" i="2" s="1"/>
  <c r="T33" i="2"/>
  <c r="T39" i="2" s="1"/>
  <c r="U33" i="2"/>
  <c r="U39" i="2" s="1"/>
  <c r="V33" i="2"/>
  <c r="V39" i="2" s="1"/>
  <c r="Y33" i="2"/>
  <c r="AA33" i="2"/>
  <c r="AA36" i="2" s="1"/>
  <c r="F34" i="2"/>
  <c r="W34" i="2" s="1"/>
  <c r="AC34" i="2" s="1"/>
  <c r="F35" i="2"/>
  <c r="AC35" i="2"/>
  <c r="F36" i="2"/>
  <c r="W36" i="2"/>
  <c r="F37" i="2"/>
  <c r="W37" i="2" s="1"/>
  <c r="AC37" i="2" s="1"/>
  <c r="F38" i="2"/>
  <c r="W38" i="2" s="1"/>
  <c r="AC38" i="2" s="1"/>
  <c r="J39" i="2"/>
  <c r="E52" i="2"/>
  <c r="AC39" i="9" l="1"/>
  <c r="E55" i="3"/>
  <c r="AC33" i="6"/>
  <c r="E55" i="2"/>
  <c r="Y36" i="2"/>
  <c r="P33" i="5"/>
  <c r="P39" i="5" s="1"/>
  <c r="Q33" i="5"/>
  <c r="Q39" i="5" s="1"/>
  <c r="W28" i="5"/>
  <c r="AC28" i="5" s="1"/>
  <c r="R33" i="5"/>
  <c r="R39" i="5" s="1"/>
  <c r="O39" i="5"/>
  <c r="S33" i="5"/>
  <c r="S39" i="5" s="1"/>
  <c r="U33" i="5"/>
  <c r="U39" i="5" s="1"/>
  <c r="T33" i="5"/>
  <c r="T39" i="5" s="1"/>
  <c r="W32" i="5"/>
  <c r="AC32" i="5" s="1"/>
  <c r="V33" i="5"/>
  <c r="V39" i="5" s="1"/>
  <c r="B33" i="5"/>
  <c r="B39" i="5" s="1"/>
  <c r="Y33" i="5"/>
  <c r="E55" i="5"/>
  <c r="C33" i="5"/>
  <c r="C39" i="5" s="1"/>
  <c r="AA33" i="5"/>
  <c r="AA36" i="5" s="1"/>
  <c r="D10" i="5"/>
  <c r="W38" i="5"/>
  <c r="AC38" i="5" s="1"/>
  <c r="E33" i="5"/>
  <c r="E39" i="5" s="1"/>
  <c r="W13" i="5"/>
  <c r="AC13" i="5" s="1"/>
  <c r="G33" i="5"/>
  <c r="G39" i="5" s="1"/>
  <c r="H33" i="5"/>
  <c r="H39" i="5" s="1"/>
  <c r="W12" i="5"/>
  <c r="AC12" i="5" s="1"/>
  <c r="D35" i="5"/>
  <c r="F35" i="5" s="1"/>
  <c r="W17" i="5"/>
  <c r="AC17" i="5" s="1"/>
  <c r="W37" i="5"/>
  <c r="AC37" i="5" s="1"/>
  <c r="AC36" i="4"/>
  <c r="D33" i="4"/>
  <c r="D39" i="4" s="1"/>
  <c r="E55" i="4"/>
  <c r="W10" i="4"/>
  <c r="F33" i="4"/>
  <c r="F39" i="4" s="1"/>
  <c r="AC36" i="2"/>
  <c r="F33" i="2"/>
  <c r="F39" i="2" s="1"/>
  <c r="AC36" i="3"/>
  <c r="W12" i="3"/>
  <c r="AC12" i="3" s="1"/>
  <c r="Y39" i="3"/>
  <c r="W33" i="2"/>
  <c r="W39" i="2" s="1"/>
  <c r="Y39" i="2"/>
  <c r="AC33" i="2"/>
  <c r="AC39" i="6" l="1"/>
  <c r="D33" i="5"/>
  <c r="D39" i="5" s="1"/>
  <c r="F10" i="5"/>
  <c r="Y36" i="5"/>
  <c r="AC36" i="5" s="1"/>
  <c r="AC10" i="4"/>
  <c r="W33" i="4"/>
  <c r="W39" i="4" s="1"/>
  <c r="W33" i="3"/>
  <c r="W39" i="3" s="1"/>
  <c r="AC33" i="3"/>
  <c r="AC39" i="2"/>
  <c r="F33" i="5" l="1"/>
  <c r="F39" i="5" s="1"/>
  <c r="W10" i="5"/>
  <c r="Y39" i="5"/>
  <c r="AC33" i="4"/>
  <c r="AC39" i="3"/>
  <c r="W33" i="5" l="1"/>
  <c r="W39" i="5" s="1"/>
  <c r="AC10" i="5"/>
  <c r="AC39" i="4"/>
  <c r="AC33" i="5" l="1"/>
  <c r="AC39" i="5" l="1"/>
</calcChain>
</file>

<file path=xl/sharedStrings.xml><?xml version="1.0" encoding="utf-8"?>
<sst xmlns="http://schemas.openxmlformats.org/spreadsheetml/2006/main" count="1422" uniqueCount="122">
  <si>
    <t xml:space="preserve">B.N.A. S.I.D.I.F.  </t>
  </si>
  <si>
    <t>FUENTE:</t>
  </si>
  <si>
    <t xml:space="preserve"> Fondo Compensador</t>
  </si>
  <si>
    <t xml:space="preserve"> Ajuste Autarquía Afip (**)</t>
  </si>
  <si>
    <t xml:space="preserve"> Otros Coparticipados</t>
  </si>
  <si>
    <t xml:space="preserve"> Int.Pag. Y Costo Fciero.</t>
  </si>
  <si>
    <t>(***) Los Regímenes De Energía  Eléctrica incluyen el financiamiento de los gastos de funcionamiento del Consejo Federal de la Energía Eléctrica, Resolución C.E. Nro.628  y Resolución C.E. Nro. 1625.</t>
  </si>
  <si>
    <t xml:space="preserve"> Ganancia Mínima Presunta</t>
  </si>
  <si>
    <t xml:space="preserve">(**) Se incorpora el Fallo de La CSJN por la distribución de los costos de la Autarquía AFIP a La Provincia De Santa Fe y La Pampa. </t>
  </si>
  <si>
    <t xml:space="preserve"> Impuestos Internos</t>
  </si>
  <si>
    <t xml:space="preserve">(**) Se Incorpora El Fallo De La Csjn Por La Distribución De Los Costos De La Autarquía Afip A La Provincia De Santa Fe Y La Pampa. </t>
  </si>
  <si>
    <t>Asimismo se debe señalar que en el monto que se consigna en Organismos Vialidad corresponde a la parte de Nación (10,4%) del Impuesto a los Combustibles prevista en La Ley N° 23.966 y modificatorias.</t>
  </si>
  <si>
    <t xml:space="preserve"> Impuesto al Valor Agregado</t>
  </si>
  <si>
    <t xml:space="preserve"> (*) El Monto correspondiente al Tesoro Nacional se encuentra neto de la transferencia a la C.A.B.A. en concepto de Coparticipación Fiscal.</t>
  </si>
  <si>
    <t>Nota:</t>
  </si>
  <si>
    <t xml:space="preserve"> Impuesto a las Ganancias</t>
  </si>
  <si>
    <t>Total (**)</t>
  </si>
  <si>
    <t>Fondo A.T.N.</t>
  </si>
  <si>
    <t>Seguridad Social</t>
  </si>
  <si>
    <t>Tesoro Nacional (*)</t>
  </si>
  <si>
    <t>Fdo.Compensador</t>
  </si>
  <si>
    <t>C.A.B.A</t>
  </si>
  <si>
    <t>Provincias</t>
  </si>
  <si>
    <t>Tierra Del Fuego</t>
  </si>
  <si>
    <t>Tucumán</t>
  </si>
  <si>
    <t>Sgo. Del Estero</t>
  </si>
  <si>
    <t>Santa Fe</t>
  </si>
  <si>
    <t>Santa Cruz</t>
  </si>
  <si>
    <t>San Luis</t>
  </si>
  <si>
    <t>San Juan</t>
  </si>
  <si>
    <t>Salta</t>
  </si>
  <si>
    <t>Río Negro</t>
  </si>
  <si>
    <t>Neuquén</t>
  </si>
  <si>
    <t>Misiones</t>
  </si>
  <si>
    <t>Mendoza</t>
  </si>
  <si>
    <t>La Rioja</t>
  </si>
  <si>
    <t>La Pampa</t>
  </si>
  <si>
    <t>Jujuy</t>
  </si>
  <si>
    <t>Formosa</t>
  </si>
  <si>
    <t>Entre Ríos</t>
  </si>
  <si>
    <t>Chubut</t>
  </si>
  <si>
    <t>Chaco</t>
  </si>
  <si>
    <t>Corrientes</t>
  </si>
  <si>
    <t>Córdoba</t>
  </si>
  <si>
    <t>Catamarca</t>
  </si>
  <si>
    <t>Buenos Aires</t>
  </si>
  <si>
    <t>(2)</t>
  </si>
  <si>
    <t>(1)</t>
  </si>
  <si>
    <t>Aart. 59 Inc. A</t>
  </si>
  <si>
    <t>Desequilib.</t>
  </si>
  <si>
    <t>Tarifa Elect.</t>
  </si>
  <si>
    <t>Provincial</t>
  </si>
  <si>
    <t>Infraestr.</t>
  </si>
  <si>
    <t>Punto 2</t>
  </si>
  <si>
    <t>Ley Nº 23.906</t>
  </si>
  <si>
    <t>Art. 30</t>
  </si>
  <si>
    <t>Nº 24.699</t>
  </si>
  <si>
    <t>Nº 24.049</t>
  </si>
  <si>
    <t xml:space="preserve">(1) + (2) </t>
  </si>
  <si>
    <t xml:space="preserve">II. a y b; II. d y e </t>
  </si>
  <si>
    <t xml:space="preserve"> Origen Nacional</t>
  </si>
  <si>
    <t>Ley Nº 24.977</t>
  </si>
  <si>
    <t xml:space="preserve">de </t>
  </si>
  <si>
    <t>F.E.D.E.I.</t>
  </si>
  <si>
    <t>Fdo. P/Comp.</t>
  </si>
  <si>
    <t>FO.NA.VI.</t>
  </si>
  <si>
    <t>Vialidad</t>
  </si>
  <si>
    <t>Obras de</t>
  </si>
  <si>
    <t>Art. 5</t>
  </si>
  <si>
    <t>Fdo. Educ.</t>
  </si>
  <si>
    <t>Ley Nº 23.966</t>
  </si>
  <si>
    <t>Ley</t>
  </si>
  <si>
    <t>Ley Nº 26.075</t>
  </si>
  <si>
    <t>Total</t>
  </si>
  <si>
    <t xml:space="preserve">Consenso Fiscal </t>
  </si>
  <si>
    <t>Recursos</t>
  </si>
  <si>
    <t>P/Peq.Contrib.</t>
  </si>
  <si>
    <t>Compens.</t>
  </si>
  <si>
    <t>Ley Nº 24.464</t>
  </si>
  <si>
    <t>Ley Nº 23.966 y Nº 24.699</t>
  </si>
  <si>
    <t>Los Activos</t>
  </si>
  <si>
    <t>Bienes Personales</t>
  </si>
  <si>
    <t>Subtotal</t>
  </si>
  <si>
    <t>De Servicios</t>
  </si>
  <si>
    <t>Neta De</t>
  </si>
  <si>
    <t xml:space="preserve">Compensación </t>
  </si>
  <si>
    <t>Reg.Simplif.</t>
  </si>
  <si>
    <t>Fondo</t>
  </si>
  <si>
    <t>Régimen de la Energía Eléctrica</t>
  </si>
  <si>
    <t>Impuesto a los Combustibles Líquidos</t>
  </si>
  <si>
    <t>I.V.A.</t>
  </si>
  <si>
    <t>Impuesto s/</t>
  </si>
  <si>
    <t xml:space="preserve">Impuesto sobre los </t>
  </si>
  <si>
    <t xml:space="preserve">Transfer. </t>
  </si>
  <si>
    <t>C.F.I.</t>
  </si>
  <si>
    <t>PLANILLA N° 1.1</t>
  </si>
  <si>
    <t xml:space="preserve">     Última actualización: 31/01/2024</t>
  </si>
  <si>
    <t xml:space="preserve">Información provisoria sujeta a modificaciones </t>
  </si>
  <si>
    <t>SUBSECRETARÍA DE COORDINACIÓN FISCAL PROVINCIAL</t>
  </si>
  <si>
    <t>Educativo</t>
  </si>
  <si>
    <t>Financ.</t>
  </si>
  <si>
    <t xml:space="preserve">     Última actualización: 27/03/2024</t>
  </si>
  <si>
    <t xml:space="preserve">     Última actualización: 29/02/2024</t>
  </si>
  <si>
    <t>Ley    Nº  2 4 . 0 6 5</t>
  </si>
  <si>
    <t>Ley   Nº  2 4 . 0 6 5</t>
  </si>
  <si>
    <t xml:space="preserve">      Última actualización: 30/04/2024</t>
  </si>
  <si>
    <t>(***) Los Regímenes De Energía  Eléctrica incluyen el financiamiento de los gastos de funcionamiento del Consejo Federal de la Energía Eléctrica, Resolución C.E. Nro.628.</t>
  </si>
  <si>
    <t>Última actualización: 31/05/2024</t>
  </si>
  <si>
    <t>L E Y    Nº  2 4 . 0 6 5</t>
  </si>
  <si>
    <t xml:space="preserve"> Subtotal</t>
  </si>
  <si>
    <t xml:space="preserve"> Total</t>
  </si>
  <si>
    <t>Última actualización: 28/06/2024</t>
  </si>
  <si>
    <t>Última actualización: 31/07/2024</t>
  </si>
  <si>
    <t>Última actualización: 30/08/2024</t>
  </si>
  <si>
    <t>NOTA:</t>
  </si>
  <si>
    <t xml:space="preserve">(**) Se Incorpora El Fallo de La CSJN por la distribución de los costos de la autarquía AFIP a la Provincia de Santa Fe y La Pampa. </t>
  </si>
  <si>
    <t>(***) Los Regímenes de Energía Eléctrica incluyen el financiamiento de los gastos de funcionamiento del Consejo Federal de la Energía Eléctrica, Resolución C.E. Nro.628  y Resolución C.E. Nro. 1625.</t>
  </si>
  <si>
    <t>Información provisoria sujeta a modificaciones</t>
  </si>
  <si>
    <t>Última actualización: 30/09/2024</t>
  </si>
  <si>
    <t>Última actualización: 31/10/2024</t>
  </si>
  <si>
    <t>Última actualización: 29/11/2024</t>
  </si>
  <si>
    <t>Última actualización: 30/12/2024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</si>
</sst>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_)"/>
    <numFmt numFmtId="165" formatCode="#,##0.0"/>
    <numFmt numFmtId="166" formatCode="_-* #,##0.00\ _P_t_s_-;\-* #,##0.00\ _P_t_s_-;_-* &quot;-&quot;??\ _P_t_s_-;_-@_-"/>
  </numFmts>
  <fonts count="16" x14ac:knownFonts="1">
    <font>
      <sz val="12"/>
      <name val="Courier"/>
    </font>
    <font>
      <sz val="10"/>
      <name val="Arial"/>
      <family val="2"/>
    </font>
    <font>
      <sz val="10"/>
      <name val="Roboto"/>
    </font>
    <font>
      <b/>
      <sz val="10"/>
      <name val="Roboto"/>
    </font>
    <font>
      <i/>
      <sz val="10"/>
      <name val="Roboto"/>
    </font>
    <font>
      <b/>
      <sz val="10"/>
      <color theme="0" tint="-0.14999847407452621"/>
      <name val="Roboto"/>
    </font>
    <font>
      <sz val="9"/>
      <name val="Roboto"/>
    </font>
    <font>
      <sz val="12"/>
      <name val="Roboto"/>
    </font>
    <font>
      <b/>
      <sz val="11"/>
      <name val="Roboto"/>
    </font>
    <font>
      <sz val="12"/>
      <name val="Courier"/>
    </font>
    <font>
      <b/>
      <sz val="10.5"/>
      <color theme="0" tint="-0.14999847407452621"/>
      <name val="Roboto"/>
    </font>
    <font>
      <sz val="10.5"/>
      <color theme="0" tint="-0.14999847407452621"/>
      <name val="Roboto"/>
    </font>
    <font>
      <b/>
      <sz val="10.5"/>
      <name val="Roboto"/>
    </font>
    <font>
      <sz val="10"/>
      <color theme="0"/>
      <name val="Roboto"/>
    </font>
    <font>
      <sz val="8"/>
      <name val="Roboto"/>
    </font>
    <font>
      <sz val="10.5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C4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2C4F"/>
        <bgColor indexed="64"/>
      </patternFill>
    </fill>
    <fill>
      <patternFill patternType="solid">
        <fgColor rgb="FF232C4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</borders>
  <cellStyleXfs count="5">
    <xf numFmtId="164" fontId="0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37">
    <xf numFmtId="164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/>
    <xf numFmtId="0" fontId="2" fillId="0" borderId="0" xfId="1" applyFont="1" applyBorder="1"/>
    <xf numFmtId="0" fontId="2" fillId="0" borderId="1" xfId="1" applyFont="1" applyBorder="1"/>
    <xf numFmtId="0" fontId="3" fillId="0" borderId="1" xfId="1" applyFont="1" applyBorder="1"/>
    <xf numFmtId="0" fontId="4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left"/>
    </xf>
    <xf numFmtId="165" fontId="3" fillId="2" borderId="0" xfId="1" applyNumberFormat="1" applyFont="1" applyFill="1" applyBorder="1" applyAlignment="1">
      <alignment horizontal="right"/>
    </xf>
    <xf numFmtId="165" fontId="3" fillId="4" borderId="5" xfId="1" applyNumberFormat="1" applyFont="1" applyFill="1" applyBorder="1" applyAlignment="1">
      <alignment horizontal="center"/>
    </xf>
    <xf numFmtId="0" fontId="3" fillId="0" borderId="6" xfId="1" applyFont="1" applyBorder="1"/>
    <xf numFmtId="164" fontId="2" fillId="4" borderId="6" xfId="0" applyFont="1" applyFill="1" applyBorder="1" applyAlignment="1"/>
    <xf numFmtId="0" fontId="3" fillId="0" borderId="7" xfId="1" applyFont="1" applyBorder="1"/>
    <xf numFmtId="0" fontId="3" fillId="4" borderId="7" xfId="1" applyFont="1" applyFill="1" applyBorder="1" applyAlignment="1"/>
    <xf numFmtId="165" fontId="3" fillId="0" borderId="0" xfId="1" applyNumberFormat="1" applyFont="1" applyBorder="1"/>
    <xf numFmtId="0" fontId="3" fillId="0" borderId="10" xfId="1" applyFont="1" applyBorder="1"/>
    <xf numFmtId="164" fontId="2" fillId="4" borderId="10" xfId="0" applyFont="1" applyFill="1" applyBorder="1" applyAlignment="1"/>
    <xf numFmtId="0" fontId="3" fillId="4" borderId="11" xfId="1" applyFont="1" applyFill="1" applyBorder="1" applyAlignment="1"/>
    <xf numFmtId="0" fontId="2" fillId="0" borderId="0" xfId="1" applyFont="1" applyAlignment="1">
      <alignment horizontal="center"/>
    </xf>
    <xf numFmtId="165" fontId="2" fillId="0" borderId="0" xfId="1" applyNumberFormat="1" applyFont="1"/>
    <xf numFmtId="165" fontId="2" fillId="0" borderId="0" xfId="1" applyNumberFormat="1" applyFont="1" applyBorder="1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" fontId="2" fillId="0" borderId="0" xfId="1" applyNumberFormat="1" applyFont="1"/>
    <xf numFmtId="0" fontId="3" fillId="0" borderId="5" xfId="1" applyFont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/>
    </xf>
    <xf numFmtId="165" fontId="3" fillId="3" borderId="12" xfId="1" applyNumberFormat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165" fontId="3" fillId="0" borderId="0" xfId="1" applyNumberFormat="1" applyFont="1"/>
    <xf numFmtId="165" fontId="3" fillId="4" borderId="15" xfId="1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5" fontId="3" fillId="4" borderId="16" xfId="1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2" fillId="4" borderId="15" xfId="1" applyNumberFormat="1" applyFont="1" applyFill="1" applyBorder="1" applyAlignment="1">
      <alignment horizontal="center"/>
    </xf>
    <xf numFmtId="165" fontId="2" fillId="4" borderId="17" xfId="1" applyNumberFormat="1" applyFont="1" applyFill="1" applyBorder="1" applyAlignment="1">
      <alignment horizontal="center"/>
    </xf>
    <xf numFmtId="0" fontId="3" fillId="4" borderId="15" xfId="1" applyFont="1" applyFill="1" applyBorder="1"/>
    <xf numFmtId="165" fontId="3" fillId="4" borderId="17" xfId="1" applyNumberFormat="1" applyFont="1" applyFill="1" applyBorder="1" applyAlignment="1">
      <alignment horizontal="center"/>
    </xf>
    <xf numFmtId="165" fontId="3" fillId="4" borderId="18" xfId="1" applyNumberFormat="1" applyFont="1" applyFill="1" applyBorder="1" applyAlignment="1">
      <alignment horizontal="center"/>
    </xf>
    <xf numFmtId="0" fontId="3" fillId="4" borderId="17" xfId="1" applyFont="1" applyFill="1" applyBorder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5" fontId="3" fillId="0" borderId="2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2" fillId="0" borderId="36" xfId="1" applyFont="1" applyBorder="1" applyAlignment="1">
      <alignment horizontal="right"/>
    </xf>
    <xf numFmtId="0" fontId="2" fillId="0" borderId="37" xfId="1" applyFont="1" applyBorder="1" applyAlignment="1">
      <alignment horizontal="right"/>
    </xf>
    <xf numFmtId="0" fontId="2" fillId="0" borderId="0" xfId="1" applyFont="1" applyBorder="1" applyAlignment="1">
      <alignment horizontal="centerContinuous"/>
    </xf>
    <xf numFmtId="0" fontId="2" fillId="0" borderId="0" xfId="1" applyFont="1" applyBorder="1" applyAlignment="1">
      <alignment horizontal="left"/>
    </xf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horizontal="centerContinuous"/>
    </xf>
    <xf numFmtId="0" fontId="6" fillId="0" borderId="0" xfId="1" applyFont="1"/>
    <xf numFmtId="0" fontId="4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Continuous"/>
    </xf>
    <xf numFmtId="0" fontId="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right" vertical="top"/>
    </xf>
    <xf numFmtId="0" fontId="8" fillId="0" borderId="0" xfId="1" applyFont="1" applyBorder="1" applyAlignment="1">
      <alignment horizontal="right" vertical="top"/>
    </xf>
    <xf numFmtId="0" fontId="8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centerContinuous" wrapText="1"/>
    </xf>
    <xf numFmtId="166" fontId="2" fillId="0" borderId="0" xfId="2" applyFont="1" applyFill="1"/>
    <xf numFmtId="0" fontId="2" fillId="0" borderId="0" xfId="1" applyFont="1" applyFill="1"/>
    <xf numFmtId="165" fontId="2" fillId="0" borderId="0" xfId="1" applyNumberFormat="1" applyFont="1" applyFill="1"/>
    <xf numFmtId="0" fontId="2" fillId="0" borderId="0" xfId="1" applyFont="1" applyFill="1" applyAlignment="1">
      <alignment horizontal="center"/>
    </xf>
    <xf numFmtId="165" fontId="3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/>
    <xf numFmtId="0" fontId="4" fillId="0" borderId="0" xfId="1" applyFont="1" applyAlignment="1">
      <alignment horizontal="center"/>
    </xf>
    <xf numFmtId="0" fontId="3" fillId="0" borderId="0" xfId="1" applyFont="1" applyBorder="1" applyAlignment="1">
      <alignment horizontal="left"/>
    </xf>
    <xf numFmtId="4" fontId="5" fillId="6" borderId="3" xfId="1" applyNumberFormat="1" applyFont="1" applyFill="1" applyBorder="1"/>
    <xf numFmtId="165" fontId="5" fillId="6" borderId="2" xfId="1" applyNumberFormat="1" applyFont="1" applyFill="1" applyBorder="1" applyAlignment="1">
      <alignment horizontal="center" vertical="center"/>
    </xf>
    <xf numFmtId="0" fontId="3" fillId="4" borderId="7" xfId="1" applyFont="1" applyFill="1" applyBorder="1" applyAlignment="1"/>
    <xf numFmtId="164" fontId="2" fillId="4" borderId="6" xfId="0" applyFont="1" applyFill="1" applyBorder="1" applyAlignment="1"/>
    <xf numFmtId="0" fontId="4" fillId="0" borderId="0" xfId="1" applyFont="1" applyAlignment="1"/>
    <xf numFmtId="165" fontId="10" fillId="7" borderId="2" xfId="1" applyNumberFormat="1" applyFont="1" applyFill="1" applyBorder="1" applyAlignment="1">
      <alignment horizontal="center" vertical="center"/>
    </xf>
    <xf numFmtId="4" fontId="5" fillId="7" borderId="3" xfId="1" applyNumberFormat="1" applyFont="1" applyFill="1" applyBorder="1"/>
    <xf numFmtId="0" fontId="3" fillId="0" borderId="0" xfId="1" applyFont="1" applyBorder="1" applyAlignment="1">
      <alignment vertical="center"/>
    </xf>
    <xf numFmtId="165" fontId="10" fillId="6" borderId="8" xfId="1" applyNumberFormat="1" applyFont="1" applyFill="1" applyBorder="1" applyAlignment="1">
      <alignment horizontal="center" vertical="center"/>
    </xf>
    <xf numFmtId="165" fontId="10" fillId="3" borderId="7" xfId="1" applyNumberFormat="1" applyFont="1" applyFill="1" applyBorder="1" applyAlignment="1">
      <alignment horizontal="center" vertical="center"/>
    </xf>
    <xf numFmtId="165" fontId="10" fillId="6" borderId="14" xfId="1" applyNumberFormat="1" applyFont="1" applyFill="1" applyBorder="1" applyAlignment="1">
      <alignment horizontal="center" vertical="center"/>
    </xf>
    <xf numFmtId="0" fontId="10" fillId="6" borderId="14" xfId="1" applyFont="1" applyFill="1" applyBorder="1" applyAlignment="1">
      <alignment horizontal="left" vertical="center"/>
    </xf>
    <xf numFmtId="165" fontId="12" fillId="5" borderId="15" xfId="1" applyNumberFormat="1" applyFont="1" applyFill="1" applyBorder="1" applyAlignment="1">
      <alignment horizontal="center"/>
    </xf>
    <xf numFmtId="165" fontId="12" fillId="5" borderId="17" xfId="1" applyNumberFormat="1" applyFont="1" applyFill="1" applyBorder="1" applyAlignment="1">
      <alignment horizontal="center"/>
    </xf>
    <xf numFmtId="165" fontId="10" fillId="3" borderId="21" xfId="1" applyNumberFormat="1" applyFont="1" applyFill="1" applyBorder="1" applyAlignment="1">
      <alignment horizontal="center" vertical="center"/>
    </xf>
    <xf numFmtId="165" fontId="10" fillId="3" borderId="19" xfId="1" applyNumberFormat="1" applyFont="1" applyFill="1" applyBorder="1" applyAlignment="1">
      <alignment horizontal="center" vertical="center"/>
    </xf>
    <xf numFmtId="165" fontId="10" fillId="6" borderId="21" xfId="1" applyNumberFormat="1" applyFont="1" applyFill="1" applyBorder="1" applyAlignment="1">
      <alignment horizontal="center" vertical="center"/>
    </xf>
    <xf numFmtId="0" fontId="10" fillId="6" borderId="21" xfId="1" applyFont="1" applyFill="1" applyBorder="1" applyAlignment="1">
      <alignment horizontal="left" vertical="center"/>
    </xf>
    <xf numFmtId="49" fontId="10" fillId="3" borderId="21" xfId="1" applyNumberFormat="1" applyFont="1" applyFill="1" applyBorder="1" applyAlignment="1">
      <alignment horizontal="center"/>
    </xf>
    <xf numFmtId="0" fontId="12" fillId="0" borderId="0" xfId="1" applyFont="1"/>
    <xf numFmtId="49" fontId="10" fillId="6" borderId="21" xfId="1" applyNumberFormat="1" applyFont="1" applyFill="1" applyBorder="1" applyAlignment="1">
      <alignment horizontal="center"/>
    </xf>
    <xf numFmtId="49" fontId="10" fillId="6" borderId="0" xfId="1" applyNumberFormat="1" applyFont="1" applyFill="1" applyBorder="1" applyAlignment="1">
      <alignment horizontal="center"/>
    </xf>
    <xf numFmtId="49" fontId="10" fillId="6" borderId="9" xfId="1" applyNumberFormat="1" applyFont="1" applyFill="1" applyBorder="1" applyAlignment="1">
      <alignment horizontal="center"/>
    </xf>
    <xf numFmtId="49" fontId="10" fillId="6" borderId="19" xfId="1" applyNumberFormat="1" applyFont="1" applyFill="1" applyBorder="1" applyAlignment="1">
      <alignment horizontal="center"/>
    </xf>
    <xf numFmtId="49" fontId="10" fillId="6" borderId="22" xfId="1" applyNumberFormat="1" applyFont="1" applyFill="1" applyBorder="1" applyAlignment="1">
      <alignment horizontal="left"/>
    </xf>
    <xf numFmtId="49" fontId="10" fillId="6" borderId="21" xfId="1" applyNumberFormat="1" applyFont="1" applyFill="1" applyBorder="1"/>
    <xf numFmtId="49" fontId="10" fillId="6" borderId="0" xfId="1" applyNumberFormat="1" applyFont="1" applyFill="1" applyBorder="1" applyAlignment="1">
      <alignment horizontal="left"/>
    </xf>
    <xf numFmtId="49" fontId="10" fillId="6" borderId="23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49" fontId="10" fillId="6" borderId="16" xfId="1" applyNumberFormat="1" applyFont="1" applyFill="1" applyBorder="1" applyAlignment="1">
      <alignment horizontal="center"/>
    </xf>
    <xf numFmtId="49" fontId="10" fillId="6" borderId="25" xfId="1" applyNumberFormat="1" applyFont="1" applyFill="1" applyBorder="1" applyAlignment="1">
      <alignment horizontal="left"/>
    </xf>
    <xf numFmtId="49" fontId="10" fillId="6" borderId="29" xfId="1" applyNumberFormat="1" applyFont="1" applyFill="1" applyBorder="1" applyAlignment="1">
      <alignment horizontal="centerContinuous"/>
    </xf>
    <xf numFmtId="49" fontId="10" fillId="6" borderId="30" xfId="1" applyNumberFormat="1" applyFont="1" applyFill="1" applyBorder="1" applyAlignment="1">
      <alignment horizontal="centerContinuous"/>
    </xf>
    <xf numFmtId="49" fontId="10" fillId="6" borderId="31" xfId="1" applyNumberFormat="1" applyFont="1" applyFill="1" applyBorder="1" applyAlignment="1">
      <alignment horizontal="centerContinuous"/>
    </xf>
    <xf numFmtId="49" fontId="10" fillId="6" borderId="21" xfId="1" applyNumberFormat="1" applyFont="1" applyFill="1" applyBorder="1" applyAlignment="1">
      <alignment horizontal="centerContinuous"/>
    </xf>
    <xf numFmtId="49" fontId="10" fillId="6" borderId="26" xfId="1" applyNumberFormat="1" applyFont="1" applyFill="1" applyBorder="1" applyAlignment="1">
      <alignment horizontal="centerContinuous"/>
    </xf>
    <xf numFmtId="49" fontId="10" fillId="6" borderId="28" xfId="1" applyNumberFormat="1" applyFont="1" applyFill="1" applyBorder="1" applyAlignment="1">
      <alignment horizontal="centerContinuous"/>
    </xf>
    <xf numFmtId="9" fontId="10" fillId="3" borderId="23" xfId="3" applyFont="1" applyFill="1" applyBorder="1" applyAlignment="1">
      <alignment horizontal="center"/>
    </xf>
    <xf numFmtId="9" fontId="10" fillId="6" borderId="23" xfId="3" applyFont="1" applyFill="1" applyBorder="1" applyAlignment="1">
      <alignment horizontal="center"/>
    </xf>
    <xf numFmtId="9" fontId="10" fillId="6" borderId="32" xfId="3" applyFont="1" applyFill="1" applyBorder="1" applyAlignment="1">
      <alignment horizontal="center"/>
    </xf>
    <xf numFmtId="49" fontId="10" fillId="6" borderId="23" xfId="1" applyNumberFormat="1" applyFont="1" applyFill="1" applyBorder="1" applyAlignment="1">
      <alignment horizontal="centerContinuous"/>
    </xf>
    <xf numFmtId="49" fontId="10" fillId="6" borderId="33" xfId="1" applyNumberFormat="1" applyFont="1" applyFill="1" applyBorder="1" applyAlignment="1">
      <alignment horizontal="centerContinuous"/>
    </xf>
    <xf numFmtId="49" fontId="10" fillId="6" borderId="35" xfId="1" applyNumberFormat="1" applyFont="1" applyFill="1" applyBorder="1" applyAlignment="1">
      <alignment horizontal="centerContinuous"/>
    </xf>
    <xf numFmtId="165" fontId="10" fillId="3" borderId="14" xfId="1" applyNumberFormat="1" applyFont="1" applyFill="1" applyBorder="1" applyAlignment="1">
      <alignment horizontal="center" vertical="center"/>
    </xf>
    <xf numFmtId="4" fontId="10" fillId="6" borderId="0" xfId="1" applyNumberFormat="1" applyFont="1" applyFill="1" applyBorder="1"/>
    <xf numFmtId="4" fontId="10" fillId="6" borderId="0" xfId="1" applyNumberFormat="1" applyFont="1" applyFill="1" applyBorder="1" applyAlignment="1">
      <alignment vertical="center"/>
    </xf>
    <xf numFmtId="165" fontId="10" fillId="6" borderId="2" xfId="1" applyNumberFormat="1" applyFont="1" applyFill="1" applyBorder="1" applyAlignment="1">
      <alignment horizontal="center" vertical="center"/>
    </xf>
    <xf numFmtId="0" fontId="3" fillId="0" borderId="0" xfId="1" applyFont="1" applyFill="1" applyBorder="1"/>
    <xf numFmtId="166" fontId="2" fillId="0" borderId="0" xfId="2" applyFont="1" applyFill="1" applyBorder="1"/>
    <xf numFmtId="0" fontId="2" fillId="0" borderId="0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/>
    <xf numFmtId="166" fontId="3" fillId="0" borderId="0" xfId="2" applyFont="1" applyFill="1" applyBorder="1"/>
    <xf numFmtId="166" fontId="3" fillId="0" borderId="0" xfId="2" applyFont="1" applyFill="1" applyBorder="1" applyAlignment="1">
      <alignment vertical="center"/>
    </xf>
    <xf numFmtId="43" fontId="2" fillId="0" borderId="0" xfId="4" applyFont="1" applyFill="1" applyBorder="1"/>
    <xf numFmtId="43" fontId="2" fillId="0" borderId="0" xfId="4" applyFont="1" applyFill="1"/>
    <xf numFmtId="0" fontId="3" fillId="4" borderId="7" xfId="1" applyFont="1" applyFill="1" applyBorder="1" applyAlignment="1"/>
    <xf numFmtId="164" fontId="2" fillId="4" borderId="6" xfId="0" applyFont="1" applyFill="1" applyBorder="1" applyAlignment="1"/>
    <xf numFmtId="0" fontId="3" fillId="4" borderId="7" xfId="1" applyFont="1" applyFill="1" applyBorder="1" applyAlignment="1"/>
    <xf numFmtId="164" fontId="2" fillId="4" borderId="6" xfId="0" applyFont="1" applyFill="1" applyBorder="1" applyAlignment="1"/>
    <xf numFmtId="9" fontId="3" fillId="6" borderId="16" xfId="3" applyFont="1" applyFill="1" applyBorder="1" applyAlignment="1">
      <alignment horizontal="center" wrapText="1"/>
    </xf>
    <xf numFmtId="49" fontId="3" fillId="6" borderId="19" xfId="1" applyNumberFormat="1" applyFont="1" applyFill="1" applyBorder="1" applyAlignment="1">
      <alignment horizontal="center" wrapText="1"/>
    </xf>
    <xf numFmtId="49" fontId="3" fillId="6" borderId="38" xfId="1" applyNumberFormat="1" applyFont="1" applyFill="1" applyBorder="1" applyAlignment="1">
      <alignment horizontal="center"/>
    </xf>
    <xf numFmtId="165" fontId="3" fillId="4" borderId="38" xfId="1" applyNumberFormat="1" applyFont="1" applyFill="1" applyBorder="1" applyAlignment="1">
      <alignment horizontal="center"/>
    </xf>
    <xf numFmtId="165" fontId="3" fillId="6" borderId="18" xfId="1" applyNumberFormat="1" applyFont="1" applyFill="1" applyBorder="1" applyAlignment="1">
      <alignment horizontal="center" vertical="center"/>
    </xf>
    <xf numFmtId="165" fontId="3" fillId="6" borderId="5" xfId="1" applyNumberFormat="1" applyFont="1" applyFill="1" applyBorder="1" applyAlignment="1">
      <alignment horizontal="center" vertical="center"/>
    </xf>
    <xf numFmtId="4" fontId="5" fillId="6" borderId="0" xfId="1" applyNumberFormat="1" applyFont="1" applyFill="1" applyBorder="1" applyAlignment="1">
      <alignment vertical="center"/>
    </xf>
    <xf numFmtId="9" fontId="10" fillId="3" borderId="21" xfId="3" applyFont="1" applyFill="1" applyBorder="1" applyAlignment="1">
      <alignment horizontal="center"/>
    </xf>
    <xf numFmtId="49" fontId="10" fillId="3" borderId="14" xfId="1" applyNumberFormat="1" applyFont="1" applyFill="1" applyBorder="1" applyAlignment="1">
      <alignment horizontal="center"/>
    </xf>
    <xf numFmtId="165" fontId="12" fillId="5" borderId="39" xfId="1" applyNumberFormat="1" applyFont="1" applyFill="1" applyBorder="1" applyAlignment="1">
      <alignment horizontal="center"/>
    </xf>
    <xf numFmtId="166" fontId="2" fillId="2" borderId="0" xfId="2" applyFont="1" applyFill="1"/>
    <xf numFmtId="0" fontId="2" fillId="2" borderId="0" xfId="1" applyFont="1" applyFill="1"/>
    <xf numFmtId="0" fontId="13" fillId="2" borderId="0" xfId="1" applyFont="1" applyFill="1"/>
    <xf numFmtId="166" fontId="13" fillId="2" borderId="0" xfId="2" applyFont="1" applyFill="1" applyBorder="1"/>
    <xf numFmtId="166" fontId="13" fillId="2" borderId="0" xfId="2" applyFont="1" applyFill="1"/>
    <xf numFmtId="0" fontId="2" fillId="2" borderId="0" xfId="1" applyFont="1" applyFill="1" applyAlignment="1">
      <alignment horizontal="center"/>
    </xf>
    <xf numFmtId="166" fontId="3" fillId="2" borderId="0" xfId="2" applyFont="1" applyFill="1" applyBorder="1"/>
    <xf numFmtId="0" fontId="2" fillId="2" borderId="0" xfId="1" applyFont="1" applyFill="1" applyBorder="1"/>
    <xf numFmtId="166" fontId="3" fillId="2" borderId="0" xfId="2" applyFont="1" applyFill="1" applyBorder="1" applyAlignment="1">
      <alignment vertical="center"/>
    </xf>
    <xf numFmtId="0" fontId="3" fillId="0" borderId="4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4" borderId="7" xfId="1" applyFont="1" applyFill="1" applyBorder="1" applyAlignment="1"/>
    <xf numFmtId="164" fontId="2" fillId="4" borderId="6" xfId="0" applyFont="1" applyFill="1" applyBorder="1" applyAlignment="1"/>
    <xf numFmtId="166" fontId="2" fillId="2" borderId="0" xfId="2" applyFont="1" applyFill="1" applyBorder="1"/>
    <xf numFmtId="0" fontId="3" fillId="2" borderId="0" xfId="1" applyFont="1" applyFill="1" applyBorder="1"/>
    <xf numFmtId="0" fontId="2" fillId="2" borderId="1" xfId="1" applyFont="1" applyFill="1" applyBorder="1"/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Continuous" wrapText="1"/>
    </xf>
    <xf numFmtId="0" fontId="7" fillId="0" borderId="0" xfId="1" applyFont="1"/>
    <xf numFmtId="0" fontId="14" fillId="0" borderId="0" xfId="1" applyFont="1" applyBorder="1" applyAlignment="1">
      <alignment horizontal="centerContinuous"/>
    </xf>
    <xf numFmtId="9" fontId="3" fillId="6" borderId="41" xfId="3" applyFont="1" applyFill="1" applyBorder="1" applyAlignment="1">
      <alignment horizontal="center"/>
    </xf>
    <xf numFmtId="49" fontId="3" fillId="6" borderId="42" xfId="1" applyNumberFormat="1" applyFont="1" applyFill="1" applyBorder="1" applyAlignment="1">
      <alignment horizontal="center"/>
    </xf>
    <xf numFmtId="49" fontId="12" fillId="6" borderId="16" xfId="1" applyNumberFormat="1" applyFont="1" applyFill="1" applyBorder="1" applyAlignment="1">
      <alignment horizontal="left"/>
    </xf>
    <xf numFmtId="49" fontId="12" fillId="6" borderId="16" xfId="1" applyNumberFormat="1" applyFont="1" applyFill="1" applyBorder="1" applyAlignment="1">
      <alignment horizontal="center"/>
    </xf>
    <xf numFmtId="49" fontId="3" fillId="6" borderId="42" xfId="1" applyNumberFormat="1" applyFont="1" applyFill="1" applyBorder="1" applyAlignment="1">
      <alignment horizontal="center" wrapText="1"/>
    </xf>
    <xf numFmtId="49" fontId="12" fillId="6" borderId="19" xfId="1" applyNumberFormat="1" applyFont="1" applyFill="1" applyBorder="1" applyAlignment="1">
      <alignment horizontal="left"/>
    </xf>
    <xf numFmtId="49" fontId="12" fillId="6" borderId="19" xfId="1" applyNumberFormat="1" applyFont="1" applyFill="1" applyBorder="1" applyAlignment="1">
      <alignment horizontal="center"/>
    </xf>
    <xf numFmtId="49" fontId="3" fillId="6" borderId="43" xfId="1" applyNumberFormat="1" applyFont="1" applyFill="1" applyBorder="1" applyAlignment="1">
      <alignment horizontal="center"/>
    </xf>
    <xf numFmtId="0" fontId="3" fillId="4" borderId="44" xfId="1" applyFont="1" applyFill="1" applyBorder="1"/>
    <xf numFmtId="165" fontId="3" fillId="2" borderId="17" xfId="1" applyNumberFormat="1" applyFont="1" applyFill="1" applyBorder="1" applyAlignment="1">
      <alignment horizontal="center"/>
    </xf>
    <xf numFmtId="0" fontId="10" fillId="6" borderId="13" xfId="1" applyFont="1" applyFill="1" applyBorder="1" applyAlignment="1">
      <alignment horizontal="center" vertical="center"/>
    </xf>
    <xf numFmtId="165" fontId="10" fillId="6" borderId="17" xfId="1" applyNumberFormat="1" applyFont="1" applyFill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3" fillId="6" borderId="45" xfId="1" applyNumberFormat="1" applyFont="1" applyFill="1" applyBorder="1" applyAlignment="1">
      <alignment horizontal="center" vertical="center" wrapText="1"/>
    </xf>
    <xf numFmtId="0" fontId="3" fillId="4" borderId="46" xfId="1" applyFont="1" applyFill="1" applyBorder="1"/>
    <xf numFmtId="165" fontId="3" fillId="2" borderId="15" xfId="1" applyNumberFormat="1" applyFont="1" applyFill="1" applyBorder="1" applyAlignment="1">
      <alignment horizontal="center"/>
    </xf>
    <xf numFmtId="0" fontId="10" fillId="6" borderId="28" xfId="1" applyFont="1" applyFill="1" applyBorder="1" applyAlignment="1">
      <alignment horizontal="center" vertical="center"/>
    </xf>
    <xf numFmtId="165" fontId="3" fillId="6" borderId="47" xfId="1" applyNumberFormat="1" applyFont="1" applyFill="1" applyBorder="1" applyAlignment="1">
      <alignment horizontal="center" vertical="center"/>
    </xf>
    <xf numFmtId="165" fontId="3" fillId="6" borderId="45" xfId="1" applyNumberFormat="1" applyFont="1" applyFill="1" applyBorder="1" applyAlignment="1">
      <alignment horizontal="center" vertical="center"/>
    </xf>
    <xf numFmtId="165" fontId="10" fillId="6" borderId="38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horizontal="right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left" vertical="center"/>
    </xf>
    <xf numFmtId="22" fontId="3" fillId="0" borderId="0" xfId="1" applyNumberFormat="1" applyFont="1" applyBorder="1"/>
    <xf numFmtId="0" fontId="3" fillId="0" borderId="37" xfId="1" applyFont="1" applyBorder="1"/>
    <xf numFmtId="165" fontId="2" fillId="0" borderId="37" xfId="1" applyNumberFormat="1" applyFont="1" applyBorder="1" applyAlignment="1">
      <alignment horizontal="right"/>
    </xf>
    <xf numFmtId="0" fontId="3" fillId="4" borderId="7" xfId="1" applyFont="1" applyFill="1" applyBorder="1" applyAlignment="1"/>
    <xf numFmtId="164" fontId="2" fillId="4" borderId="6" xfId="0" applyFont="1" applyFill="1" applyBorder="1" applyAlignment="1"/>
    <xf numFmtId="0" fontId="3" fillId="4" borderId="7" xfId="1" applyFont="1" applyFill="1" applyBorder="1" applyAlignment="1"/>
    <xf numFmtId="164" fontId="2" fillId="4" borderId="6" xfId="0" applyFont="1" applyFill="1" applyBorder="1" applyAlignment="1"/>
    <xf numFmtId="4" fontId="2" fillId="2" borderId="0" xfId="1" applyNumberFormat="1" applyFont="1" applyFill="1"/>
    <xf numFmtId="165" fontId="2" fillId="2" borderId="0" xfId="1" applyNumberFormat="1" applyFont="1" applyFill="1"/>
    <xf numFmtId="0" fontId="3" fillId="2" borderId="0" xfId="1" applyFont="1" applyFill="1"/>
    <xf numFmtId="0" fontId="3" fillId="4" borderId="7" xfId="1" applyFont="1" applyFill="1" applyBorder="1" applyAlignment="1"/>
    <xf numFmtId="164" fontId="2" fillId="4" borderId="6" xfId="0" applyFont="1" applyFill="1" applyBorder="1" applyAlignment="1"/>
    <xf numFmtId="0" fontId="3" fillId="4" borderId="7" xfId="1" applyFont="1" applyFill="1" applyBorder="1" applyAlignment="1"/>
    <xf numFmtId="164" fontId="2" fillId="4" borderId="6" xfId="0" applyFont="1" applyFill="1" applyBorder="1" applyAlignment="1"/>
    <xf numFmtId="165" fontId="2" fillId="0" borderId="0" xfId="1" applyNumberFormat="1" applyFont="1" applyFill="1" applyBorder="1"/>
    <xf numFmtId="4" fontId="3" fillId="0" borderId="0" xfId="1" applyNumberFormat="1" applyFont="1" applyAlignment="1">
      <alignment horizontal="center" vertical="center"/>
    </xf>
    <xf numFmtId="4" fontId="3" fillId="0" borderId="0" xfId="1" applyNumberFormat="1" applyFont="1" applyBorder="1"/>
    <xf numFmtId="0" fontId="3" fillId="4" borderId="7" xfId="1" applyFont="1" applyFill="1" applyBorder="1" applyAlignment="1"/>
    <xf numFmtId="164" fontId="2" fillId="4" borderId="6" xfId="0" applyFont="1" applyFill="1" applyBorder="1" applyAlignment="1"/>
    <xf numFmtId="0" fontId="10" fillId="6" borderId="4" xfId="1" applyFont="1" applyFill="1" applyBorder="1" applyAlignment="1">
      <alignment vertical="center"/>
    </xf>
    <xf numFmtId="164" fontId="11" fillId="6" borderId="3" xfId="0" applyFont="1" applyFill="1" applyBorder="1" applyAlignment="1">
      <alignment vertical="center"/>
    </xf>
    <xf numFmtId="0" fontId="10" fillId="6" borderId="9" xfId="1" applyFont="1" applyFill="1" applyBorder="1" applyAlignment="1">
      <alignment horizontal="left" vertical="center"/>
    </xf>
    <xf numFmtId="164" fontId="11" fillId="6" borderId="0" xfId="0" applyFont="1" applyFill="1" applyBorder="1" applyAlignment="1">
      <alignment horizontal="left" vertical="center"/>
    </xf>
    <xf numFmtId="49" fontId="10" fillId="6" borderId="35" xfId="1" applyNumberFormat="1" applyFont="1" applyFill="1" applyBorder="1" applyAlignment="1">
      <alignment horizontal="center" shrinkToFit="1"/>
    </xf>
    <xf numFmtId="49" fontId="10" fillId="6" borderId="34" xfId="1" applyNumberFormat="1" applyFont="1" applyFill="1" applyBorder="1" applyAlignment="1">
      <alignment horizontal="center" shrinkToFit="1"/>
    </xf>
    <xf numFmtId="164" fontId="11" fillId="6" borderId="33" xfId="0" applyFont="1" applyFill="1" applyBorder="1" applyAlignment="1">
      <alignment horizontal="center" shrinkToFit="1"/>
    </xf>
    <xf numFmtId="49" fontId="10" fillId="6" borderId="28" xfId="1" applyNumberFormat="1" applyFont="1" applyFill="1" applyBorder="1" applyAlignment="1">
      <alignment horizontal="center" shrinkToFit="1"/>
    </xf>
    <xf numFmtId="164" fontId="11" fillId="6" borderId="27" xfId="0" applyFont="1" applyFill="1" applyBorder="1" applyAlignment="1">
      <alignment shrinkToFit="1"/>
    </xf>
    <xf numFmtId="164" fontId="11" fillId="6" borderId="26" xfId="0" applyFont="1" applyFill="1" applyBorder="1" applyAlignment="1">
      <alignment shrinkToFit="1"/>
    </xf>
    <xf numFmtId="49" fontId="10" fillId="6" borderId="23" xfId="1" applyNumberFormat="1" applyFont="1" applyFill="1" applyBorder="1" applyAlignment="1">
      <alignment horizontal="center" vertical="center" wrapText="1"/>
    </xf>
    <xf numFmtId="164" fontId="11" fillId="6" borderId="21" xfId="0" applyFont="1" applyFill="1" applyBorder="1" applyAlignment="1">
      <alignment horizontal="center" vertical="center" wrapText="1"/>
    </xf>
    <xf numFmtId="49" fontId="10" fillId="6" borderId="32" xfId="1" applyNumberFormat="1" applyFont="1" applyFill="1" applyBorder="1" applyAlignment="1">
      <alignment horizontal="center" vertical="center" wrapText="1"/>
    </xf>
    <xf numFmtId="164" fontId="11" fillId="6" borderId="32" xfId="0" applyFont="1" applyFill="1" applyBorder="1" applyAlignment="1">
      <alignment horizontal="center" vertical="center" wrapText="1"/>
    </xf>
    <xf numFmtId="164" fontId="11" fillId="6" borderId="3" xfId="0" applyFont="1" applyFill="1" applyBorder="1" applyAlignment="1">
      <alignment horizontal="center" vertical="center" wrapText="1"/>
    </xf>
    <xf numFmtId="49" fontId="10" fillId="6" borderId="23" xfId="1" applyNumberFormat="1" applyFont="1" applyFill="1" applyBorder="1" applyAlignment="1">
      <alignment horizontal="center" vertical="center" wrapText="1" shrinkToFit="1"/>
    </xf>
    <xf numFmtId="164" fontId="11" fillId="6" borderId="21" xfId="0" applyFont="1" applyFill="1" applyBorder="1" applyAlignment="1">
      <alignment horizontal="center" vertical="center" wrapText="1" shrinkToFit="1"/>
    </xf>
    <xf numFmtId="0" fontId="10" fillId="6" borderId="4" xfId="1" applyFont="1" applyFill="1" applyBorder="1" applyAlignment="1">
      <alignment horizontal="left" vertical="center"/>
    </xf>
    <xf numFmtId="164" fontId="11" fillId="6" borderId="3" xfId="0" applyFont="1" applyFill="1" applyBorder="1" applyAlignment="1">
      <alignment horizontal="left" vertical="center"/>
    </xf>
    <xf numFmtId="0" fontId="10" fillId="7" borderId="4" xfId="1" applyFont="1" applyFill="1" applyBorder="1" applyAlignment="1">
      <alignment vertical="center"/>
    </xf>
    <xf numFmtId="164" fontId="11" fillId="7" borderId="3" xfId="0" applyFont="1" applyFill="1" applyBorder="1" applyAlignment="1">
      <alignment vertical="center"/>
    </xf>
    <xf numFmtId="0" fontId="10" fillId="6" borderId="9" xfId="1" applyFont="1" applyFill="1" applyBorder="1" applyAlignment="1">
      <alignment vertical="center"/>
    </xf>
    <xf numFmtId="164" fontId="11" fillId="6" borderId="0" xfId="0" applyFont="1" applyFill="1" applyBorder="1" applyAlignment="1">
      <alignment vertical="center"/>
    </xf>
    <xf numFmtId="49" fontId="12" fillId="6" borderId="16" xfId="1" applyNumberFormat="1" applyFont="1" applyFill="1" applyBorder="1" applyAlignment="1">
      <alignment horizontal="center" vertical="center" wrapText="1"/>
    </xf>
    <xf numFmtId="164" fontId="15" fillId="6" borderId="16" xfId="0" applyFont="1" applyFill="1" applyBorder="1" applyAlignment="1">
      <alignment horizontal="center" vertical="center" wrapText="1"/>
    </xf>
    <xf numFmtId="164" fontId="15" fillId="6" borderId="38" xfId="0" applyFont="1" applyFill="1" applyBorder="1" applyAlignment="1">
      <alignment horizontal="center" vertical="center" wrapText="1"/>
    </xf>
  </cellXfs>
  <cellStyles count="5">
    <cellStyle name="Millares" xfId="4" builtinId="3"/>
    <cellStyle name="Millares 2" xfId="2"/>
    <cellStyle name="Normal" xfId="0" builtinId="0"/>
    <cellStyle name="Normal_Hoja1" xfId="1"/>
    <cellStyle name="Porcentaje 2" xfId="3"/>
  </cellStyles>
  <dxfs count="0"/>
  <tableStyles count="0" defaultTableStyle="TableStyleMedium2" defaultPivotStyle="PivotStyleLight16"/>
  <colors>
    <mruColors>
      <color rgb="FF242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1409700</xdr:colOff>
      <xdr:row>3</xdr:row>
      <xdr:rowOff>190500</xdr:rowOff>
    </xdr:to>
    <xdr:pic>
      <xdr:nvPicPr>
        <xdr:cNvPr id="3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0" y="0"/>
          <a:ext cx="14097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28575</xdr:colOff>
      <xdr:row>0</xdr:row>
      <xdr:rowOff>85726</xdr:rowOff>
    </xdr:from>
    <xdr:ext cx="2973600" cy="694800"/>
    <xdr:sp macro="" textlink="">
      <xdr:nvSpPr>
        <xdr:cNvPr id="12" name="CuadroTexto 11"/>
        <xdr:cNvSpPr txBox="1">
          <a:spLocks/>
        </xdr:cNvSpPr>
      </xdr:nvSpPr>
      <xdr:spPr>
        <a:xfrm>
          <a:off x="7172325" y="85726"/>
          <a:ext cx="2973600" cy="69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ENERO DEL 2024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19050</xdr:rowOff>
    </xdr:from>
    <xdr:to>
      <xdr:col>0</xdr:col>
      <xdr:colOff>1533525</xdr:colOff>
      <xdr:row>3</xdr:row>
      <xdr:rowOff>123825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123825" y="19050"/>
          <a:ext cx="1409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123825</xdr:colOff>
      <xdr:row>0</xdr:row>
      <xdr:rowOff>161925</xdr:rowOff>
    </xdr:from>
    <xdr:ext cx="2973600" cy="695325"/>
    <xdr:sp macro="" textlink="">
      <xdr:nvSpPr>
        <xdr:cNvPr id="3" name="CuadroTexto 2"/>
        <xdr:cNvSpPr txBox="1">
          <a:spLocks/>
        </xdr:cNvSpPr>
      </xdr:nvSpPr>
      <xdr:spPr>
        <a:xfrm>
          <a:off x="8382000" y="161925"/>
          <a:ext cx="297360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OCTUBRE</a:t>
          </a:r>
          <a:r>
            <a:rPr lang="es-AR" sz="1200" b="1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DEL 2024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19050</xdr:rowOff>
    </xdr:from>
    <xdr:to>
      <xdr:col>0</xdr:col>
      <xdr:colOff>1533525</xdr:colOff>
      <xdr:row>3</xdr:row>
      <xdr:rowOff>123825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123825" y="19050"/>
          <a:ext cx="1409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123825</xdr:colOff>
      <xdr:row>0</xdr:row>
      <xdr:rowOff>161925</xdr:rowOff>
    </xdr:from>
    <xdr:ext cx="2973600" cy="695325"/>
    <xdr:sp macro="" textlink="">
      <xdr:nvSpPr>
        <xdr:cNvPr id="3" name="CuadroTexto 2"/>
        <xdr:cNvSpPr txBox="1">
          <a:spLocks/>
        </xdr:cNvSpPr>
      </xdr:nvSpPr>
      <xdr:spPr>
        <a:xfrm>
          <a:off x="8382000" y="161925"/>
          <a:ext cx="297360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NOVIEMBRE</a:t>
          </a:r>
          <a:r>
            <a:rPr lang="es-AR" sz="1200" b="1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DEL 2024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19050</xdr:rowOff>
    </xdr:from>
    <xdr:to>
      <xdr:col>0</xdr:col>
      <xdr:colOff>1533525</xdr:colOff>
      <xdr:row>3</xdr:row>
      <xdr:rowOff>123825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123825" y="19050"/>
          <a:ext cx="1409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123825</xdr:colOff>
      <xdr:row>0</xdr:row>
      <xdr:rowOff>161925</xdr:rowOff>
    </xdr:from>
    <xdr:ext cx="2973600" cy="695325"/>
    <xdr:sp macro="" textlink="">
      <xdr:nvSpPr>
        <xdr:cNvPr id="3" name="CuadroTexto 2"/>
        <xdr:cNvSpPr txBox="1">
          <a:spLocks/>
        </xdr:cNvSpPr>
      </xdr:nvSpPr>
      <xdr:spPr>
        <a:xfrm>
          <a:off x="8382000" y="161925"/>
          <a:ext cx="297360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DICIEMBRE</a:t>
          </a:r>
          <a:r>
            <a:rPr lang="es-AR" sz="1200" b="1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DEL 2024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38100</xdr:rowOff>
    </xdr:from>
    <xdr:ext cx="1409700" cy="1152525"/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104775" y="38100"/>
          <a:ext cx="14097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1085849</xdr:colOff>
      <xdr:row>0</xdr:row>
      <xdr:rowOff>161924</xdr:rowOff>
    </xdr:from>
    <xdr:ext cx="3209925" cy="676275"/>
    <xdr:sp macro="" textlink="">
      <xdr:nvSpPr>
        <xdr:cNvPr id="3" name="CuadroTexto 2"/>
        <xdr:cNvSpPr txBox="1">
          <a:spLocks/>
        </xdr:cNvSpPr>
      </xdr:nvSpPr>
      <xdr:spPr>
        <a:xfrm>
          <a:off x="10896599" y="161924"/>
          <a:ext cx="3209925" cy="676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AR" sz="12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  <xdr:oneCellAnchor>
    <xdr:from>
      <xdr:col>10</xdr:col>
      <xdr:colOff>1085849</xdr:colOff>
      <xdr:row>0</xdr:row>
      <xdr:rowOff>161923</xdr:rowOff>
    </xdr:from>
    <xdr:ext cx="3095626" cy="630942"/>
    <xdr:sp macro="" textlink="">
      <xdr:nvSpPr>
        <xdr:cNvPr id="4" name="CuadroTexto 3"/>
        <xdr:cNvSpPr txBox="1"/>
      </xdr:nvSpPr>
      <xdr:spPr>
        <a:xfrm>
          <a:off x="10896599" y="161923"/>
          <a:ext cx="3095626" cy="630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AÑO</a:t>
          </a:r>
          <a:r>
            <a:rPr lang="es-AR" sz="1200" b="1" baseline="0">
              <a:latin typeface="Roboto" panose="02000000000000000000" pitchFamily="2" charset="0"/>
              <a:ea typeface="Roboto" panose="02000000000000000000" pitchFamily="2" charset="0"/>
            </a:rPr>
            <a:t> 2024 - ACUMULADO A  DICIEMBRE</a:t>
          </a:r>
          <a:endParaRPr lang="es-AR" sz="1200" b="1">
            <a:latin typeface="Roboto" panose="02000000000000000000" pitchFamily="2" charset="0"/>
            <a:ea typeface="Roboto" panose="02000000000000000000" pitchFamily="2" charset="0"/>
          </a:endParaRP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1409700</xdr:colOff>
      <xdr:row>3</xdr:row>
      <xdr:rowOff>190500</xdr:rowOff>
    </xdr:to>
    <xdr:pic>
      <xdr:nvPicPr>
        <xdr:cNvPr id="5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0" y="0"/>
          <a:ext cx="14097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142874</xdr:colOff>
      <xdr:row>0</xdr:row>
      <xdr:rowOff>95250</xdr:rowOff>
    </xdr:from>
    <xdr:ext cx="2973600" cy="695325"/>
    <xdr:sp macro="" textlink="">
      <xdr:nvSpPr>
        <xdr:cNvPr id="4" name="CuadroTexto 3"/>
        <xdr:cNvSpPr txBox="1">
          <a:spLocks/>
        </xdr:cNvSpPr>
      </xdr:nvSpPr>
      <xdr:spPr>
        <a:xfrm>
          <a:off x="7286624" y="95250"/>
          <a:ext cx="297360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MS DE FEBRERO DEL 2024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1409700</xdr:colOff>
      <xdr:row>3</xdr:row>
      <xdr:rowOff>190500</xdr:rowOff>
    </xdr:to>
    <xdr:pic>
      <xdr:nvPicPr>
        <xdr:cNvPr id="5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0" y="0"/>
          <a:ext cx="14097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1</xdr:colOff>
      <xdr:row>0</xdr:row>
      <xdr:rowOff>133350</xdr:rowOff>
    </xdr:from>
    <xdr:ext cx="2973600" cy="694800"/>
    <xdr:sp macro="" textlink="">
      <xdr:nvSpPr>
        <xdr:cNvPr id="6" name="CuadroTexto 5"/>
        <xdr:cNvSpPr txBox="1">
          <a:spLocks/>
        </xdr:cNvSpPr>
      </xdr:nvSpPr>
      <xdr:spPr>
        <a:xfrm>
          <a:off x="9334501" y="133350"/>
          <a:ext cx="2973600" cy="69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MARZO DEL 2024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2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1409700</xdr:colOff>
      <xdr:row>3</xdr:row>
      <xdr:rowOff>190500</xdr:rowOff>
    </xdr:to>
    <xdr:pic>
      <xdr:nvPicPr>
        <xdr:cNvPr id="7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0" y="0"/>
          <a:ext cx="14097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1</xdr:colOff>
      <xdr:row>0</xdr:row>
      <xdr:rowOff>133349</xdr:rowOff>
    </xdr:from>
    <xdr:ext cx="2973600" cy="694800"/>
    <xdr:sp macro="" textlink="">
      <xdr:nvSpPr>
        <xdr:cNvPr id="4" name="CuadroTexto 3"/>
        <xdr:cNvSpPr txBox="1">
          <a:spLocks/>
        </xdr:cNvSpPr>
      </xdr:nvSpPr>
      <xdr:spPr>
        <a:xfrm>
          <a:off x="9334501" y="133349"/>
          <a:ext cx="2973600" cy="69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ABRIL DEL 2024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19050</xdr:rowOff>
    </xdr:from>
    <xdr:ext cx="1409700" cy="1066800"/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123825" y="19050"/>
          <a:ext cx="1409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123825</xdr:colOff>
      <xdr:row>0</xdr:row>
      <xdr:rowOff>161925</xdr:rowOff>
    </xdr:from>
    <xdr:ext cx="2973600" cy="695325"/>
    <xdr:sp macro="" textlink="">
      <xdr:nvSpPr>
        <xdr:cNvPr id="3" name="CuadroTexto 2"/>
        <xdr:cNvSpPr txBox="1">
          <a:spLocks/>
        </xdr:cNvSpPr>
      </xdr:nvSpPr>
      <xdr:spPr>
        <a:xfrm>
          <a:off x="23745825" y="161925"/>
          <a:ext cx="297360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MAYO DEL 2024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19050</xdr:rowOff>
    </xdr:from>
    <xdr:to>
      <xdr:col>0</xdr:col>
      <xdr:colOff>1533525</xdr:colOff>
      <xdr:row>3</xdr:row>
      <xdr:rowOff>123825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123825" y="19050"/>
          <a:ext cx="1409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123825</xdr:colOff>
      <xdr:row>0</xdr:row>
      <xdr:rowOff>161925</xdr:rowOff>
    </xdr:from>
    <xdr:ext cx="2973600" cy="695325"/>
    <xdr:sp macro="" textlink="">
      <xdr:nvSpPr>
        <xdr:cNvPr id="3" name="CuadroTexto 2"/>
        <xdr:cNvSpPr txBox="1">
          <a:spLocks/>
        </xdr:cNvSpPr>
      </xdr:nvSpPr>
      <xdr:spPr>
        <a:xfrm>
          <a:off x="8382000" y="161925"/>
          <a:ext cx="297360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JUNIO DEL 2024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19050</xdr:rowOff>
    </xdr:from>
    <xdr:to>
      <xdr:col>0</xdr:col>
      <xdr:colOff>1533525</xdr:colOff>
      <xdr:row>3</xdr:row>
      <xdr:rowOff>123825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123825" y="19050"/>
          <a:ext cx="1409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123825</xdr:colOff>
      <xdr:row>0</xdr:row>
      <xdr:rowOff>161925</xdr:rowOff>
    </xdr:from>
    <xdr:ext cx="2973600" cy="695325"/>
    <xdr:sp macro="" textlink="">
      <xdr:nvSpPr>
        <xdr:cNvPr id="3" name="CuadroTexto 2"/>
        <xdr:cNvSpPr txBox="1">
          <a:spLocks/>
        </xdr:cNvSpPr>
      </xdr:nvSpPr>
      <xdr:spPr>
        <a:xfrm>
          <a:off x="8382000" y="161925"/>
          <a:ext cx="297360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JULIO DEL 2024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19050</xdr:rowOff>
    </xdr:from>
    <xdr:to>
      <xdr:col>0</xdr:col>
      <xdr:colOff>1533525</xdr:colOff>
      <xdr:row>3</xdr:row>
      <xdr:rowOff>123825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123825" y="19050"/>
          <a:ext cx="1409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123825</xdr:colOff>
      <xdr:row>0</xdr:row>
      <xdr:rowOff>161925</xdr:rowOff>
    </xdr:from>
    <xdr:ext cx="2973600" cy="695325"/>
    <xdr:sp macro="" textlink="">
      <xdr:nvSpPr>
        <xdr:cNvPr id="3" name="CuadroTexto 2"/>
        <xdr:cNvSpPr txBox="1">
          <a:spLocks/>
        </xdr:cNvSpPr>
      </xdr:nvSpPr>
      <xdr:spPr>
        <a:xfrm>
          <a:off x="8382000" y="161925"/>
          <a:ext cx="297360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AGOSTO DEL 2024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19050</xdr:rowOff>
    </xdr:from>
    <xdr:to>
      <xdr:col>0</xdr:col>
      <xdr:colOff>1533525</xdr:colOff>
      <xdr:row>3</xdr:row>
      <xdr:rowOff>123825</xdr:rowOff>
    </xdr:to>
    <xdr:pic>
      <xdr:nvPicPr>
        <xdr:cNvPr id="2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123825" y="19050"/>
          <a:ext cx="1409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123825</xdr:colOff>
      <xdr:row>0</xdr:row>
      <xdr:rowOff>161925</xdr:rowOff>
    </xdr:from>
    <xdr:ext cx="2973600" cy="695325"/>
    <xdr:sp macro="" textlink="">
      <xdr:nvSpPr>
        <xdr:cNvPr id="3" name="CuadroTexto 2"/>
        <xdr:cNvSpPr txBox="1">
          <a:spLocks/>
        </xdr:cNvSpPr>
      </xdr:nvSpPr>
      <xdr:spPr>
        <a:xfrm>
          <a:off x="8382000" y="161925"/>
          <a:ext cx="2973600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RECURSOS DE ORIGEN NACIONAL</a:t>
          </a:r>
        </a:p>
        <a:p>
          <a:pPr algn="ctr"/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MES DE SEPTIEMBRE</a:t>
          </a:r>
          <a:r>
            <a:rPr lang="es-AR" sz="1200" b="1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es-AR" sz="1200" b="1">
              <a:latin typeface="Roboto" panose="02000000000000000000" pitchFamily="2" charset="0"/>
              <a:ea typeface="Roboto" panose="02000000000000000000" pitchFamily="2" charset="0"/>
            </a:rPr>
            <a:t>DEL 2024</a:t>
          </a:r>
        </a:p>
        <a:p>
          <a:pPr algn="ctr"/>
          <a:r>
            <a:rPr lang="es-AR" sz="1100" i="1">
              <a:latin typeface="Roboto" panose="02000000000000000000" pitchFamily="2" charset="0"/>
              <a:ea typeface="Roboto" panose="02000000000000000000" pitchFamily="2" charset="0"/>
            </a:rPr>
            <a:t>(EN MILLONES DE PESOS)</a:t>
          </a:r>
          <a:r>
            <a:rPr lang="es-AR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opLeftCell="K1" zoomScaleNormal="100" workbookViewId="0">
      <selection activeCell="AC55" sqref="AC55"/>
    </sheetView>
  </sheetViews>
  <sheetFormatPr baseColWidth="10" defaultColWidth="27.5546875" defaultRowHeight="12.75" x14ac:dyDescent="0.2"/>
  <cols>
    <col min="1" max="1" width="19.44140625" style="1" customWidth="1"/>
    <col min="2" max="2" width="12.77734375" style="1" customWidth="1"/>
    <col min="3" max="3" width="12.21875" style="1" hidden="1" customWidth="1"/>
    <col min="4" max="4" width="11.6640625" style="1" hidden="1" customWidth="1"/>
    <col min="5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7" width="12.77734375" style="1" customWidth="1"/>
    <col min="18" max="18" width="12.77734375" style="1" hidden="1" customWidth="1"/>
    <col min="19" max="19" width="27.5546875" style="1" hidden="1" customWidth="1"/>
    <col min="20" max="20" width="12.77734375" style="1" hidden="1" customWidth="1"/>
    <col min="21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16384" width="27.5546875" style="1"/>
  </cols>
  <sheetData>
    <row r="1" spans="1:52" ht="36.75" customHeight="1" x14ac:dyDescent="0.25">
      <c r="A1" s="68"/>
      <c r="B1" s="53"/>
      <c r="C1" s="67"/>
      <c r="D1" s="53"/>
      <c r="E1" s="53"/>
      <c r="F1" s="53"/>
      <c r="G1" s="53"/>
      <c r="H1" s="53"/>
      <c r="I1" s="53"/>
      <c r="J1" s="53"/>
      <c r="K1" s="53"/>
      <c r="M1" s="66"/>
      <c r="O1" s="53"/>
      <c r="P1" s="53"/>
      <c r="Q1" s="53"/>
      <c r="R1" s="53"/>
      <c r="S1" s="53"/>
      <c r="T1" s="53"/>
      <c r="U1" s="53"/>
      <c r="V1" s="53"/>
      <c r="W1" s="65" t="s">
        <v>95</v>
      </c>
      <c r="Y1" s="64"/>
      <c r="AA1" s="64"/>
      <c r="AC1" s="64"/>
    </row>
    <row r="2" spans="1:52" s="60" customFormat="1" ht="18" customHeight="1" x14ac:dyDescent="0.2">
      <c r="A2" s="63"/>
      <c r="B2" s="29"/>
      <c r="C2" s="29"/>
      <c r="D2" s="30"/>
      <c r="E2" s="29"/>
      <c r="F2" s="29"/>
      <c r="G2" s="29"/>
      <c r="H2" s="29"/>
      <c r="I2" s="29"/>
      <c r="J2" s="29"/>
      <c r="K2" s="29"/>
      <c r="M2" s="62"/>
      <c r="N2" s="61"/>
      <c r="O2" s="29"/>
      <c r="P2" s="29"/>
      <c r="Q2" s="29"/>
      <c r="R2" s="29"/>
      <c r="S2" s="29"/>
      <c r="T2" s="29"/>
      <c r="U2" s="29"/>
      <c r="V2" s="29"/>
      <c r="W2" s="5"/>
      <c r="Y2" s="5"/>
      <c r="AA2" s="5"/>
      <c r="AC2" s="5"/>
    </row>
    <row r="3" spans="1:52" ht="21" customHeight="1" x14ac:dyDescent="0.2">
      <c r="A3" s="59"/>
      <c r="B3" s="53"/>
      <c r="C3" s="53"/>
      <c r="D3" s="59"/>
      <c r="E3" s="53"/>
      <c r="F3" s="54"/>
      <c r="G3" s="53"/>
      <c r="H3" s="53"/>
      <c r="I3" s="54"/>
      <c r="J3" s="53"/>
      <c r="K3" s="53"/>
      <c r="M3" s="58"/>
      <c r="N3" s="57"/>
      <c r="O3" s="53"/>
      <c r="P3" s="53"/>
      <c r="Q3" s="53"/>
      <c r="R3" s="53"/>
      <c r="S3" s="53"/>
      <c r="T3" s="53"/>
      <c r="U3" s="53"/>
      <c r="V3" s="53"/>
      <c r="W3" s="5"/>
      <c r="Y3" s="5"/>
      <c r="AA3" s="5"/>
      <c r="AC3" s="5"/>
    </row>
    <row r="4" spans="1:52" ht="20.100000000000001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5"/>
      <c r="X4" s="8"/>
      <c r="Y4" s="55"/>
      <c r="Z4" s="8"/>
      <c r="AA4" s="55"/>
      <c r="AB4" s="8"/>
      <c r="AC4" s="55"/>
    </row>
    <row r="5" spans="1:52" ht="15" customHeight="1" thickBot="1" x14ac:dyDescent="0.25">
      <c r="A5" s="53"/>
      <c r="B5" s="53"/>
      <c r="C5" s="53"/>
      <c r="D5" s="53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2"/>
      <c r="Y5" s="50"/>
      <c r="AA5" s="51"/>
      <c r="AC5" s="50"/>
    </row>
    <row r="6" spans="1:52" ht="15.95" customHeight="1" thickTop="1" x14ac:dyDescent="0.25">
      <c r="A6" s="104"/>
      <c r="B6" s="104" t="s">
        <v>94</v>
      </c>
      <c r="C6" s="104"/>
      <c r="D6" s="104"/>
      <c r="E6" s="104" t="s">
        <v>93</v>
      </c>
      <c r="F6" s="104"/>
      <c r="G6" s="223"/>
      <c r="H6" s="224"/>
      <c r="I6" s="224"/>
      <c r="J6" s="119" t="s">
        <v>92</v>
      </c>
      <c r="K6" s="118"/>
      <c r="L6" s="104" t="s">
        <v>91</v>
      </c>
      <c r="M6" s="117" t="s">
        <v>90</v>
      </c>
      <c r="N6" s="110" t="s">
        <v>89</v>
      </c>
      <c r="O6" s="109"/>
      <c r="P6" s="109"/>
      <c r="Q6" s="108"/>
      <c r="R6" s="215" t="s">
        <v>88</v>
      </c>
      <c r="S6" s="216"/>
      <c r="T6" s="217"/>
      <c r="U6" s="104" t="s">
        <v>87</v>
      </c>
      <c r="V6" s="116" t="s">
        <v>86</v>
      </c>
      <c r="W6" s="115" t="s">
        <v>73</v>
      </c>
      <c r="X6" s="96"/>
      <c r="Y6" s="114" t="s">
        <v>85</v>
      </c>
      <c r="Z6" s="2"/>
      <c r="AA6" s="114"/>
      <c r="AB6" s="2"/>
      <c r="AC6" s="11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97" t="s">
        <v>22</v>
      </c>
      <c r="B7" s="97" t="s">
        <v>84</v>
      </c>
      <c r="C7" s="97"/>
      <c r="D7" s="97"/>
      <c r="E7" s="97" t="s">
        <v>83</v>
      </c>
      <c r="F7" s="97" t="s">
        <v>82</v>
      </c>
      <c r="G7" s="225"/>
      <c r="H7" s="225"/>
      <c r="I7" s="225"/>
      <c r="J7" s="113" t="s">
        <v>81</v>
      </c>
      <c r="K7" s="112"/>
      <c r="L7" s="97" t="s">
        <v>80</v>
      </c>
      <c r="M7" s="111" t="s">
        <v>70</v>
      </c>
      <c r="N7" s="110" t="s">
        <v>79</v>
      </c>
      <c r="O7" s="109"/>
      <c r="P7" s="108"/>
      <c r="Q7" s="104" t="s">
        <v>78</v>
      </c>
      <c r="R7" s="218" t="s">
        <v>103</v>
      </c>
      <c r="S7" s="219"/>
      <c r="T7" s="220"/>
      <c r="U7" s="97" t="s">
        <v>77</v>
      </c>
      <c r="V7" s="98" t="s">
        <v>76</v>
      </c>
      <c r="W7" s="97" t="s">
        <v>75</v>
      </c>
      <c r="X7" s="96"/>
      <c r="Y7" s="95" t="s">
        <v>74</v>
      </c>
      <c r="Z7" s="2"/>
      <c r="AA7" s="95"/>
      <c r="AB7" s="2"/>
      <c r="AC7" s="95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97"/>
      <c r="B8" s="97" t="s">
        <v>72</v>
      </c>
      <c r="C8" s="97"/>
      <c r="D8" s="97"/>
      <c r="E8" s="97" t="s">
        <v>71</v>
      </c>
      <c r="F8" s="97"/>
      <c r="G8" s="107"/>
      <c r="H8" s="106"/>
      <c r="I8" s="105"/>
      <c r="J8" s="104" t="s">
        <v>71</v>
      </c>
      <c r="K8" s="104" t="s">
        <v>70</v>
      </c>
      <c r="L8" s="97" t="s">
        <v>69</v>
      </c>
      <c r="M8" s="97" t="s">
        <v>68</v>
      </c>
      <c r="N8" s="98" t="s">
        <v>67</v>
      </c>
      <c r="O8" s="104" t="s">
        <v>66</v>
      </c>
      <c r="P8" s="226" t="s">
        <v>63</v>
      </c>
      <c r="Q8" s="97" t="s">
        <v>65</v>
      </c>
      <c r="R8" s="104" t="s">
        <v>64</v>
      </c>
      <c r="S8" s="103"/>
      <c r="T8" s="221" t="s">
        <v>63</v>
      </c>
      <c r="U8" s="97" t="s">
        <v>62</v>
      </c>
      <c r="V8" s="98" t="s">
        <v>61</v>
      </c>
      <c r="W8" s="97" t="s">
        <v>60</v>
      </c>
      <c r="X8" s="96"/>
      <c r="Y8" s="95" t="s">
        <v>59</v>
      </c>
      <c r="Z8" s="2"/>
      <c r="AA8" s="95"/>
      <c r="AB8" s="2"/>
      <c r="AC8" s="95" t="s">
        <v>58</v>
      </c>
      <c r="AD8" s="26"/>
      <c r="AE8" s="26"/>
      <c r="AF8" s="26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102"/>
      <c r="B9" s="97"/>
      <c r="C9" s="97"/>
      <c r="D9" s="97"/>
      <c r="E9" s="97" t="s">
        <v>57</v>
      </c>
      <c r="F9" s="102"/>
      <c r="G9" s="101"/>
      <c r="H9" s="100"/>
      <c r="I9" s="99"/>
      <c r="J9" s="97" t="s">
        <v>56</v>
      </c>
      <c r="K9" s="97" t="s">
        <v>55</v>
      </c>
      <c r="L9" s="97" t="s">
        <v>54</v>
      </c>
      <c r="M9" s="97" t="s">
        <v>53</v>
      </c>
      <c r="N9" s="98" t="s">
        <v>52</v>
      </c>
      <c r="O9" s="97" t="s">
        <v>51</v>
      </c>
      <c r="P9" s="227"/>
      <c r="Q9" s="97"/>
      <c r="R9" s="97" t="s">
        <v>50</v>
      </c>
      <c r="S9" s="98"/>
      <c r="T9" s="222"/>
      <c r="U9" s="97" t="s">
        <v>49</v>
      </c>
      <c r="V9" s="98" t="s">
        <v>48</v>
      </c>
      <c r="W9" s="97" t="s">
        <v>47</v>
      </c>
      <c r="X9" s="96"/>
      <c r="Y9" s="95" t="s">
        <v>46</v>
      </c>
      <c r="Z9" s="2"/>
      <c r="AA9" s="95"/>
      <c r="AB9" s="2"/>
      <c r="AC9" s="95"/>
      <c r="AD9" s="26"/>
      <c r="AE9" s="26"/>
      <c r="AF9" s="26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6" t="s">
        <v>45</v>
      </c>
      <c r="B10" s="42">
        <v>464307.54480000003</v>
      </c>
      <c r="C10" s="42"/>
      <c r="D10" s="42"/>
      <c r="E10" s="42">
        <v>35.008399999999995</v>
      </c>
      <c r="F10" s="90">
        <f t="shared" ref="F10:F32" si="0">B10+E10</f>
        <v>464342.55320000002</v>
      </c>
      <c r="G10" s="42">
        <v>0</v>
      </c>
      <c r="H10" s="42">
        <v>0</v>
      </c>
      <c r="I10" s="42">
        <v>0</v>
      </c>
      <c r="J10" s="42">
        <v>3754.0558999999998</v>
      </c>
      <c r="K10" s="42">
        <v>893.73099999999999</v>
      </c>
      <c r="L10" s="42">
        <v>0</v>
      </c>
      <c r="M10" s="42">
        <v>8714.6059000000005</v>
      </c>
      <c r="N10" s="42">
        <v>231.54259999999999</v>
      </c>
      <c r="O10" s="42">
        <v>560.96289999999999</v>
      </c>
      <c r="P10" s="42">
        <v>0</v>
      </c>
      <c r="Q10" s="42">
        <v>843.00360000000001</v>
      </c>
      <c r="R10" s="42">
        <v>0</v>
      </c>
      <c r="S10" s="42">
        <v>0</v>
      </c>
      <c r="T10" s="42">
        <v>0</v>
      </c>
      <c r="U10" s="42">
        <v>0</v>
      </c>
      <c r="V10" s="42">
        <v>573.89409999999998</v>
      </c>
      <c r="W10" s="90">
        <f t="shared" ref="W10:W32" si="1">SUM(F10:V10)</f>
        <v>479914.3492</v>
      </c>
      <c r="X10" s="38"/>
      <c r="Y10" s="44">
        <v>30661.527666000002</v>
      </c>
      <c r="Z10" s="40"/>
      <c r="AA10" s="45">
        <v>0</v>
      </c>
      <c r="AB10" s="38"/>
      <c r="AC10" s="90">
        <f t="shared" ref="AC10:AC32" si="2">+W10+Y10+AA10</f>
        <v>510575.87686600001</v>
      </c>
      <c r="AD10" s="31"/>
      <c r="AE10" s="27"/>
      <c r="AF10" s="69"/>
      <c r="AG10" s="2"/>
      <c r="AH10" s="3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6" t="s">
        <v>44</v>
      </c>
      <c r="B11" s="42">
        <v>58235.741000000002</v>
      </c>
      <c r="C11" s="42"/>
      <c r="D11" s="42"/>
      <c r="E11" s="42">
        <v>1.7832999999999999</v>
      </c>
      <c r="F11" s="90">
        <f t="shared" si="0"/>
        <v>58237.524300000005</v>
      </c>
      <c r="G11" s="42">
        <v>0</v>
      </c>
      <c r="H11" s="42">
        <v>0</v>
      </c>
      <c r="I11" s="42">
        <v>0</v>
      </c>
      <c r="J11" s="42">
        <v>470.85220000000004</v>
      </c>
      <c r="K11" s="42">
        <v>0</v>
      </c>
      <c r="L11" s="42">
        <v>0</v>
      </c>
      <c r="M11" s="42">
        <v>0</v>
      </c>
      <c r="N11" s="42">
        <v>32.804499999999997</v>
      </c>
      <c r="O11" s="42">
        <v>56.277900000000002</v>
      </c>
      <c r="P11" s="42">
        <v>0</v>
      </c>
      <c r="Q11" s="42">
        <v>122.0902</v>
      </c>
      <c r="R11" s="42">
        <v>0</v>
      </c>
      <c r="S11" s="42">
        <v>0</v>
      </c>
      <c r="T11" s="42">
        <v>0</v>
      </c>
      <c r="U11" s="42">
        <v>2.2000000000000002</v>
      </c>
      <c r="V11" s="42">
        <v>71.981700000000004</v>
      </c>
      <c r="W11" s="90">
        <f t="shared" si="1"/>
        <v>58993.730799999998</v>
      </c>
      <c r="X11" s="38"/>
      <c r="Y11" s="44">
        <v>164.94779399999999</v>
      </c>
      <c r="Z11" s="40"/>
      <c r="AA11" s="45">
        <v>0</v>
      </c>
      <c r="AB11" s="38"/>
      <c r="AC11" s="90">
        <f t="shared" si="2"/>
        <v>59158.678593999997</v>
      </c>
      <c r="AD11" s="31"/>
      <c r="AE11" s="27"/>
      <c r="AF11" s="69"/>
      <c r="AG11" s="2"/>
      <c r="AH11" s="3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6" t="s">
        <v>43</v>
      </c>
      <c r="B12" s="42">
        <v>187738.99710000001</v>
      </c>
      <c r="C12" s="42"/>
      <c r="D12" s="42"/>
      <c r="E12" s="42">
        <v>10.441700000000001</v>
      </c>
      <c r="F12" s="90">
        <f t="shared" si="0"/>
        <v>187749.4388</v>
      </c>
      <c r="G12" s="42">
        <v>0</v>
      </c>
      <c r="H12" s="42">
        <v>0</v>
      </c>
      <c r="I12" s="42">
        <v>0</v>
      </c>
      <c r="J12" s="42">
        <v>1517.9221</v>
      </c>
      <c r="K12" s="42">
        <v>305.21300000000002</v>
      </c>
      <c r="L12" s="42">
        <v>0</v>
      </c>
      <c r="M12" s="42">
        <v>2976.0753</v>
      </c>
      <c r="N12" s="42">
        <v>105.7533</v>
      </c>
      <c r="O12" s="42">
        <v>280.923</v>
      </c>
      <c r="P12" s="42">
        <v>0</v>
      </c>
      <c r="Q12" s="42">
        <v>328.48070000000001</v>
      </c>
      <c r="R12" s="42">
        <v>0</v>
      </c>
      <c r="S12" s="42">
        <v>0</v>
      </c>
      <c r="T12" s="42">
        <v>0</v>
      </c>
      <c r="U12" s="42">
        <v>0.5</v>
      </c>
      <c r="V12" s="42">
        <v>232.05089999999998</v>
      </c>
      <c r="W12" s="90">
        <f t="shared" si="1"/>
        <v>193496.35709999999</v>
      </c>
      <c r="X12" s="38"/>
      <c r="Y12" s="44">
        <v>971.50455599999998</v>
      </c>
      <c r="Z12" s="40"/>
      <c r="AA12" s="45">
        <v>0</v>
      </c>
      <c r="AB12" s="38"/>
      <c r="AC12" s="90">
        <f t="shared" si="2"/>
        <v>194467.86165599999</v>
      </c>
      <c r="AD12" s="31"/>
      <c r="AE12" s="27"/>
      <c r="AF12" s="69"/>
      <c r="AG12" s="2"/>
      <c r="AH12" s="36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6" t="s">
        <v>42</v>
      </c>
      <c r="B13" s="42">
        <v>78597.888200000001</v>
      </c>
      <c r="C13" s="42"/>
      <c r="D13" s="42"/>
      <c r="E13" s="42">
        <v>3.2166999999999999</v>
      </c>
      <c r="F13" s="90">
        <f t="shared" si="0"/>
        <v>78601.104900000006</v>
      </c>
      <c r="G13" s="42">
        <v>0</v>
      </c>
      <c r="H13" s="42">
        <v>0</v>
      </c>
      <c r="I13" s="42">
        <v>0</v>
      </c>
      <c r="J13" s="42">
        <v>635.48580000000004</v>
      </c>
      <c r="K13" s="42">
        <v>97.593000000000004</v>
      </c>
      <c r="L13" s="42">
        <v>0</v>
      </c>
      <c r="M13" s="42">
        <v>951.61099999999999</v>
      </c>
      <c r="N13" s="42">
        <v>44.274099999999997</v>
      </c>
      <c r="O13" s="42">
        <v>73.605899999999991</v>
      </c>
      <c r="P13" s="42">
        <v>0</v>
      </c>
      <c r="Q13" s="42">
        <v>287.78399999999999</v>
      </c>
      <c r="R13" s="42">
        <v>0</v>
      </c>
      <c r="S13" s="42">
        <v>0</v>
      </c>
      <c r="T13" s="42">
        <v>0</v>
      </c>
      <c r="U13" s="42">
        <v>1.5</v>
      </c>
      <c r="V13" s="42">
        <v>97.149199999999993</v>
      </c>
      <c r="W13" s="90">
        <f t="shared" si="1"/>
        <v>80790.107899999988</v>
      </c>
      <c r="X13" s="38"/>
      <c r="Y13" s="44">
        <v>1192.3677259999999</v>
      </c>
      <c r="Z13" s="40"/>
      <c r="AA13" s="45">
        <v>0</v>
      </c>
      <c r="AB13" s="38"/>
      <c r="AC13" s="90">
        <f t="shared" si="2"/>
        <v>81982.475625999985</v>
      </c>
      <c r="AD13" s="31"/>
      <c r="AE13" s="27"/>
      <c r="AF13" s="69"/>
      <c r="AG13" s="2"/>
      <c r="AH13" s="3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6" t="s">
        <v>41</v>
      </c>
      <c r="B14" s="42">
        <v>105475.9225</v>
      </c>
      <c r="C14" s="42"/>
      <c r="D14" s="42"/>
      <c r="E14" s="42">
        <v>2.8</v>
      </c>
      <c r="F14" s="90">
        <f t="shared" si="0"/>
        <v>105478.7225</v>
      </c>
      <c r="G14" s="42">
        <v>0</v>
      </c>
      <c r="H14" s="42">
        <v>0</v>
      </c>
      <c r="I14" s="42">
        <v>0</v>
      </c>
      <c r="J14" s="42">
        <v>852.80219999999997</v>
      </c>
      <c r="K14" s="42">
        <v>76.724600000000009</v>
      </c>
      <c r="L14" s="42">
        <v>0</v>
      </c>
      <c r="M14" s="42">
        <v>748.12780000000009</v>
      </c>
      <c r="N14" s="42">
        <v>59.414900000000003</v>
      </c>
      <c r="O14" s="42">
        <v>78.98</v>
      </c>
      <c r="P14" s="42">
        <v>0</v>
      </c>
      <c r="Q14" s="42">
        <v>267.43559999999997</v>
      </c>
      <c r="R14" s="42">
        <v>0</v>
      </c>
      <c r="S14" s="42">
        <v>0</v>
      </c>
      <c r="T14" s="42">
        <v>0</v>
      </c>
      <c r="U14" s="42">
        <v>0.5</v>
      </c>
      <c r="V14" s="42">
        <v>130.37210000000002</v>
      </c>
      <c r="W14" s="90">
        <f t="shared" si="1"/>
        <v>107693.0797</v>
      </c>
      <c r="X14" s="38"/>
      <c r="Y14" s="44">
        <v>1454.2379720000001</v>
      </c>
      <c r="Z14" s="40"/>
      <c r="AA14" s="45">
        <v>0</v>
      </c>
      <c r="AB14" s="38"/>
      <c r="AC14" s="90">
        <f t="shared" si="2"/>
        <v>109147.317672</v>
      </c>
      <c r="AD14" s="31"/>
      <c r="AE14" s="27"/>
      <c r="AF14" s="69"/>
      <c r="AG14" s="2"/>
      <c r="AH14" s="36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6" t="s">
        <v>40</v>
      </c>
      <c r="B15" s="42">
        <v>33438.028200000001</v>
      </c>
      <c r="C15" s="42"/>
      <c r="D15" s="42"/>
      <c r="E15" s="42">
        <v>2.0167000000000002</v>
      </c>
      <c r="F15" s="90">
        <f t="shared" si="0"/>
        <v>33440.044900000001</v>
      </c>
      <c r="G15" s="42">
        <v>0</v>
      </c>
      <c r="H15" s="42">
        <v>0</v>
      </c>
      <c r="I15" s="42">
        <v>0</v>
      </c>
      <c r="J15" s="42">
        <v>270.35579999999999</v>
      </c>
      <c r="K15" s="42">
        <v>30.013200000000001</v>
      </c>
      <c r="L15" s="42">
        <v>0</v>
      </c>
      <c r="M15" s="42">
        <v>292.65359999999998</v>
      </c>
      <c r="N15" s="42">
        <v>18.835999999999999</v>
      </c>
      <c r="O15" s="42">
        <v>64.246700000000004</v>
      </c>
      <c r="P15" s="42">
        <v>0</v>
      </c>
      <c r="Q15" s="42">
        <v>186.04220000000001</v>
      </c>
      <c r="R15" s="42">
        <v>0</v>
      </c>
      <c r="S15" s="42">
        <v>0</v>
      </c>
      <c r="T15" s="42">
        <v>0</v>
      </c>
      <c r="U15" s="42">
        <v>3</v>
      </c>
      <c r="V15" s="42">
        <v>41.331300000000006</v>
      </c>
      <c r="W15" s="90">
        <f t="shared" si="1"/>
        <v>34346.523700000005</v>
      </c>
      <c r="X15" s="38"/>
      <c r="Y15" s="44">
        <v>276.24161400000003</v>
      </c>
      <c r="Z15" s="40"/>
      <c r="AA15" s="45">
        <v>0</v>
      </c>
      <c r="AB15" s="38"/>
      <c r="AC15" s="90">
        <f t="shared" si="2"/>
        <v>34622.765314000004</v>
      </c>
      <c r="AD15" s="31"/>
      <c r="AE15" s="27"/>
      <c r="AF15" s="69"/>
      <c r="AG15" s="2"/>
      <c r="AH15" s="36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6" t="s">
        <v>39</v>
      </c>
      <c r="B16" s="42">
        <v>103236.0863</v>
      </c>
      <c r="C16" s="42"/>
      <c r="D16" s="42"/>
      <c r="E16" s="42">
        <v>5.6249000000000002</v>
      </c>
      <c r="F16" s="90">
        <f t="shared" si="0"/>
        <v>103241.71119999999</v>
      </c>
      <c r="G16" s="42">
        <v>0</v>
      </c>
      <c r="H16" s="42">
        <v>0</v>
      </c>
      <c r="I16" s="42">
        <v>0</v>
      </c>
      <c r="J16" s="42">
        <v>834.6925</v>
      </c>
      <c r="K16" s="42">
        <v>132.45570000000001</v>
      </c>
      <c r="L16" s="42">
        <v>0</v>
      </c>
      <c r="M16" s="42">
        <v>1291.5511999999999</v>
      </c>
      <c r="N16" s="42">
        <v>58.152300000000004</v>
      </c>
      <c r="O16" s="42">
        <v>105.82860000000001</v>
      </c>
      <c r="P16" s="42">
        <v>0</v>
      </c>
      <c r="Q16" s="42">
        <v>226.7389</v>
      </c>
      <c r="R16" s="42">
        <v>0</v>
      </c>
      <c r="S16" s="42">
        <v>0</v>
      </c>
      <c r="T16" s="42">
        <v>0</v>
      </c>
      <c r="U16" s="42">
        <v>1.8</v>
      </c>
      <c r="V16" s="42">
        <v>127.6016</v>
      </c>
      <c r="W16" s="90">
        <f t="shared" si="1"/>
        <v>106020.53199999999</v>
      </c>
      <c r="X16" s="38"/>
      <c r="Y16" s="44">
        <v>669.12322400000005</v>
      </c>
      <c r="Z16" s="40"/>
      <c r="AA16" s="45">
        <v>0</v>
      </c>
      <c r="AB16" s="38"/>
      <c r="AC16" s="90">
        <f t="shared" si="2"/>
        <v>106689.65522399999</v>
      </c>
      <c r="AD16" s="31"/>
      <c r="AE16" s="27"/>
      <c r="AF16" s="69"/>
      <c r="AG16" s="2"/>
      <c r="AH16" s="3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6" t="s">
        <v>38</v>
      </c>
      <c r="B17" s="42">
        <v>76968.916400000002</v>
      </c>
      <c r="C17" s="42"/>
      <c r="D17" s="42"/>
      <c r="E17" s="42">
        <v>1.7251000000000001</v>
      </c>
      <c r="F17" s="90">
        <f t="shared" si="0"/>
        <v>76970.641499999998</v>
      </c>
      <c r="G17" s="42">
        <v>0</v>
      </c>
      <c r="H17" s="42">
        <v>0</v>
      </c>
      <c r="I17" s="42">
        <v>0</v>
      </c>
      <c r="J17" s="42">
        <v>622.31510000000003</v>
      </c>
      <c r="K17" s="42">
        <v>35.739800000000002</v>
      </c>
      <c r="L17" s="42">
        <v>0</v>
      </c>
      <c r="M17" s="42">
        <v>348.49250000000001</v>
      </c>
      <c r="N17" s="42">
        <v>43.356900000000003</v>
      </c>
      <c r="O17" s="42">
        <v>49.066099999999999</v>
      </c>
      <c r="P17" s="42">
        <v>0</v>
      </c>
      <c r="Q17" s="42">
        <v>232.55270000000002</v>
      </c>
      <c r="R17" s="42">
        <v>0</v>
      </c>
      <c r="S17" s="42">
        <v>0</v>
      </c>
      <c r="T17" s="42">
        <v>0</v>
      </c>
      <c r="U17" s="42">
        <v>2.2000000000000002</v>
      </c>
      <c r="V17" s="42">
        <v>95.136600000000001</v>
      </c>
      <c r="W17" s="90">
        <f t="shared" si="1"/>
        <v>78399.501199999984</v>
      </c>
      <c r="X17" s="38"/>
      <c r="Y17" s="44">
        <v>715.92072199999996</v>
      </c>
      <c r="Z17" s="40"/>
      <c r="AA17" s="45">
        <v>0</v>
      </c>
      <c r="AB17" s="38"/>
      <c r="AC17" s="90">
        <f t="shared" si="2"/>
        <v>79115.42192199998</v>
      </c>
      <c r="AD17" s="31"/>
      <c r="AE17" s="27"/>
      <c r="AF17" s="69"/>
      <c r="AG17" s="2"/>
      <c r="AH17" s="3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6" t="s">
        <v>37</v>
      </c>
      <c r="B18" s="42">
        <v>60068.334200000005</v>
      </c>
      <c r="C18" s="42"/>
      <c r="D18" s="42"/>
      <c r="E18" s="42">
        <v>2.7749999999999999</v>
      </c>
      <c r="F18" s="90">
        <f t="shared" si="0"/>
        <v>60071.109200000006</v>
      </c>
      <c r="G18" s="42">
        <v>0</v>
      </c>
      <c r="H18" s="42">
        <v>0</v>
      </c>
      <c r="I18" s="42">
        <v>0</v>
      </c>
      <c r="J18" s="42">
        <v>485.66919999999999</v>
      </c>
      <c r="K18" s="42">
        <v>0</v>
      </c>
      <c r="L18" s="42">
        <v>0</v>
      </c>
      <c r="M18" s="42">
        <v>0</v>
      </c>
      <c r="N18" s="42">
        <v>33.835999999999999</v>
      </c>
      <c r="O18" s="42">
        <v>51.3369</v>
      </c>
      <c r="P18" s="42">
        <v>0</v>
      </c>
      <c r="Q18" s="42">
        <v>174.4145</v>
      </c>
      <c r="R18" s="42">
        <v>0</v>
      </c>
      <c r="S18" s="42">
        <v>0</v>
      </c>
      <c r="T18" s="42">
        <v>0</v>
      </c>
      <c r="U18" s="42">
        <v>2.2000000000000002</v>
      </c>
      <c r="V18" s="42">
        <v>74.245199999999997</v>
      </c>
      <c r="W18" s="90">
        <f t="shared" si="1"/>
        <v>60892.811000000002</v>
      </c>
      <c r="X18" s="38"/>
      <c r="Y18" s="44">
        <v>693.14124000000004</v>
      </c>
      <c r="Z18" s="40"/>
      <c r="AA18" s="45">
        <v>0</v>
      </c>
      <c r="AB18" s="38"/>
      <c r="AC18" s="90">
        <f t="shared" si="2"/>
        <v>61585.952239999999</v>
      </c>
      <c r="AD18" s="31"/>
      <c r="AE18" s="27"/>
      <c r="AF18" s="69"/>
      <c r="AG18" s="2"/>
      <c r="AH18" s="36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6" t="s">
        <v>36</v>
      </c>
      <c r="B19" s="42">
        <v>40480.686600000001</v>
      </c>
      <c r="C19" s="42"/>
      <c r="D19" s="42"/>
      <c r="E19" s="42">
        <v>1.6</v>
      </c>
      <c r="F19" s="90">
        <f t="shared" si="0"/>
        <v>40482.286599999999</v>
      </c>
      <c r="G19" s="42">
        <v>0</v>
      </c>
      <c r="H19" s="42">
        <v>0</v>
      </c>
      <c r="I19" s="42">
        <v>0</v>
      </c>
      <c r="J19" s="42">
        <v>327.25329999999997</v>
      </c>
      <c r="K19" s="42">
        <v>26.355599999999999</v>
      </c>
      <c r="L19" s="42">
        <v>1.5E-6</v>
      </c>
      <c r="M19" s="42">
        <v>257.03649999999999</v>
      </c>
      <c r="N19" s="42">
        <v>22.803900000000002</v>
      </c>
      <c r="O19" s="42">
        <v>62.7697</v>
      </c>
      <c r="P19" s="42">
        <v>0</v>
      </c>
      <c r="Q19" s="42">
        <v>118.55119999999999</v>
      </c>
      <c r="R19" s="42">
        <v>0</v>
      </c>
      <c r="S19" s="42">
        <v>0</v>
      </c>
      <c r="T19" s="42">
        <v>0</v>
      </c>
      <c r="U19" s="42">
        <v>2.5</v>
      </c>
      <c r="V19" s="42">
        <v>50.028300000000002</v>
      </c>
      <c r="W19" s="90">
        <f t="shared" si="1"/>
        <v>41349.585101499993</v>
      </c>
      <c r="X19" s="38"/>
      <c r="Y19" s="44">
        <v>0</v>
      </c>
      <c r="Z19" s="40"/>
      <c r="AA19" s="45">
        <v>0</v>
      </c>
      <c r="AB19" s="38"/>
      <c r="AC19" s="90">
        <f t="shared" si="2"/>
        <v>41349.585101499993</v>
      </c>
      <c r="AD19" s="31"/>
      <c r="AE19" s="27"/>
      <c r="AF19" s="69"/>
      <c r="AG19" s="2"/>
      <c r="AH19" s="3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6" t="s">
        <v>35</v>
      </c>
      <c r="B20" s="42">
        <v>43778.616499999996</v>
      </c>
      <c r="C20" s="42"/>
      <c r="D20" s="42"/>
      <c r="E20" s="42">
        <v>1.6916</v>
      </c>
      <c r="F20" s="90">
        <f t="shared" si="0"/>
        <v>43780.308099999995</v>
      </c>
      <c r="G20" s="42">
        <v>0</v>
      </c>
      <c r="H20" s="42">
        <v>0</v>
      </c>
      <c r="I20" s="42">
        <v>0</v>
      </c>
      <c r="J20" s="42">
        <v>353.96229999999997</v>
      </c>
      <c r="K20" s="42">
        <v>0</v>
      </c>
      <c r="L20" s="42">
        <v>0</v>
      </c>
      <c r="M20" s="42">
        <v>0</v>
      </c>
      <c r="N20" s="42">
        <v>24.660499999999999</v>
      </c>
      <c r="O20" s="42">
        <v>52.3538</v>
      </c>
      <c r="P20" s="42">
        <v>0</v>
      </c>
      <c r="Q20" s="42">
        <v>116.2764</v>
      </c>
      <c r="R20" s="42">
        <v>0</v>
      </c>
      <c r="S20" s="42">
        <v>0</v>
      </c>
      <c r="T20" s="42">
        <v>0</v>
      </c>
      <c r="U20" s="42">
        <v>2.2000000000000002</v>
      </c>
      <c r="V20" s="42">
        <v>54.111800000000002</v>
      </c>
      <c r="W20" s="90">
        <f t="shared" si="1"/>
        <v>44383.872899999988</v>
      </c>
      <c r="X20" s="38"/>
      <c r="Y20" s="44">
        <v>215.75521000000001</v>
      </c>
      <c r="Z20" s="40"/>
      <c r="AA20" s="45">
        <v>0</v>
      </c>
      <c r="AB20" s="38"/>
      <c r="AC20" s="90">
        <f t="shared" si="2"/>
        <v>44599.628109999991</v>
      </c>
      <c r="AD20" s="31"/>
      <c r="AE20" s="27"/>
      <c r="AF20" s="69"/>
      <c r="AG20" s="2"/>
      <c r="AH20" s="3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6" t="s">
        <v>34</v>
      </c>
      <c r="B21" s="42">
        <v>88168.097399999999</v>
      </c>
      <c r="C21" s="42"/>
      <c r="D21" s="42"/>
      <c r="E21" s="42">
        <v>5.1416000000000004</v>
      </c>
      <c r="F21" s="90">
        <f t="shared" si="0"/>
        <v>88173.239000000001</v>
      </c>
      <c r="G21" s="42">
        <v>0</v>
      </c>
      <c r="H21" s="42">
        <v>0</v>
      </c>
      <c r="I21" s="42">
        <v>0</v>
      </c>
      <c r="J21" s="42">
        <v>712.86360000000002</v>
      </c>
      <c r="K21" s="42">
        <v>0</v>
      </c>
      <c r="L21" s="42">
        <v>0</v>
      </c>
      <c r="M21" s="42">
        <v>0</v>
      </c>
      <c r="N21" s="42">
        <v>49.665300000000002</v>
      </c>
      <c r="O21" s="42">
        <v>103.81819999999999</v>
      </c>
      <c r="P21" s="42">
        <v>0</v>
      </c>
      <c r="Q21" s="42">
        <v>232.55270000000002</v>
      </c>
      <c r="R21" s="42">
        <v>0</v>
      </c>
      <c r="S21" s="42">
        <v>0</v>
      </c>
      <c r="T21" s="42">
        <v>0</v>
      </c>
      <c r="U21" s="42">
        <v>2.2000000000000002</v>
      </c>
      <c r="V21" s="42">
        <v>108.9789</v>
      </c>
      <c r="W21" s="90">
        <f t="shared" si="1"/>
        <v>89383.317699999985</v>
      </c>
      <c r="X21" s="38"/>
      <c r="Y21" s="44">
        <v>1015.999688</v>
      </c>
      <c r="Z21" s="40"/>
      <c r="AA21" s="45">
        <v>0</v>
      </c>
      <c r="AB21" s="38"/>
      <c r="AC21" s="90">
        <f t="shared" si="2"/>
        <v>90399.317387999981</v>
      </c>
      <c r="AD21" s="31"/>
      <c r="AE21" s="27"/>
      <c r="AF21" s="69"/>
      <c r="AG21" s="2"/>
      <c r="AH21" s="3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6" t="s">
        <v>33</v>
      </c>
      <c r="B22" s="42">
        <v>69842.164900000003</v>
      </c>
      <c r="C22" s="42"/>
      <c r="D22" s="42"/>
      <c r="E22" s="42">
        <v>2.8416999999999999</v>
      </c>
      <c r="F22" s="90">
        <f t="shared" si="0"/>
        <v>69845.006600000008</v>
      </c>
      <c r="G22" s="42">
        <v>0</v>
      </c>
      <c r="H22" s="42">
        <v>0</v>
      </c>
      <c r="I22" s="42">
        <v>0</v>
      </c>
      <c r="J22" s="42">
        <v>564.6934</v>
      </c>
      <c r="K22" s="42">
        <v>41.9011</v>
      </c>
      <c r="L22" s="42">
        <v>0</v>
      </c>
      <c r="M22" s="42">
        <v>408.56959999999998</v>
      </c>
      <c r="N22" s="42">
        <v>39.341500000000003</v>
      </c>
      <c r="O22" s="42">
        <v>80.716200000000001</v>
      </c>
      <c r="P22" s="42">
        <v>0</v>
      </c>
      <c r="Q22" s="42">
        <v>273.24940000000004</v>
      </c>
      <c r="R22" s="42">
        <v>0</v>
      </c>
      <c r="S22" s="42">
        <v>0</v>
      </c>
      <c r="T22" s="42">
        <v>0</v>
      </c>
      <c r="U22" s="42">
        <v>2.2000000000000002</v>
      </c>
      <c r="V22" s="42">
        <v>86.325800000000001</v>
      </c>
      <c r="W22" s="90">
        <f t="shared" si="1"/>
        <v>71342.003600000011</v>
      </c>
      <c r="X22" s="38"/>
      <c r="Y22" s="44">
        <v>1344.043954</v>
      </c>
      <c r="Z22" s="40"/>
      <c r="AA22" s="45">
        <v>0</v>
      </c>
      <c r="AB22" s="38"/>
      <c r="AC22" s="90">
        <f t="shared" si="2"/>
        <v>72686.047554000004</v>
      </c>
      <c r="AD22" s="31"/>
      <c r="AE22" s="27"/>
      <c r="AF22" s="69"/>
      <c r="AG22" s="2"/>
      <c r="AH22" s="3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6" t="s">
        <v>32</v>
      </c>
      <c r="B23" s="42">
        <v>36695.971799999999</v>
      </c>
      <c r="C23" s="42"/>
      <c r="D23" s="42"/>
      <c r="E23" s="42">
        <v>1.4499</v>
      </c>
      <c r="F23" s="90">
        <f t="shared" si="0"/>
        <v>36697.421699999999</v>
      </c>
      <c r="G23" s="42">
        <v>0</v>
      </c>
      <c r="H23" s="42">
        <v>0</v>
      </c>
      <c r="I23" s="42">
        <v>0</v>
      </c>
      <c r="J23" s="42">
        <v>296.69720000000001</v>
      </c>
      <c r="K23" s="42">
        <v>18.844099999999997</v>
      </c>
      <c r="L23" s="42">
        <v>0</v>
      </c>
      <c r="M23" s="42">
        <v>183.74520000000001</v>
      </c>
      <c r="N23" s="42">
        <v>20.670400000000001</v>
      </c>
      <c r="O23" s="42">
        <v>77.102500000000006</v>
      </c>
      <c r="P23" s="42">
        <v>0</v>
      </c>
      <c r="Q23" s="42">
        <v>249.99420000000001</v>
      </c>
      <c r="R23" s="42">
        <v>0</v>
      </c>
      <c r="S23" s="42">
        <v>0</v>
      </c>
      <c r="T23" s="42">
        <v>0</v>
      </c>
      <c r="U23" s="42">
        <v>2.5</v>
      </c>
      <c r="V23" s="42">
        <v>45.356400000000001</v>
      </c>
      <c r="W23" s="90">
        <f t="shared" si="1"/>
        <v>37592.331700000002</v>
      </c>
      <c r="X23" s="38"/>
      <c r="Y23" s="44">
        <v>371.97327200000001</v>
      </c>
      <c r="Z23" s="40"/>
      <c r="AA23" s="45">
        <v>0</v>
      </c>
      <c r="AB23" s="38"/>
      <c r="AC23" s="90">
        <f t="shared" si="2"/>
        <v>37964.304972000005</v>
      </c>
      <c r="AD23" s="31"/>
      <c r="AE23" s="27"/>
      <c r="AF23" s="69"/>
      <c r="AG23" s="2"/>
      <c r="AH23" s="3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6" t="s">
        <v>31</v>
      </c>
      <c r="B24" s="42">
        <v>53348.825700000001</v>
      </c>
      <c r="C24" s="42"/>
      <c r="D24" s="42"/>
      <c r="E24" s="42">
        <v>1.2167000000000001</v>
      </c>
      <c r="F24" s="90">
        <f t="shared" si="0"/>
        <v>53350.042399999998</v>
      </c>
      <c r="G24" s="42">
        <v>0</v>
      </c>
      <c r="H24" s="42">
        <v>0</v>
      </c>
      <c r="I24" s="42">
        <v>0</v>
      </c>
      <c r="J24" s="42">
        <v>431.34009999999995</v>
      </c>
      <c r="K24" s="42">
        <v>0</v>
      </c>
      <c r="L24" s="42">
        <v>0</v>
      </c>
      <c r="M24" s="42">
        <v>0</v>
      </c>
      <c r="N24" s="42">
        <v>30.0517</v>
      </c>
      <c r="O24" s="42">
        <v>62.136600000000001</v>
      </c>
      <c r="P24" s="42">
        <v>0</v>
      </c>
      <c r="Q24" s="42">
        <v>261.62180000000001</v>
      </c>
      <c r="R24" s="42">
        <v>0</v>
      </c>
      <c r="S24" s="42">
        <v>0</v>
      </c>
      <c r="T24" s="42">
        <v>0</v>
      </c>
      <c r="U24" s="42">
        <v>2.5</v>
      </c>
      <c r="V24" s="42">
        <v>65.941399999999987</v>
      </c>
      <c r="W24" s="90">
        <f t="shared" si="1"/>
        <v>54203.634000000005</v>
      </c>
      <c r="X24" s="38"/>
      <c r="Y24" s="44">
        <v>347.09967599999999</v>
      </c>
      <c r="Z24" s="40"/>
      <c r="AA24" s="45">
        <v>0</v>
      </c>
      <c r="AB24" s="38"/>
      <c r="AC24" s="90">
        <f t="shared" si="2"/>
        <v>54550.733676000003</v>
      </c>
      <c r="AD24" s="31"/>
      <c r="AE24" s="27"/>
      <c r="AF24" s="69"/>
      <c r="AG24" s="2"/>
      <c r="AH24" s="36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6" t="s">
        <v>30</v>
      </c>
      <c r="B25" s="42">
        <v>81041.345799999996</v>
      </c>
      <c r="C25" s="42"/>
      <c r="D25" s="42"/>
      <c r="E25" s="42">
        <v>3.3167</v>
      </c>
      <c r="F25" s="90">
        <f t="shared" si="0"/>
        <v>81044.662499999991</v>
      </c>
      <c r="G25" s="42">
        <v>0</v>
      </c>
      <c r="H25" s="42">
        <v>0</v>
      </c>
      <c r="I25" s="42">
        <v>0</v>
      </c>
      <c r="J25" s="42">
        <v>655.24189999999999</v>
      </c>
      <c r="K25" s="42">
        <v>0</v>
      </c>
      <c r="L25" s="42">
        <v>0</v>
      </c>
      <c r="M25" s="42">
        <v>0</v>
      </c>
      <c r="N25" s="42">
        <v>45.6511</v>
      </c>
      <c r="O25" s="42">
        <v>80.297200000000004</v>
      </c>
      <c r="P25" s="42">
        <v>0</v>
      </c>
      <c r="Q25" s="42">
        <v>232.55270000000002</v>
      </c>
      <c r="R25" s="42">
        <v>0</v>
      </c>
      <c r="S25" s="42">
        <v>0</v>
      </c>
      <c r="T25" s="42">
        <v>0</v>
      </c>
      <c r="U25" s="42">
        <v>2.5</v>
      </c>
      <c r="V25" s="42">
        <v>100.1707</v>
      </c>
      <c r="W25" s="90">
        <f t="shared" si="1"/>
        <v>82161.076099999991</v>
      </c>
      <c r="X25" s="38"/>
      <c r="Y25" s="44">
        <v>1894.2789359999999</v>
      </c>
      <c r="Z25" s="40"/>
      <c r="AA25" s="45">
        <v>0</v>
      </c>
      <c r="AB25" s="38"/>
      <c r="AC25" s="90">
        <f t="shared" si="2"/>
        <v>84055.355035999994</v>
      </c>
      <c r="AD25" s="31"/>
      <c r="AE25" s="27"/>
      <c r="AF25" s="69"/>
      <c r="AG25" s="2"/>
      <c r="AH25" s="3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6" t="s">
        <v>29</v>
      </c>
      <c r="B26" s="42">
        <v>71471.136700000003</v>
      </c>
      <c r="C26" s="42"/>
      <c r="D26" s="42"/>
      <c r="E26" s="42">
        <v>2.5083000000000002</v>
      </c>
      <c r="F26" s="90">
        <f t="shared" si="0"/>
        <v>71473.645000000004</v>
      </c>
      <c r="G26" s="42">
        <v>0</v>
      </c>
      <c r="H26" s="42">
        <v>0</v>
      </c>
      <c r="I26" s="42">
        <v>0</v>
      </c>
      <c r="J26" s="42">
        <v>577.86410000000001</v>
      </c>
      <c r="K26" s="42">
        <v>0</v>
      </c>
      <c r="L26" s="42">
        <v>0</v>
      </c>
      <c r="M26" s="42">
        <v>0</v>
      </c>
      <c r="N26" s="42">
        <v>40.259900000000002</v>
      </c>
      <c r="O26" s="42">
        <v>57.8643</v>
      </c>
      <c r="P26" s="42">
        <v>0</v>
      </c>
      <c r="Q26" s="42">
        <v>212.20439999999999</v>
      </c>
      <c r="R26" s="42">
        <v>0</v>
      </c>
      <c r="S26" s="42">
        <v>0</v>
      </c>
      <c r="T26" s="42">
        <v>0</v>
      </c>
      <c r="U26" s="42">
        <v>2.2000000000000002</v>
      </c>
      <c r="V26" s="42">
        <v>88.340999999999994</v>
      </c>
      <c r="W26" s="90">
        <f t="shared" si="1"/>
        <v>72452.378700000016</v>
      </c>
      <c r="X26" s="38"/>
      <c r="Y26" s="44">
        <v>436.38792999999998</v>
      </c>
      <c r="Z26" s="40"/>
      <c r="AA26" s="45">
        <v>0</v>
      </c>
      <c r="AB26" s="38"/>
      <c r="AC26" s="90">
        <f t="shared" si="2"/>
        <v>72888.766630000013</v>
      </c>
      <c r="AD26" s="31"/>
      <c r="AE26" s="27"/>
      <c r="AF26" s="69"/>
      <c r="AG26" s="2"/>
      <c r="AH26" s="3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6" t="s">
        <v>28</v>
      </c>
      <c r="B27" s="42">
        <v>48258.2889</v>
      </c>
      <c r="C27" s="42"/>
      <c r="D27" s="42"/>
      <c r="E27" s="42">
        <v>1.5751000000000002</v>
      </c>
      <c r="F27" s="90">
        <f t="shared" si="0"/>
        <v>48259.864000000001</v>
      </c>
      <c r="G27" s="42">
        <v>0</v>
      </c>
      <c r="H27" s="42">
        <v>0</v>
      </c>
      <c r="I27" s="42">
        <v>0</v>
      </c>
      <c r="J27" s="42">
        <v>390.18170000000003</v>
      </c>
      <c r="K27" s="42">
        <v>0</v>
      </c>
      <c r="L27" s="42">
        <v>0</v>
      </c>
      <c r="M27" s="42">
        <v>0</v>
      </c>
      <c r="N27" s="42">
        <v>27.183400000000002</v>
      </c>
      <c r="O27" s="42">
        <v>50.237900000000003</v>
      </c>
      <c r="P27" s="42">
        <v>0</v>
      </c>
      <c r="Q27" s="42">
        <v>212.20439999999999</v>
      </c>
      <c r="R27" s="42">
        <v>0</v>
      </c>
      <c r="S27" s="42">
        <v>0</v>
      </c>
      <c r="T27" s="42">
        <v>0</v>
      </c>
      <c r="U27" s="42">
        <v>2.2000000000000002</v>
      </c>
      <c r="V27" s="42">
        <v>59.647599999999997</v>
      </c>
      <c r="W27" s="90">
        <f t="shared" si="1"/>
        <v>49001.519</v>
      </c>
      <c r="X27" s="38"/>
      <c r="Y27" s="44">
        <v>0</v>
      </c>
      <c r="Z27" s="40"/>
      <c r="AA27" s="45">
        <v>0</v>
      </c>
      <c r="AB27" s="38"/>
      <c r="AC27" s="90">
        <f t="shared" si="2"/>
        <v>49001.519</v>
      </c>
      <c r="AD27" s="31"/>
      <c r="AE27" s="27"/>
      <c r="AF27" s="69"/>
      <c r="AG27" s="2"/>
      <c r="AH27" s="3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6" t="s">
        <v>27</v>
      </c>
      <c r="B28" s="42">
        <v>33438.028200000001</v>
      </c>
      <c r="C28" s="42"/>
      <c r="D28" s="42"/>
      <c r="E28" s="42">
        <v>0.70829999999999993</v>
      </c>
      <c r="F28" s="90">
        <f t="shared" si="0"/>
        <v>33438.736499999999</v>
      </c>
      <c r="G28" s="42">
        <v>0</v>
      </c>
      <c r="H28" s="42">
        <v>0</v>
      </c>
      <c r="I28" s="42">
        <v>0</v>
      </c>
      <c r="J28" s="42">
        <v>270.35579999999999</v>
      </c>
      <c r="K28" s="42">
        <v>24.433499999999999</v>
      </c>
      <c r="L28" s="42">
        <v>0</v>
      </c>
      <c r="M28" s="42">
        <v>238.24620000000002</v>
      </c>
      <c r="N28" s="42">
        <v>18.835999999999999</v>
      </c>
      <c r="O28" s="42">
        <v>54.185099999999998</v>
      </c>
      <c r="P28" s="42">
        <v>0</v>
      </c>
      <c r="Q28" s="42">
        <v>186.04220000000001</v>
      </c>
      <c r="R28" s="42">
        <v>0</v>
      </c>
      <c r="S28" s="42">
        <v>0</v>
      </c>
      <c r="T28" s="42">
        <v>0</v>
      </c>
      <c r="U28" s="42">
        <v>3</v>
      </c>
      <c r="V28" s="42">
        <v>41.331300000000006</v>
      </c>
      <c r="W28" s="90">
        <f t="shared" si="1"/>
        <v>34275.166600000004</v>
      </c>
      <c r="X28" s="38"/>
      <c r="Y28" s="44">
        <v>58.978216000000003</v>
      </c>
      <c r="Z28" s="40"/>
      <c r="AA28" s="45">
        <v>0</v>
      </c>
      <c r="AB28" s="38"/>
      <c r="AC28" s="90">
        <f t="shared" si="2"/>
        <v>34334.144816000007</v>
      </c>
      <c r="AD28" s="31"/>
      <c r="AE28" s="27"/>
      <c r="AF28" s="69"/>
      <c r="AG28" s="2"/>
      <c r="AH28" s="3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6" t="s">
        <v>26</v>
      </c>
      <c r="B29" s="42">
        <v>192646.5496</v>
      </c>
      <c r="C29" s="42"/>
      <c r="D29" s="42"/>
      <c r="E29" s="42">
        <v>11.290799999999999</v>
      </c>
      <c r="F29" s="90">
        <f t="shared" si="0"/>
        <v>192657.84039999999</v>
      </c>
      <c r="G29" s="42">
        <v>0</v>
      </c>
      <c r="H29" s="42">
        <v>0</v>
      </c>
      <c r="I29" s="42">
        <v>0</v>
      </c>
      <c r="J29" s="42">
        <v>1557.39</v>
      </c>
      <c r="K29" s="42">
        <v>335.91200000000003</v>
      </c>
      <c r="L29" s="42">
        <v>5.9299999999999991E-6</v>
      </c>
      <c r="M29" s="42">
        <v>3276.0276000000008</v>
      </c>
      <c r="N29" s="42">
        <v>138.52429999999998</v>
      </c>
      <c r="O29" s="42">
        <v>216.0333</v>
      </c>
      <c r="P29" s="42">
        <v>0</v>
      </c>
      <c r="Q29" s="42">
        <v>334.90719999999999</v>
      </c>
      <c r="R29" s="42">
        <v>0</v>
      </c>
      <c r="S29" s="42">
        <v>0</v>
      </c>
      <c r="T29" s="42">
        <v>0</v>
      </c>
      <c r="U29" s="42">
        <v>0.5</v>
      </c>
      <c r="V29" s="42">
        <v>238.08520000000001</v>
      </c>
      <c r="W29" s="90">
        <f t="shared" si="1"/>
        <v>198755.22000592999</v>
      </c>
      <c r="X29" s="38"/>
      <c r="Y29" s="44">
        <v>1108.74819</v>
      </c>
      <c r="Z29" s="40"/>
      <c r="AA29" s="45">
        <v>0</v>
      </c>
      <c r="AB29" s="38"/>
      <c r="AC29" s="90">
        <f t="shared" si="2"/>
        <v>199863.96819593001</v>
      </c>
      <c r="AD29" s="31"/>
      <c r="AE29" s="27"/>
      <c r="AF29" s="69"/>
      <c r="AG29" s="2"/>
      <c r="AH29" s="36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6" t="s">
        <v>25</v>
      </c>
      <c r="B30" s="42">
        <v>87353.611499999999</v>
      </c>
      <c r="C30" s="42"/>
      <c r="D30" s="42"/>
      <c r="E30" s="42">
        <v>2.6333000000000002</v>
      </c>
      <c r="F30" s="90">
        <f t="shared" si="0"/>
        <v>87356.2448</v>
      </c>
      <c r="G30" s="42">
        <v>0</v>
      </c>
      <c r="H30" s="42">
        <v>0</v>
      </c>
      <c r="I30" s="42">
        <v>0</v>
      </c>
      <c r="J30" s="42">
        <v>706.27830000000006</v>
      </c>
      <c r="K30" s="42">
        <v>0</v>
      </c>
      <c r="L30" s="42">
        <v>0</v>
      </c>
      <c r="M30" s="42">
        <v>0</v>
      </c>
      <c r="N30" s="42">
        <v>49.206699999999998</v>
      </c>
      <c r="O30" s="42">
        <v>76.360500000000002</v>
      </c>
      <c r="P30" s="42">
        <v>0</v>
      </c>
      <c r="Q30" s="42">
        <v>249.99420000000001</v>
      </c>
      <c r="R30" s="42">
        <v>0</v>
      </c>
      <c r="S30" s="42">
        <v>0</v>
      </c>
      <c r="T30" s="42">
        <v>0</v>
      </c>
      <c r="U30" s="42">
        <v>2.2000000000000002</v>
      </c>
      <c r="V30" s="42">
        <v>107.9726</v>
      </c>
      <c r="W30" s="90">
        <f t="shared" si="1"/>
        <v>88548.257099999988</v>
      </c>
      <c r="X30" s="38"/>
      <c r="Y30" s="44">
        <v>1176.5130959999999</v>
      </c>
      <c r="Z30" s="40"/>
      <c r="AA30" s="45">
        <v>0</v>
      </c>
      <c r="AB30" s="38"/>
      <c r="AC30" s="90">
        <f t="shared" si="2"/>
        <v>89724.770195999983</v>
      </c>
      <c r="AD30" s="31"/>
      <c r="AE30" s="27"/>
      <c r="AF30" s="69"/>
      <c r="AG30" s="2"/>
      <c r="AH30" s="3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6" t="s">
        <v>24</v>
      </c>
      <c r="B31" s="42">
        <v>100589.00709999999</v>
      </c>
      <c r="C31" s="42"/>
      <c r="D31" s="42"/>
      <c r="E31" s="42">
        <v>4.6500000000000004</v>
      </c>
      <c r="F31" s="90">
        <f t="shared" si="0"/>
        <v>100593.65709999998</v>
      </c>
      <c r="G31" s="42">
        <v>0</v>
      </c>
      <c r="H31" s="42">
        <v>0</v>
      </c>
      <c r="I31" s="42">
        <v>0</v>
      </c>
      <c r="J31" s="42">
        <v>813.29019999999991</v>
      </c>
      <c r="K31" s="42">
        <v>0</v>
      </c>
      <c r="L31" s="42">
        <v>0</v>
      </c>
      <c r="M31" s="42">
        <v>0</v>
      </c>
      <c r="N31" s="42">
        <v>56.662199999999999</v>
      </c>
      <c r="O31" s="42">
        <v>77.513899999999992</v>
      </c>
      <c r="P31" s="42">
        <v>0</v>
      </c>
      <c r="Q31" s="42">
        <v>244.18039999999999</v>
      </c>
      <c r="R31" s="42">
        <v>0</v>
      </c>
      <c r="S31" s="42">
        <v>0</v>
      </c>
      <c r="T31" s="42">
        <v>0</v>
      </c>
      <c r="U31" s="42">
        <v>2.2000000000000002</v>
      </c>
      <c r="V31" s="42">
        <v>124.3318</v>
      </c>
      <c r="W31" s="90">
        <f t="shared" si="1"/>
        <v>101911.83559999999</v>
      </c>
      <c r="X31" s="38"/>
      <c r="Y31" s="44">
        <v>1432.5695560000001</v>
      </c>
      <c r="Z31" s="40"/>
      <c r="AA31" s="45">
        <v>0</v>
      </c>
      <c r="AB31" s="38"/>
      <c r="AC31" s="90">
        <f t="shared" si="2"/>
        <v>103344.40515599999</v>
      </c>
      <c r="AD31" s="31"/>
      <c r="AE31" s="27"/>
      <c r="AF31" s="69"/>
      <c r="AG31" s="2"/>
      <c r="AH31" s="36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6" t="s">
        <v>23</v>
      </c>
      <c r="B32" s="42">
        <v>26076.971000000001</v>
      </c>
      <c r="C32" s="42"/>
      <c r="D32" s="42"/>
      <c r="E32" s="42">
        <v>1</v>
      </c>
      <c r="F32" s="90">
        <f t="shared" si="0"/>
        <v>26077.971000000001</v>
      </c>
      <c r="G32" s="42">
        <v>0</v>
      </c>
      <c r="H32" s="42">
        <v>0</v>
      </c>
      <c r="I32" s="42">
        <v>0</v>
      </c>
      <c r="J32" s="42">
        <v>210.83709999999999</v>
      </c>
      <c r="K32" s="42">
        <v>2.1673</v>
      </c>
      <c r="L32" s="42">
        <v>0</v>
      </c>
      <c r="M32" s="42">
        <v>21.132900000000003</v>
      </c>
      <c r="N32" s="42">
        <v>14.689399999999999</v>
      </c>
      <c r="O32" s="42">
        <v>40.046999999999997</v>
      </c>
      <c r="P32" s="42">
        <v>0</v>
      </c>
      <c r="Q32" s="42">
        <v>154.06620000000001</v>
      </c>
      <c r="R32" s="42">
        <v>0</v>
      </c>
      <c r="S32" s="42">
        <v>0</v>
      </c>
      <c r="T32" s="42">
        <v>0</v>
      </c>
      <c r="U32" s="42">
        <v>3</v>
      </c>
      <c r="V32" s="42">
        <v>32.232500000000002</v>
      </c>
      <c r="W32" s="90">
        <f t="shared" si="1"/>
        <v>26556.143400000001</v>
      </c>
      <c r="X32" s="38"/>
      <c r="Y32" s="44">
        <v>29.476479999999999</v>
      </c>
      <c r="Z32" s="40"/>
      <c r="AA32" s="45">
        <v>0</v>
      </c>
      <c r="AB32" s="38"/>
      <c r="AC32" s="90">
        <f t="shared" si="2"/>
        <v>26585.619880000002</v>
      </c>
      <c r="AD32" s="31"/>
      <c r="AE32" s="27"/>
      <c r="AF32" s="69"/>
      <c r="AG32" s="2"/>
      <c r="AH32" s="36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7" customFormat="1" ht="20.100000000000001" customHeight="1" x14ac:dyDescent="0.2">
      <c r="A33" s="94" t="s">
        <v>22</v>
      </c>
      <c r="B33" s="93">
        <f t="shared" ref="B33:W33" si="3">SUM(B10:B32)</f>
        <v>2141256.7604</v>
      </c>
      <c r="C33" s="93">
        <f t="shared" si="3"/>
        <v>0</v>
      </c>
      <c r="D33" s="93">
        <f t="shared" si="3"/>
        <v>0</v>
      </c>
      <c r="E33" s="93">
        <f t="shared" si="3"/>
        <v>107.0158</v>
      </c>
      <c r="F33" s="93">
        <f t="shared" si="3"/>
        <v>2141363.7762000002</v>
      </c>
      <c r="G33" s="93">
        <f t="shared" si="3"/>
        <v>0</v>
      </c>
      <c r="H33" s="93">
        <f t="shared" si="3"/>
        <v>0</v>
      </c>
      <c r="I33" s="93">
        <f t="shared" si="3"/>
        <v>0</v>
      </c>
      <c r="J33" s="93">
        <f t="shared" si="3"/>
        <v>17312.399799999999</v>
      </c>
      <c r="K33" s="93">
        <f t="shared" si="3"/>
        <v>2021.0839000000005</v>
      </c>
      <c r="L33" s="93">
        <f t="shared" si="3"/>
        <v>7.4299999999999992E-6</v>
      </c>
      <c r="M33" s="93">
        <f t="shared" si="3"/>
        <v>19707.875300000003</v>
      </c>
      <c r="N33" s="93">
        <f t="shared" si="3"/>
        <v>1206.1768999999999</v>
      </c>
      <c r="O33" s="93">
        <f t="shared" si="3"/>
        <v>2412.6641999999997</v>
      </c>
      <c r="P33" s="93">
        <f t="shared" si="3"/>
        <v>0</v>
      </c>
      <c r="Q33" s="93">
        <f t="shared" si="3"/>
        <v>5746.9397999999992</v>
      </c>
      <c r="R33" s="93">
        <f t="shared" si="3"/>
        <v>0</v>
      </c>
      <c r="S33" s="93">
        <f t="shared" si="3"/>
        <v>0</v>
      </c>
      <c r="T33" s="93">
        <f t="shared" si="3"/>
        <v>0</v>
      </c>
      <c r="U33" s="93">
        <f t="shared" si="3"/>
        <v>45.800000000000004</v>
      </c>
      <c r="V33" s="93">
        <f t="shared" si="3"/>
        <v>2646.6179999999995</v>
      </c>
      <c r="W33" s="93">
        <f t="shared" si="3"/>
        <v>2192463.3341074302</v>
      </c>
      <c r="X33" s="49"/>
      <c r="Y33" s="92">
        <f>SUM(Y10:Y32)</f>
        <v>46230.836718000013</v>
      </c>
      <c r="Z33" s="40"/>
      <c r="AA33" s="92">
        <f>SUM(AA10:AA32)</f>
        <v>0</v>
      </c>
      <c r="AB33" s="48"/>
      <c r="AC33" s="91">
        <f>SUM(AC10:AC32)</f>
        <v>2238694.1708254302</v>
      </c>
      <c r="AD33" s="31"/>
      <c r="AE33" s="27"/>
      <c r="AF33" s="69"/>
      <c r="AG33" s="48"/>
      <c r="AH33" s="36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</row>
    <row r="34" spans="1:52" ht="15" customHeight="1" x14ac:dyDescent="0.25">
      <c r="A34" s="46" t="s">
        <v>21</v>
      </c>
      <c r="B34" s="42">
        <v>52155.942000000003</v>
      </c>
      <c r="C34" s="42"/>
      <c r="D34" s="42"/>
      <c r="E34" s="42">
        <v>0</v>
      </c>
      <c r="F34" s="90">
        <f>B34+E34</f>
        <v>52155.942000000003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75.579599999999999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0">
        <f>SUM(F34:V34)</f>
        <v>52231.5216</v>
      </c>
      <c r="X34" s="38"/>
      <c r="Y34" s="44"/>
      <c r="Z34" s="40"/>
      <c r="AA34" s="45">
        <v>0</v>
      </c>
      <c r="AB34" s="38"/>
      <c r="AC34" s="90">
        <f>+W34+Y34+AA34</f>
        <v>52231.5216</v>
      </c>
      <c r="AD34" s="31"/>
      <c r="AE34" s="27"/>
      <c r="AF34" s="69"/>
      <c r="AG34" s="2"/>
      <c r="AH34" s="36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6" t="s">
        <v>20</v>
      </c>
      <c r="B35" s="42">
        <v>45.8</v>
      </c>
      <c r="C35" s="42"/>
      <c r="D35" s="42"/>
      <c r="E35" s="42">
        <v>0</v>
      </c>
      <c r="F35" s="90">
        <f>B35+E35</f>
        <v>45.8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0"/>
      <c r="X35" s="38"/>
      <c r="Y35" s="44"/>
      <c r="Z35" s="40"/>
      <c r="AA35" s="45"/>
      <c r="AB35" s="38"/>
      <c r="AC35" s="90">
        <f>+W35+Y35+AA35</f>
        <v>0</v>
      </c>
      <c r="AD35" s="31"/>
      <c r="AF35" s="69"/>
      <c r="AG35" s="2"/>
      <c r="AH35" s="36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6" t="s">
        <v>19</v>
      </c>
      <c r="B36" s="42">
        <v>1499110.7904000001</v>
      </c>
      <c r="C36" s="42"/>
      <c r="D36" s="42"/>
      <c r="E36" s="42">
        <v>0</v>
      </c>
      <c r="F36" s="90">
        <f>B36+E36</f>
        <v>1499110.7904000001</v>
      </c>
      <c r="G36" s="42">
        <v>0</v>
      </c>
      <c r="H36" s="42">
        <v>0</v>
      </c>
      <c r="I36" s="42">
        <v>0</v>
      </c>
      <c r="J36" s="42">
        <v>12541.794</v>
      </c>
      <c r="K36" s="42">
        <v>0</v>
      </c>
      <c r="L36" s="42">
        <v>2.7100000000000003E-6</v>
      </c>
      <c r="M36" s="42">
        <v>0</v>
      </c>
      <c r="N36" s="42">
        <v>0</v>
      </c>
      <c r="O36" s="42">
        <v>4012.1902999999998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0">
        <f>SUM(F36:V36)</f>
        <v>1515664.7747027099</v>
      </c>
      <c r="X36" s="38"/>
      <c r="Y36" s="44">
        <f>-SUM(Y33)</f>
        <v>-46230.836718000013</v>
      </c>
      <c r="Z36" s="40"/>
      <c r="AA36" s="45">
        <f>-(AA33+AA34)</f>
        <v>0</v>
      </c>
      <c r="AB36" s="38"/>
      <c r="AC36" s="90">
        <f>+W36+Y36+AA36</f>
        <v>1469433.9379847099</v>
      </c>
      <c r="AD36" s="31"/>
      <c r="AE36" s="27"/>
      <c r="AF36" s="69"/>
      <c r="AG36" s="2"/>
      <c r="AH36" s="36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6" t="s">
        <v>18</v>
      </c>
      <c r="B37" s="42">
        <v>0</v>
      </c>
      <c r="C37" s="42"/>
      <c r="D37" s="42"/>
      <c r="E37" s="42">
        <v>0</v>
      </c>
      <c r="F37" s="90">
        <f>B37+E37</f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293690.48339999997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6162.6684000000005</v>
      </c>
      <c r="W37" s="90">
        <f>SUM(F37:V37)</f>
        <v>299853.15179999999</v>
      </c>
      <c r="X37" s="38"/>
      <c r="Y37" s="44"/>
      <c r="Z37" s="40"/>
      <c r="AA37" s="45"/>
      <c r="AB37" s="38"/>
      <c r="AC37" s="90">
        <f>+W37+Y37+AA37</f>
        <v>299853.15179999999</v>
      </c>
      <c r="AD37" s="31"/>
      <c r="AE37" s="27"/>
      <c r="AF37" s="69"/>
      <c r="AG37" s="2"/>
      <c r="AH37" s="36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3" t="s">
        <v>17</v>
      </c>
      <c r="B38" s="41">
        <v>37254.244299999998</v>
      </c>
      <c r="C38" s="41"/>
      <c r="D38" s="41"/>
      <c r="E38" s="41">
        <v>0</v>
      </c>
      <c r="F38" s="89">
        <f>B38+E38</f>
        <v>37254.244299999998</v>
      </c>
      <c r="G38" s="41">
        <v>0</v>
      </c>
      <c r="H38" s="41">
        <v>0</v>
      </c>
      <c r="I38" s="41">
        <v>0</v>
      </c>
      <c r="J38" s="41">
        <v>301.19579999999996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89">
        <f>SUM(F38:V38)</f>
        <v>37555.4401</v>
      </c>
      <c r="X38" s="38"/>
      <c r="Y38" s="37"/>
      <c r="Z38" s="40"/>
      <c r="AA38" s="39"/>
      <c r="AB38" s="38"/>
      <c r="AC38" s="89">
        <f>+W38+Y38+AA38</f>
        <v>37555.4401</v>
      </c>
      <c r="AD38" s="31"/>
      <c r="AE38" s="27"/>
      <c r="AF38" s="69"/>
      <c r="AG38" s="2"/>
      <c r="AH38" s="36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9" customFormat="1" ht="20.100000000000001" customHeight="1" x14ac:dyDescent="0.2">
      <c r="A39" s="88" t="s">
        <v>16</v>
      </c>
      <c r="B39" s="87">
        <f>+SUM(B33:B38)</f>
        <v>3729823.5370999998</v>
      </c>
      <c r="C39" s="87">
        <f>+SUM(C33:C38)</f>
        <v>0</v>
      </c>
      <c r="D39" s="87">
        <f>+SUM(D33:D38)</f>
        <v>0</v>
      </c>
      <c r="E39" s="87">
        <f>+SUM(E33:E38)</f>
        <v>107.0158</v>
      </c>
      <c r="F39" s="87">
        <f>SUM(F33:F38)</f>
        <v>3729930.5529</v>
      </c>
      <c r="G39" s="87">
        <f t="shared" ref="G39:W39" si="4">+SUM(G33:G38)</f>
        <v>0</v>
      </c>
      <c r="H39" s="87">
        <f t="shared" si="4"/>
        <v>0</v>
      </c>
      <c r="I39" s="87">
        <f t="shared" si="4"/>
        <v>0</v>
      </c>
      <c r="J39" s="87">
        <f t="shared" si="4"/>
        <v>30155.389600000002</v>
      </c>
      <c r="K39" s="87">
        <f t="shared" si="4"/>
        <v>2021.0839000000005</v>
      </c>
      <c r="L39" s="87">
        <f t="shared" si="4"/>
        <v>1.0139999999999999E-5</v>
      </c>
      <c r="M39" s="87">
        <f t="shared" si="4"/>
        <v>313398.35869999998</v>
      </c>
      <c r="N39" s="87">
        <f t="shared" si="4"/>
        <v>1206.1768999999999</v>
      </c>
      <c r="O39" s="87">
        <f t="shared" si="4"/>
        <v>6424.8544999999995</v>
      </c>
      <c r="P39" s="87">
        <f t="shared" si="4"/>
        <v>0</v>
      </c>
      <c r="Q39" s="87">
        <f t="shared" si="4"/>
        <v>5822.5193999999992</v>
      </c>
      <c r="R39" s="87">
        <f t="shared" si="4"/>
        <v>0</v>
      </c>
      <c r="S39" s="87">
        <f t="shared" si="4"/>
        <v>0</v>
      </c>
      <c r="T39" s="87">
        <f t="shared" si="4"/>
        <v>0</v>
      </c>
      <c r="U39" s="87">
        <f t="shared" si="4"/>
        <v>45.800000000000004</v>
      </c>
      <c r="V39" s="87">
        <f t="shared" si="4"/>
        <v>8809.2864000000009</v>
      </c>
      <c r="W39" s="87">
        <f t="shared" si="4"/>
        <v>4097768.2223101403</v>
      </c>
      <c r="X39" s="35"/>
      <c r="Y39" s="34">
        <f>+SUM(Y33:Y38)</f>
        <v>0</v>
      </c>
      <c r="Z39" s="33"/>
      <c r="AA39" s="34"/>
      <c r="AB39" s="156"/>
      <c r="AC39" s="120">
        <f>+SUM(AC33:AC38)</f>
        <v>4097768.2223101403</v>
      </c>
      <c r="AD39" s="31"/>
      <c r="AE39" s="27"/>
      <c r="AF39" s="69"/>
      <c r="AG39" s="30"/>
      <c r="AH39" s="22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2" ht="15" customHeight="1" x14ac:dyDescent="0.2">
      <c r="X40" s="28"/>
      <c r="Y40" s="28"/>
      <c r="Z40" s="28"/>
      <c r="AA40" s="28"/>
      <c r="AB40" s="28"/>
      <c r="AC40" s="28"/>
      <c r="AF40" s="7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A41" s="70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71"/>
      <c r="Y41" s="132"/>
      <c r="Z41" s="132"/>
      <c r="AA41" s="132"/>
      <c r="AB41" s="132"/>
      <c r="AC41" s="132"/>
      <c r="AD41" s="70"/>
      <c r="AE41" s="70"/>
      <c r="AF41" s="70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70"/>
      <c r="B42" s="69"/>
      <c r="C42" s="69"/>
      <c r="D42" s="69"/>
      <c r="E42" s="69"/>
      <c r="F42" s="69"/>
      <c r="G42" s="71"/>
      <c r="H42" s="71"/>
      <c r="I42" s="71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7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5" t="s">
        <v>15</v>
      </c>
      <c r="B44" s="24"/>
      <c r="C44" s="24"/>
      <c r="D44" s="23"/>
      <c r="E44" s="17">
        <v>1003292.942</v>
      </c>
      <c r="F44" s="129"/>
      <c r="J44" s="4" t="s">
        <v>14</v>
      </c>
      <c r="K44" s="7" t="s">
        <v>13</v>
      </c>
      <c r="W44" s="22"/>
      <c r="AD44" s="7"/>
      <c r="AE44" s="7"/>
      <c r="AF44" s="7"/>
    </row>
    <row r="45" spans="1:52" s="6" customFormat="1" ht="15" customHeight="1" x14ac:dyDescent="0.2">
      <c r="A45" s="21" t="s">
        <v>12</v>
      </c>
      <c r="B45" s="19"/>
      <c r="C45" s="19"/>
      <c r="D45" s="18"/>
      <c r="E45" s="17">
        <v>2535129.2780999998</v>
      </c>
      <c r="F45" s="129"/>
      <c r="K45" s="7" t="s">
        <v>11</v>
      </c>
      <c r="W45" s="4"/>
      <c r="Y45" s="4"/>
      <c r="AA45" s="4"/>
      <c r="AC45" s="4"/>
      <c r="AD45" s="7"/>
      <c r="AE45" s="7"/>
      <c r="AF45" s="7"/>
    </row>
    <row r="46" spans="1:52" s="6" customFormat="1" ht="15" hidden="1" customHeight="1" x14ac:dyDescent="0.2">
      <c r="A46" s="209"/>
      <c r="B46" s="210"/>
      <c r="C46" s="210"/>
      <c r="D46" s="18"/>
      <c r="E46" s="17"/>
      <c r="F46" s="129"/>
      <c r="K46" s="6" t="s">
        <v>10</v>
      </c>
      <c r="AD46" s="7"/>
      <c r="AE46" s="7"/>
      <c r="AF46" s="7"/>
    </row>
    <row r="47" spans="1:52" s="6" customFormat="1" ht="15" customHeight="1" x14ac:dyDescent="0.2">
      <c r="A47" s="20" t="s">
        <v>9</v>
      </c>
      <c r="B47" s="19"/>
      <c r="C47" s="19"/>
      <c r="D47" s="18"/>
      <c r="E47" s="17">
        <v>176750.16699999999</v>
      </c>
      <c r="F47" s="129"/>
      <c r="K47" s="7" t="s">
        <v>8</v>
      </c>
      <c r="AD47" s="7"/>
      <c r="AE47" s="7"/>
      <c r="AF47" s="7"/>
    </row>
    <row r="48" spans="1:52" s="6" customFormat="1" ht="15" customHeight="1" x14ac:dyDescent="0.2">
      <c r="A48" s="20" t="s">
        <v>7</v>
      </c>
      <c r="B48" s="19"/>
      <c r="C48" s="19"/>
      <c r="D48" s="18"/>
      <c r="E48" s="17">
        <v>0</v>
      </c>
      <c r="F48" s="129"/>
      <c r="K48" s="7" t="s">
        <v>106</v>
      </c>
      <c r="AD48" s="7"/>
      <c r="AE48" s="7"/>
      <c r="AF48" s="7"/>
    </row>
    <row r="49" spans="1:52" s="6" customFormat="1" ht="15" customHeight="1" x14ac:dyDescent="0.2">
      <c r="A49" s="21" t="s">
        <v>5</v>
      </c>
      <c r="B49" s="19"/>
      <c r="C49" s="19"/>
      <c r="D49" s="18"/>
      <c r="E49" s="17">
        <v>1235.8663999999999</v>
      </c>
      <c r="F49" s="129"/>
      <c r="AD49" s="7"/>
      <c r="AE49" s="7"/>
      <c r="AF49" s="7"/>
    </row>
    <row r="50" spans="1:52" s="6" customFormat="1" ht="15" customHeight="1" x14ac:dyDescent="0.2">
      <c r="A50" s="21" t="s">
        <v>4</v>
      </c>
      <c r="B50" s="19"/>
      <c r="C50" s="19"/>
      <c r="D50" s="18"/>
      <c r="E50" s="17">
        <v>9061.9759000000013</v>
      </c>
      <c r="F50" s="129"/>
    </row>
    <row r="51" spans="1:52" s="6" customFormat="1" ht="15" customHeight="1" x14ac:dyDescent="0.2">
      <c r="A51" s="20" t="s">
        <v>3</v>
      </c>
      <c r="B51" s="19"/>
      <c r="C51" s="19"/>
      <c r="D51" s="18"/>
      <c r="E51" s="17">
        <v>4460.3235000000004</v>
      </c>
      <c r="F51" s="129"/>
    </row>
    <row r="52" spans="1:52" s="6" customFormat="1" ht="20.100000000000001" customHeight="1" x14ac:dyDescent="0.25">
      <c r="A52" s="213" t="s">
        <v>82</v>
      </c>
      <c r="B52" s="214"/>
      <c r="C52" s="214"/>
      <c r="D52" s="121"/>
      <c r="E52" s="85">
        <f>SUM(E44:E51)</f>
        <v>3729930.5528999995</v>
      </c>
      <c r="F52" s="129"/>
    </row>
    <row r="53" spans="1:52" s="6" customFormat="1" ht="15" customHeight="1" x14ac:dyDescent="0.2">
      <c r="A53" s="209"/>
      <c r="B53" s="210"/>
      <c r="C53" s="210"/>
      <c r="D53" s="18"/>
      <c r="E53" s="17">
        <v>0</v>
      </c>
      <c r="F53" s="129"/>
    </row>
    <row r="54" spans="1:52" s="6" customFormat="1" ht="15" customHeight="1" x14ac:dyDescent="0.2">
      <c r="A54" s="209" t="s">
        <v>2</v>
      </c>
      <c r="B54" s="210"/>
      <c r="C54" s="210"/>
      <c r="D54" s="18"/>
      <c r="E54" s="17">
        <v>45.8</v>
      </c>
      <c r="F54" s="129"/>
    </row>
    <row r="55" spans="1:52" s="6" customFormat="1" ht="20.100000000000001" customHeight="1" x14ac:dyDescent="0.2">
      <c r="A55" s="211" t="s">
        <v>73</v>
      </c>
      <c r="B55" s="212"/>
      <c r="C55" s="212"/>
      <c r="D55" s="77"/>
      <c r="E55" s="78">
        <f>+E52-E53-E54</f>
        <v>3729884.7528999997</v>
      </c>
      <c r="F55" s="129"/>
    </row>
    <row r="56" spans="1:52" ht="15" customHeight="1" x14ac:dyDescent="0.2">
      <c r="A56" s="6"/>
      <c r="B56" s="6"/>
      <c r="C56" s="6"/>
      <c r="D56" s="6"/>
      <c r="E56" s="2"/>
      <c r="F56" s="73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ht="15" customHeight="1" x14ac:dyDescent="0.2">
      <c r="A57" s="12" t="s">
        <v>0</v>
      </c>
      <c r="B57" s="6"/>
      <c r="C57" s="6"/>
      <c r="D57" s="6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ht="15" customHeight="1" x14ac:dyDescent="0.2">
      <c r="A58" s="75" t="s">
        <v>96</v>
      </c>
      <c r="B58" s="6"/>
      <c r="C58" s="6"/>
      <c r="D58" s="6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5" customHeight="1" thickBot="1" x14ac:dyDescent="0.25">
      <c r="A59" s="10" t="s">
        <v>97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8"/>
      <c r="Z59" s="9"/>
      <c r="AA59" s="8"/>
      <c r="AB59" s="9"/>
      <c r="AC59" s="8"/>
      <c r="AD59" s="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76" t="s">
        <v>98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7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63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A53:C53"/>
    <mergeCell ref="A54:C54"/>
    <mergeCell ref="A55:C55"/>
    <mergeCell ref="A52:C52"/>
    <mergeCell ref="R6:T6"/>
    <mergeCell ref="R7:T7"/>
    <mergeCell ref="T8:T9"/>
    <mergeCell ref="A46:C46"/>
    <mergeCell ref="G6:I7"/>
    <mergeCell ref="P8:P9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W33 AC33 F39" formula="1"/>
    <ignoredError sqref="Y9 W9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opLeftCell="A10" zoomScaleNormal="100" workbookViewId="0">
      <selection activeCell="W9" sqref="W9:Y9"/>
    </sheetView>
  </sheetViews>
  <sheetFormatPr baseColWidth="10" defaultColWidth="27.5546875" defaultRowHeight="12.75" x14ac:dyDescent="0.2"/>
  <cols>
    <col min="1" max="1" width="19.44140625" style="1" customWidth="1"/>
    <col min="2" max="3" width="12.77734375" style="1" customWidth="1"/>
    <col min="4" max="4" width="13" style="1" customWidth="1"/>
    <col min="5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256" width="27.5546875" style="1"/>
    <col min="257" max="257" width="19.44140625" style="1" customWidth="1"/>
    <col min="258" max="259" width="12.77734375" style="1" customWidth="1"/>
    <col min="260" max="260" width="13" style="1" customWidth="1"/>
    <col min="261" max="262" width="12.77734375" style="1" customWidth="1"/>
    <col min="263" max="265" width="0" style="1" hidden="1" customWidth="1"/>
    <col min="266" max="274" width="12.77734375" style="1" customWidth="1"/>
    <col min="275" max="275" width="0" style="1" hidden="1" customWidth="1"/>
    <col min="276" max="279" width="12.77734375" style="1" customWidth="1"/>
    <col min="280" max="280" width="1.77734375" style="1" customWidth="1"/>
    <col min="281" max="281" width="12.77734375" style="1" customWidth="1"/>
    <col min="282" max="282" width="1.77734375" style="1" customWidth="1"/>
    <col min="283" max="284" width="0" style="1" hidden="1" customWidth="1"/>
    <col min="285" max="285" width="12.77734375" style="1" customWidth="1"/>
    <col min="286" max="286" width="17.88671875" style="1" customWidth="1"/>
    <col min="287" max="287" width="11.77734375" style="1" customWidth="1"/>
    <col min="288" max="288" width="12" style="1" customWidth="1"/>
    <col min="289" max="512" width="27.5546875" style="1"/>
    <col min="513" max="513" width="19.44140625" style="1" customWidth="1"/>
    <col min="514" max="515" width="12.77734375" style="1" customWidth="1"/>
    <col min="516" max="516" width="13" style="1" customWidth="1"/>
    <col min="517" max="518" width="12.77734375" style="1" customWidth="1"/>
    <col min="519" max="521" width="0" style="1" hidden="1" customWidth="1"/>
    <col min="522" max="530" width="12.77734375" style="1" customWidth="1"/>
    <col min="531" max="531" width="0" style="1" hidden="1" customWidth="1"/>
    <col min="532" max="535" width="12.77734375" style="1" customWidth="1"/>
    <col min="536" max="536" width="1.77734375" style="1" customWidth="1"/>
    <col min="537" max="537" width="12.77734375" style="1" customWidth="1"/>
    <col min="538" max="538" width="1.77734375" style="1" customWidth="1"/>
    <col min="539" max="540" width="0" style="1" hidden="1" customWidth="1"/>
    <col min="541" max="541" width="12.77734375" style="1" customWidth="1"/>
    <col min="542" max="542" width="17.88671875" style="1" customWidth="1"/>
    <col min="543" max="543" width="11.77734375" style="1" customWidth="1"/>
    <col min="544" max="544" width="12" style="1" customWidth="1"/>
    <col min="545" max="768" width="27.5546875" style="1"/>
    <col min="769" max="769" width="19.44140625" style="1" customWidth="1"/>
    <col min="770" max="771" width="12.77734375" style="1" customWidth="1"/>
    <col min="772" max="772" width="13" style="1" customWidth="1"/>
    <col min="773" max="774" width="12.77734375" style="1" customWidth="1"/>
    <col min="775" max="777" width="0" style="1" hidden="1" customWidth="1"/>
    <col min="778" max="786" width="12.77734375" style="1" customWidth="1"/>
    <col min="787" max="787" width="0" style="1" hidden="1" customWidth="1"/>
    <col min="788" max="791" width="12.77734375" style="1" customWidth="1"/>
    <col min="792" max="792" width="1.77734375" style="1" customWidth="1"/>
    <col min="793" max="793" width="12.77734375" style="1" customWidth="1"/>
    <col min="794" max="794" width="1.77734375" style="1" customWidth="1"/>
    <col min="795" max="796" width="0" style="1" hidden="1" customWidth="1"/>
    <col min="797" max="797" width="12.77734375" style="1" customWidth="1"/>
    <col min="798" max="798" width="17.88671875" style="1" customWidth="1"/>
    <col min="799" max="799" width="11.77734375" style="1" customWidth="1"/>
    <col min="800" max="800" width="12" style="1" customWidth="1"/>
    <col min="801" max="1024" width="27.5546875" style="1"/>
    <col min="1025" max="1025" width="19.44140625" style="1" customWidth="1"/>
    <col min="1026" max="1027" width="12.77734375" style="1" customWidth="1"/>
    <col min="1028" max="1028" width="13" style="1" customWidth="1"/>
    <col min="1029" max="1030" width="12.77734375" style="1" customWidth="1"/>
    <col min="1031" max="1033" width="0" style="1" hidden="1" customWidth="1"/>
    <col min="1034" max="1042" width="12.77734375" style="1" customWidth="1"/>
    <col min="1043" max="1043" width="0" style="1" hidden="1" customWidth="1"/>
    <col min="1044" max="1047" width="12.77734375" style="1" customWidth="1"/>
    <col min="1048" max="1048" width="1.77734375" style="1" customWidth="1"/>
    <col min="1049" max="1049" width="12.77734375" style="1" customWidth="1"/>
    <col min="1050" max="1050" width="1.77734375" style="1" customWidth="1"/>
    <col min="1051" max="1052" width="0" style="1" hidden="1" customWidth="1"/>
    <col min="1053" max="1053" width="12.77734375" style="1" customWidth="1"/>
    <col min="1054" max="1054" width="17.88671875" style="1" customWidth="1"/>
    <col min="1055" max="1055" width="11.77734375" style="1" customWidth="1"/>
    <col min="1056" max="1056" width="12" style="1" customWidth="1"/>
    <col min="1057" max="1280" width="27.5546875" style="1"/>
    <col min="1281" max="1281" width="19.44140625" style="1" customWidth="1"/>
    <col min="1282" max="1283" width="12.77734375" style="1" customWidth="1"/>
    <col min="1284" max="1284" width="13" style="1" customWidth="1"/>
    <col min="1285" max="1286" width="12.77734375" style="1" customWidth="1"/>
    <col min="1287" max="1289" width="0" style="1" hidden="1" customWidth="1"/>
    <col min="1290" max="1298" width="12.77734375" style="1" customWidth="1"/>
    <col min="1299" max="1299" width="0" style="1" hidden="1" customWidth="1"/>
    <col min="1300" max="1303" width="12.77734375" style="1" customWidth="1"/>
    <col min="1304" max="1304" width="1.77734375" style="1" customWidth="1"/>
    <col min="1305" max="1305" width="12.77734375" style="1" customWidth="1"/>
    <col min="1306" max="1306" width="1.77734375" style="1" customWidth="1"/>
    <col min="1307" max="1308" width="0" style="1" hidden="1" customWidth="1"/>
    <col min="1309" max="1309" width="12.77734375" style="1" customWidth="1"/>
    <col min="1310" max="1310" width="17.88671875" style="1" customWidth="1"/>
    <col min="1311" max="1311" width="11.77734375" style="1" customWidth="1"/>
    <col min="1312" max="1312" width="12" style="1" customWidth="1"/>
    <col min="1313" max="1536" width="27.5546875" style="1"/>
    <col min="1537" max="1537" width="19.44140625" style="1" customWidth="1"/>
    <col min="1538" max="1539" width="12.77734375" style="1" customWidth="1"/>
    <col min="1540" max="1540" width="13" style="1" customWidth="1"/>
    <col min="1541" max="1542" width="12.77734375" style="1" customWidth="1"/>
    <col min="1543" max="1545" width="0" style="1" hidden="1" customWidth="1"/>
    <col min="1546" max="1554" width="12.77734375" style="1" customWidth="1"/>
    <col min="1555" max="1555" width="0" style="1" hidden="1" customWidth="1"/>
    <col min="1556" max="1559" width="12.77734375" style="1" customWidth="1"/>
    <col min="1560" max="1560" width="1.77734375" style="1" customWidth="1"/>
    <col min="1561" max="1561" width="12.77734375" style="1" customWidth="1"/>
    <col min="1562" max="1562" width="1.77734375" style="1" customWidth="1"/>
    <col min="1563" max="1564" width="0" style="1" hidden="1" customWidth="1"/>
    <col min="1565" max="1565" width="12.77734375" style="1" customWidth="1"/>
    <col min="1566" max="1566" width="17.88671875" style="1" customWidth="1"/>
    <col min="1567" max="1567" width="11.77734375" style="1" customWidth="1"/>
    <col min="1568" max="1568" width="12" style="1" customWidth="1"/>
    <col min="1569" max="1792" width="27.5546875" style="1"/>
    <col min="1793" max="1793" width="19.44140625" style="1" customWidth="1"/>
    <col min="1794" max="1795" width="12.77734375" style="1" customWidth="1"/>
    <col min="1796" max="1796" width="13" style="1" customWidth="1"/>
    <col min="1797" max="1798" width="12.77734375" style="1" customWidth="1"/>
    <col min="1799" max="1801" width="0" style="1" hidden="1" customWidth="1"/>
    <col min="1802" max="1810" width="12.77734375" style="1" customWidth="1"/>
    <col min="1811" max="1811" width="0" style="1" hidden="1" customWidth="1"/>
    <col min="1812" max="1815" width="12.77734375" style="1" customWidth="1"/>
    <col min="1816" max="1816" width="1.77734375" style="1" customWidth="1"/>
    <col min="1817" max="1817" width="12.77734375" style="1" customWidth="1"/>
    <col min="1818" max="1818" width="1.77734375" style="1" customWidth="1"/>
    <col min="1819" max="1820" width="0" style="1" hidden="1" customWidth="1"/>
    <col min="1821" max="1821" width="12.77734375" style="1" customWidth="1"/>
    <col min="1822" max="1822" width="17.88671875" style="1" customWidth="1"/>
    <col min="1823" max="1823" width="11.77734375" style="1" customWidth="1"/>
    <col min="1824" max="1824" width="12" style="1" customWidth="1"/>
    <col min="1825" max="2048" width="27.5546875" style="1"/>
    <col min="2049" max="2049" width="19.44140625" style="1" customWidth="1"/>
    <col min="2050" max="2051" width="12.77734375" style="1" customWidth="1"/>
    <col min="2052" max="2052" width="13" style="1" customWidth="1"/>
    <col min="2053" max="2054" width="12.77734375" style="1" customWidth="1"/>
    <col min="2055" max="2057" width="0" style="1" hidden="1" customWidth="1"/>
    <col min="2058" max="2066" width="12.77734375" style="1" customWidth="1"/>
    <col min="2067" max="2067" width="0" style="1" hidden="1" customWidth="1"/>
    <col min="2068" max="2071" width="12.77734375" style="1" customWidth="1"/>
    <col min="2072" max="2072" width="1.77734375" style="1" customWidth="1"/>
    <col min="2073" max="2073" width="12.77734375" style="1" customWidth="1"/>
    <col min="2074" max="2074" width="1.77734375" style="1" customWidth="1"/>
    <col min="2075" max="2076" width="0" style="1" hidden="1" customWidth="1"/>
    <col min="2077" max="2077" width="12.77734375" style="1" customWidth="1"/>
    <col min="2078" max="2078" width="17.88671875" style="1" customWidth="1"/>
    <col min="2079" max="2079" width="11.77734375" style="1" customWidth="1"/>
    <col min="2080" max="2080" width="12" style="1" customWidth="1"/>
    <col min="2081" max="2304" width="27.5546875" style="1"/>
    <col min="2305" max="2305" width="19.44140625" style="1" customWidth="1"/>
    <col min="2306" max="2307" width="12.77734375" style="1" customWidth="1"/>
    <col min="2308" max="2308" width="13" style="1" customWidth="1"/>
    <col min="2309" max="2310" width="12.77734375" style="1" customWidth="1"/>
    <col min="2311" max="2313" width="0" style="1" hidden="1" customWidth="1"/>
    <col min="2314" max="2322" width="12.77734375" style="1" customWidth="1"/>
    <col min="2323" max="2323" width="0" style="1" hidden="1" customWidth="1"/>
    <col min="2324" max="2327" width="12.77734375" style="1" customWidth="1"/>
    <col min="2328" max="2328" width="1.77734375" style="1" customWidth="1"/>
    <col min="2329" max="2329" width="12.77734375" style="1" customWidth="1"/>
    <col min="2330" max="2330" width="1.77734375" style="1" customWidth="1"/>
    <col min="2331" max="2332" width="0" style="1" hidden="1" customWidth="1"/>
    <col min="2333" max="2333" width="12.77734375" style="1" customWidth="1"/>
    <col min="2334" max="2334" width="17.88671875" style="1" customWidth="1"/>
    <col min="2335" max="2335" width="11.77734375" style="1" customWidth="1"/>
    <col min="2336" max="2336" width="12" style="1" customWidth="1"/>
    <col min="2337" max="2560" width="27.5546875" style="1"/>
    <col min="2561" max="2561" width="19.44140625" style="1" customWidth="1"/>
    <col min="2562" max="2563" width="12.77734375" style="1" customWidth="1"/>
    <col min="2564" max="2564" width="13" style="1" customWidth="1"/>
    <col min="2565" max="2566" width="12.77734375" style="1" customWidth="1"/>
    <col min="2567" max="2569" width="0" style="1" hidden="1" customWidth="1"/>
    <col min="2570" max="2578" width="12.77734375" style="1" customWidth="1"/>
    <col min="2579" max="2579" width="0" style="1" hidden="1" customWidth="1"/>
    <col min="2580" max="2583" width="12.77734375" style="1" customWidth="1"/>
    <col min="2584" max="2584" width="1.77734375" style="1" customWidth="1"/>
    <col min="2585" max="2585" width="12.77734375" style="1" customWidth="1"/>
    <col min="2586" max="2586" width="1.77734375" style="1" customWidth="1"/>
    <col min="2587" max="2588" width="0" style="1" hidden="1" customWidth="1"/>
    <col min="2589" max="2589" width="12.77734375" style="1" customWidth="1"/>
    <col min="2590" max="2590" width="17.88671875" style="1" customWidth="1"/>
    <col min="2591" max="2591" width="11.77734375" style="1" customWidth="1"/>
    <col min="2592" max="2592" width="12" style="1" customWidth="1"/>
    <col min="2593" max="2816" width="27.5546875" style="1"/>
    <col min="2817" max="2817" width="19.44140625" style="1" customWidth="1"/>
    <col min="2818" max="2819" width="12.77734375" style="1" customWidth="1"/>
    <col min="2820" max="2820" width="13" style="1" customWidth="1"/>
    <col min="2821" max="2822" width="12.77734375" style="1" customWidth="1"/>
    <col min="2823" max="2825" width="0" style="1" hidden="1" customWidth="1"/>
    <col min="2826" max="2834" width="12.77734375" style="1" customWidth="1"/>
    <col min="2835" max="2835" width="0" style="1" hidden="1" customWidth="1"/>
    <col min="2836" max="2839" width="12.77734375" style="1" customWidth="1"/>
    <col min="2840" max="2840" width="1.77734375" style="1" customWidth="1"/>
    <col min="2841" max="2841" width="12.77734375" style="1" customWidth="1"/>
    <col min="2842" max="2842" width="1.77734375" style="1" customWidth="1"/>
    <col min="2843" max="2844" width="0" style="1" hidden="1" customWidth="1"/>
    <col min="2845" max="2845" width="12.77734375" style="1" customWidth="1"/>
    <col min="2846" max="2846" width="17.88671875" style="1" customWidth="1"/>
    <col min="2847" max="2847" width="11.77734375" style="1" customWidth="1"/>
    <col min="2848" max="2848" width="12" style="1" customWidth="1"/>
    <col min="2849" max="3072" width="27.5546875" style="1"/>
    <col min="3073" max="3073" width="19.44140625" style="1" customWidth="1"/>
    <col min="3074" max="3075" width="12.77734375" style="1" customWidth="1"/>
    <col min="3076" max="3076" width="13" style="1" customWidth="1"/>
    <col min="3077" max="3078" width="12.77734375" style="1" customWidth="1"/>
    <col min="3079" max="3081" width="0" style="1" hidden="1" customWidth="1"/>
    <col min="3082" max="3090" width="12.77734375" style="1" customWidth="1"/>
    <col min="3091" max="3091" width="0" style="1" hidden="1" customWidth="1"/>
    <col min="3092" max="3095" width="12.77734375" style="1" customWidth="1"/>
    <col min="3096" max="3096" width="1.77734375" style="1" customWidth="1"/>
    <col min="3097" max="3097" width="12.77734375" style="1" customWidth="1"/>
    <col min="3098" max="3098" width="1.77734375" style="1" customWidth="1"/>
    <col min="3099" max="3100" width="0" style="1" hidden="1" customWidth="1"/>
    <col min="3101" max="3101" width="12.77734375" style="1" customWidth="1"/>
    <col min="3102" max="3102" width="17.88671875" style="1" customWidth="1"/>
    <col min="3103" max="3103" width="11.77734375" style="1" customWidth="1"/>
    <col min="3104" max="3104" width="12" style="1" customWidth="1"/>
    <col min="3105" max="3328" width="27.5546875" style="1"/>
    <col min="3329" max="3329" width="19.44140625" style="1" customWidth="1"/>
    <col min="3330" max="3331" width="12.77734375" style="1" customWidth="1"/>
    <col min="3332" max="3332" width="13" style="1" customWidth="1"/>
    <col min="3333" max="3334" width="12.77734375" style="1" customWidth="1"/>
    <col min="3335" max="3337" width="0" style="1" hidden="1" customWidth="1"/>
    <col min="3338" max="3346" width="12.77734375" style="1" customWidth="1"/>
    <col min="3347" max="3347" width="0" style="1" hidden="1" customWidth="1"/>
    <col min="3348" max="3351" width="12.77734375" style="1" customWidth="1"/>
    <col min="3352" max="3352" width="1.77734375" style="1" customWidth="1"/>
    <col min="3353" max="3353" width="12.77734375" style="1" customWidth="1"/>
    <col min="3354" max="3354" width="1.77734375" style="1" customWidth="1"/>
    <col min="3355" max="3356" width="0" style="1" hidden="1" customWidth="1"/>
    <col min="3357" max="3357" width="12.77734375" style="1" customWidth="1"/>
    <col min="3358" max="3358" width="17.88671875" style="1" customWidth="1"/>
    <col min="3359" max="3359" width="11.77734375" style="1" customWidth="1"/>
    <col min="3360" max="3360" width="12" style="1" customWidth="1"/>
    <col min="3361" max="3584" width="27.5546875" style="1"/>
    <col min="3585" max="3585" width="19.44140625" style="1" customWidth="1"/>
    <col min="3586" max="3587" width="12.77734375" style="1" customWidth="1"/>
    <col min="3588" max="3588" width="13" style="1" customWidth="1"/>
    <col min="3589" max="3590" width="12.77734375" style="1" customWidth="1"/>
    <col min="3591" max="3593" width="0" style="1" hidden="1" customWidth="1"/>
    <col min="3594" max="3602" width="12.77734375" style="1" customWidth="1"/>
    <col min="3603" max="3603" width="0" style="1" hidden="1" customWidth="1"/>
    <col min="3604" max="3607" width="12.77734375" style="1" customWidth="1"/>
    <col min="3608" max="3608" width="1.77734375" style="1" customWidth="1"/>
    <col min="3609" max="3609" width="12.77734375" style="1" customWidth="1"/>
    <col min="3610" max="3610" width="1.77734375" style="1" customWidth="1"/>
    <col min="3611" max="3612" width="0" style="1" hidden="1" customWidth="1"/>
    <col min="3613" max="3613" width="12.77734375" style="1" customWidth="1"/>
    <col min="3614" max="3614" width="17.88671875" style="1" customWidth="1"/>
    <col min="3615" max="3615" width="11.77734375" style="1" customWidth="1"/>
    <col min="3616" max="3616" width="12" style="1" customWidth="1"/>
    <col min="3617" max="3840" width="27.5546875" style="1"/>
    <col min="3841" max="3841" width="19.44140625" style="1" customWidth="1"/>
    <col min="3842" max="3843" width="12.77734375" style="1" customWidth="1"/>
    <col min="3844" max="3844" width="13" style="1" customWidth="1"/>
    <col min="3845" max="3846" width="12.77734375" style="1" customWidth="1"/>
    <col min="3847" max="3849" width="0" style="1" hidden="1" customWidth="1"/>
    <col min="3850" max="3858" width="12.77734375" style="1" customWidth="1"/>
    <col min="3859" max="3859" width="0" style="1" hidden="1" customWidth="1"/>
    <col min="3860" max="3863" width="12.77734375" style="1" customWidth="1"/>
    <col min="3864" max="3864" width="1.77734375" style="1" customWidth="1"/>
    <col min="3865" max="3865" width="12.77734375" style="1" customWidth="1"/>
    <col min="3866" max="3866" width="1.77734375" style="1" customWidth="1"/>
    <col min="3867" max="3868" width="0" style="1" hidden="1" customWidth="1"/>
    <col min="3869" max="3869" width="12.77734375" style="1" customWidth="1"/>
    <col min="3870" max="3870" width="17.88671875" style="1" customWidth="1"/>
    <col min="3871" max="3871" width="11.77734375" style="1" customWidth="1"/>
    <col min="3872" max="3872" width="12" style="1" customWidth="1"/>
    <col min="3873" max="4096" width="27.5546875" style="1"/>
    <col min="4097" max="4097" width="19.44140625" style="1" customWidth="1"/>
    <col min="4098" max="4099" width="12.77734375" style="1" customWidth="1"/>
    <col min="4100" max="4100" width="13" style="1" customWidth="1"/>
    <col min="4101" max="4102" width="12.77734375" style="1" customWidth="1"/>
    <col min="4103" max="4105" width="0" style="1" hidden="1" customWidth="1"/>
    <col min="4106" max="4114" width="12.77734375" style="1" customWidth="1"/>
    <col min="4115" max="4115" width="0" style="1" hidden="1" customWidth="1"/>
    <col min="4116" max="4119" width="12.77734375" style="1" customWidth="1"/>
    <col min="4120" max="4120" width="1.77734375" style="1" customWidth="1"/>
    <col min="4121" max="4121" width="12.77734375" style="1" customWidth="1"/>
    <col min="4122" max="4122" width="1.77734375" style="1" customWidth="1"/>
    <col min="4123" max="4124" width="0" style="1" hidden="1" customWidth="1"/>
    <col min="4125" max="4125" width="12.77734375" style="1" customWidth="1"/>
    <col min="4126" max="4126" width="17.88671875" style="1" customWidth="1"/>
    <col min="4127" max="4127" width="11.77734375" style="1" customWidth="1"/>
    <col min="4128" max="4128" width="12" style="1" customWidth="1"/>
    <col min="4129" max="4352" width="27.5546875" style="1"/>
    <col min="4353" max="4353" width="19.44140625" style="1" customWidth="1"/>
    <col min="4354" max="4355" width="12.77734375" style="1" customWidth="1"/>
    <col min="4356" max="4356" width="13" style="1" customWidth="1"/>
    <col min="4357" max="4358" width="12.77734375" style="1" customWidth="1"/>
    <col min="4359" max="4361" width="0" style="1" hidden="1" customWidth="1"/>
    <col min="4362" max="4370" width="12.77734375" style="1" customWidth="1"/>
    <col min="4371" max="4371" width="0" style="1" hidden="1" customWidth="1"/>
    <col min="4372" max="4375" width="12.77734375" style="1" customWidth="1"/>
    <col min="4376" max="4376" width="1.77734375" style="1" customWidth="1"/>
    <col min="4377" max="4377" width="12.77734375" style="1" customWidth="1"/>
    <col min="4378" max="4378" width="1.77734375" style="1" customWidth="1"/>
    <col min="4379" max="4380" width="0" style="1" hidden="1" customWidth="1"/>
    <col min="4381" max="4381" width="12.77734375" style="1" customWidth="1"/>
    <col min="4382" max="4382" width="17.88671875" style="1" customWidth="1"/>
    <col min="4383" max="4383" width="11.77734375" style="1" customWidth="1"/>
    <col min="4384" max="4384" width="12" style="1" customWidth="1"/>
    <col min="4385" max="4608" width="27.5546875" style="1"/>
    <col min="4609" max="4609" width="19.44140625" style="1" customWidth="1"/>
    <col min="4610" max="4611" width="12.77734375" style="1" customWidth="1"/>
    <col min="4612" max="4612" width="13" style="1" customWidth="1"/>
    <col min="4613" max="4614" width="12.77734375" style="1" customWidth="1"/>
    <col min="4615" max="4617" width="0" style="1" hidden="1" customWidth="1"/>
    <col min="4618" max="4626" width="12.77734375" style="1" customWidth="1"/>
    <col min="4627" max="4627" width="0" style="1" hidden="1" customWidth="1"/>
    <col min="4628" max="4631" width="12.77734375" style="1" customWidth="1"/>
    <col min="4632" max="4632" width="1.77734375" style="1" customWidth="1"/>
    <col min="4633" max="4633" width="12.77734375" style="1" customWidth="1"/>
    <col min="4634" max="4634" width="1.77734375" style="1" customWidth="1"/>
    <col min="4635" max="4636" width="0" style="1" hidden="1" customWidth="1"/>
    <col min="4637" max="4637" width="12.77734375" style="1" customWidth="1"/>
    <col min="4638" max="4638" width="17.88671875" style="1" customWidth="1"/>
    <col min="4639" max="4639" width="11.77734375" style="1" customWidth="1"/>
    <col min="4640" max="4640" width="12" style="1" customWidth="1"/>
    <col min="4641" max="4864" width="27.5546875" style="1"/>
    <col min="4865" max="4865" width="19.44140625" style="1" customWidth="1"/>
    <col min="4866" max="4867" width="12.77734375" style="1" customWidth="1"/>
    <col min="4868" max="4868" width="13" style="1" customWidth="1"/>
    <col min="4869" max="4870" width="12.77734375" style="1" customWidth="1"/>
    <col min="4871" max="4873" width="0" style="1" hidden="1" customWidth="1"/>
    <col min="4874" max="4882" width="12.77734375" style="1" customWidth="1"/>
    <col min="4883" max="4883" width="0" style="1" hidden="1" customWidth="1"/>
    <col min="4884" max="4887" width="12.77734375" style="1" customWidth="1"/>
    <col min="4888" max="4888" width="1.77734375" style="1" customWidth="1"/>
    <col min="4889" max="4889" width="12.77734375" style="1" customWidth="1"/>
    <col min="4890" max="4890" width="1.77734375" style="1" customWidth="1"/>
    <col min="4891" max="4892" width="0" style="1" hidden="1" customWidth="1"/>
    <col min="4893" max="4893" width="12.77734375" style="1" customWidth="1"/>
    <col min="4894" max="4894" width="17.88671875" style="1" customWidth="1"/>
    <col min="4895" max="4895" width="11.77734375" style="1" customWidth="1"/>
    <col min="4896" max="4896" width="12" style="1" customWidth="1"/>
    <col min="4897" max="5120" width="27.5546875" style="1"/>
    <col min="5121" max="5121" width="19.44140625" style="1" customWidth="1"/>
    <col min="5122" max="5123" width="12.77734375" style="1" customWidth="1"/>
    <col min="5124" max="5124" width="13" style="1" customWidth="1"/>
    <col min="5125" max="5126" width="12.77734375" style="1" customWidth="1"/>
    <col min="5127" max="5129" width="0" style="1" hidden="1" customWidth="1"/>
    <col min="5130" max="5138" width="12.77734375" style="1" customWidth="1"/>
    <col min="5139" max="5139" width="0" style="1" hidden="1" customWidth="1"/>
    <col min="5140" max="5143" width="12.77734375" style="1" customWidth="1"/>
    <col min="5144" max="5144" width="1.77734375" style="1" customWidth="1"/>
    <col min="5145" max="5145" width="12.77734375" style="1" customWidth="1"/>
    <col min="5146" max="5146" width="1.77734375" style="1" customWidth="1"/>
    <col min="5147" max="5148" width="0" style="1" hidden="1" customWidth="1"/>
    <col min="5149" max="5149" width="12.77734375" style="1" customWidth="1"/>
    <col min="5150" max="5150" width="17.88671875" style="1" customWidth="1"/>
    <col min="5151" max="5151" width="11.77734375" style="1" customWidth="1"/>
    <col min="5152" max="5152" width="12" style="1" customWidth="1"/>
    <col min="5153" max="5376" width="27.5546875" style="1"/>
    <col min="5377" max="5377" width="19.44140625" style="1" customWidth="1"/>
    <col min="5378" max="5379" width="12.77734375" style="1" customWidth="1"/>
    <col min="5380" max="5380" width="13" style="1" customWidth="1"/>
    <col min="5381" max="5382" width="12.77734375" style="1" customWidth="1"/>
    <col min="5383" max="5385" width="0" style="1" hidden="1" customWidth="1"/>
    <col min="5386" max="5394" width="12.77734375" style="1" customWidth="1"/>
    <col min="5395" max="5395" width="0" style="1" hidden="1" customWidth="1"/>
    <col min="5396" max="5399" width="12.77734375" style="1" customWidth="1"/>
    <col min="5400" max="5400" width="1.77734375" style="1" customWidth="1"/>
    <col min="5401" max="5401" width="12.77734375" style="1" customWidth="1"/>
    <col min="5402" max="5402" width="1.77734375" style="1" customWidth="1"/>
    <col min="5403" max="5404" width="0" style="1" hidden="1" customWidth="1"/>
    <col min="5405" max="5405" width="12.77734375" style="1" customWidth="1"/>
    <col min="5406" max="5406" width="17.88671875" style="1" customWidth="1"/>
    <col min="5407" max="5407" width="11.77734375" style="1" customWidth="1"/>
    <col min="5408" max="5408" width="12" style="1" customWidth="1"/>
    <col min="5409" max="5632" width="27.5546875" style="1"/>
    <col min="5633" max="5633" width="19.44140625" style="1" customWidth="1"/>
    <col min="5634" max="5635" width="12.77734375" style="1" customWidth="1"/>
    <col min="5636" max="5636" width="13" style="1" customWidth="1"/>
    <col min="5637" max="5638" width="12.77734375" style="1" customWidth="1"/>
    <col min="5639" max="5641" width="0" style="1" hidden="1" customWidth="1"/>
    <col min="5642" max="5650" width="12.77734375" style="1" customWidth="1"/>
    <col min="5651" max="5651" width="0" style="1" hidden="1" customWidth="1"/>
    <col min="5652" max="5655" width="12.77734375" style="1" customWidth="1"/>
    <col min="5656" max="5656" width="1.77734375" style="1" customWidth="1"/>
    <col min="5657" max="5657" width="12.77734375" style="1" customWidth="1"/>
    <col min="5658" max="5658" width="1.77734375" style="1" customWidth="1"/>
    <col min="5659" max="5660" width="0" style="1" hidden="1" customWidth="1"/>
    <col min="5661" max="5661" width="12.77734375" style="1" customWidth="1"/>
    <col min="5662" max="5662" width="17.88671875" style="1" customWidth="1"/>
    <col min="5663" max="5663" width="11.77734375" style="1" customWidth="1"/>
    <col min="5664" max="5664" width="12" style="1" customWidth="1"/>
    <col min="5665" max="5888" width="27.5546875" style="1"/>
    <col min="5889" max="5889" width="19.44140625" style="1" customWidth="1"/>
    <col min="5890" max="5891" width="12.77734375" style="1" customWidth="1"/>
    <col min="5892" max="5892" width="13" style="1" customWidth="1"/>
    <col min="5893" max="5894" width="12.77734375" style="1" customWidth="1"/>
    <col min="5895" max="5897" width="0" style="1" hidden="1" customWidth="1"/>
    <col min="5898" max="5906" width="12.77734375" style="1" customWidth="1"/>
    <col min="5907" max="5907" width="0" style="1" hidden="1" customWidth="1"/>
    <col min="5908" max="5911" width="12.77734375" style="1" customWidth="1"/>
    <col min="5912" max="5912" width="1.77734375" style="1" customWidth="1"/>
    <col min="5913" max="5913" width="12.77734375" style="1" customWidth="1"/>
    <col min="5914" max="5914" width="1.77734375" style="1" customWidth="1"/>
    <col min="5915" max="5916" width="0" style="1" hidden="1" customWidth="1"/>
    <col min="5917" max="5917" width="12.77734375" style="1" customWidth="1"/>
    <col min="5918" max="5918" width="17.88671875" style="1" customWidth="1"/>
    <col min="5919" max="5919" width="11.77734375" style="1" customWidth="1"/>
    <col min="5920" max="5920" width="12" style="1" customWidth="1"/>
    <col min="5921" max="6144" width="27.5546875" style="1"/>
    <col min="6145" max="6145" width="19.44140625" style="1" customWidth="1"/>
    <col min="6146" max="6147" width="12.77734375" style="1" customWidth="1"/>
    <col min="6148" max="6148" width="13" style="1" customWidth="1"/>
    <col min="6149" max="6150" width="12.77734375" style="1" customWidth="1"/>
    <col min="6151" max="6153" width="0" style="1" hidden="1" customWidth="1"/>
    <col min="6154" max="6162" width="12.77734375" style="1" customWidth="1"/>
    <col min="6163" max="6163" width="0" style="1" hidden="1" customWidth="1"/>
    <col min="6164" max="6167" width="12.77734375" style="1" customWidth="1"/>
    <col min="6168" max="6168" width="1.77734375" style="1" customWidth="1"/>
    <col min="6169" max="6169" width="12.77734375" style="1" customWidth="1"/>
    <col min="6170" max="6170" width="1.77734375" style="1" customWidth="1"/>
    <col min="6171" max="6172" width="0" style="1" hidden="1" customWidth="1"/>
    <col min="6173" max="6173" width="12.77734375" style="1" customWidth="1"/>
    <col min="6174" max="6174" width="17.88671875" style="1" customWidth="1"/>
    <col min="6175" max="6175" width="11.77734375" style="1" customWidth="1"/>
    <col min="6176" max="6176" width="12" style="1" customWidth="1"/>
    <col min="6177" max="6400" width="27.5546875" style="1"/>
    <col min="6401" max="6401" width="19.44140625" style="1" customWidth="1"/>
    <col min="6402" max="6403" width="12.77734375" style="1" customWidth="1"/>
    <col min="6404" max="6404" width="13" style="1" customWidth="1"/>
    <col min="6405" max="6406" width="12.77734375" style="1" customWidth="1"/>
    <col min="6407" max="6409" width="0" style="1" hidden="1" customWidth="1"/>
    <col min="6410" max="6418" width="12.77734375" style="1" customWidth="1"/>
    <col min="6419" max="6419" width="0" style="1" hidden="1" customWidth="1"/>
    <col min="6420" max="6423" width="12.77734375" style="1" customWidth="1"/>
    <col min="6424" max="6424" width="1.77734375" style="1" customWidth="1"/>
    <col min="6425" max="6425" width="12.77734375" style="1" customWidth="1"/>
    <col min="6426" max="6426" width="1.77734375" style="1" customWidth="1"/>
    <col min="6427" max="6428" width="0" style="1" hidden="1" customWidth="1"/>
    <col min="6429" max="6429" width="12.77734375" style="1" customWidth="1"/>
    <col min="6430" max="6430" width="17.88671875" style="1" customWidth="1"/>
    <col min="6431" max="6431" width="11.77734375" style="1" customWidth="1"/>
    <col min="6432" max="6432" width="12" style="1" customWidth="1"/>
    <col min="6433" max="6656" width="27.5546875" style="1"/>
    <col min="6657" max="6657" width="19.44140625" style="1" customWidth="1"/>
    <col min="6658" max="6659" width="12.77734375" style="1" customWidth="1"/>
    <col min="6660" max="6660" width="13" style="1" customWidth="1"/>
    <col min="6661" max="6662" width="12.77734375" style="1" customWidth="1"/>
    <col min="6663" max="6665" width="0" style="1" hidden="1" customWidth="1"/>
    <col min="6666" max="6674" width="12.77734375" style="1" customWidth="1"/>
    <col min="6675" max="6675" width="0" style="1" hidden="1" customWidth="1"/>
    <col min="6676" max="6679" width="12.77734375" style="1" customWidth="1"/>
    <col min="6680" max="6680" width="1.77734375" style="1" customWidth="1"/>
    <col min="6681" max="6681" width="12.77734375" style="1" customWidth="1"/>
    <col min="6682" max="6682" width="1.77734375" style="1" customWidth="1"/>
    <col min="6683" max="6684" width="0" style="1" hidden="1" customWidth="1"/>
    <col min="6685" max="6685" width="12.77734375" style="1" customWidth="1"/>
    <col min="6686" max="6686" width="17.88671875" style="1" customWidth="1"/>
    <col min="6687" max="6687" width="11.77734375" style="1" customWidth="1"/>
    <col min="6688" max="6688" width="12" style="1" customWidth="1"/>
    <col min="6689" max="6912" width="27.5546875" style="1"/>
    <col min="6913" max="6913" width="19.44140625" style="1" customWidth="1"/>
    <col min="6914" max="6915" width="12.77734375" style="1" customWidth="1"/>
    <col min="6916" max="6916" width="13" style="1" customWidth="1"/>
    <col min="6917" max="6918" width="12.77734375" style="1" customWidth="1"/>
    <col min="6919" max="6921" width="0" style="1" hidden="1" customWidth="1"/>
    <col min="6922" max="6930" width="12.77734375" style="1" customWidth="1"/>
    <col min="6931" max="6931" width="0" style="1" hidden="1" customWidth="1"/>
    <col min="6932" max="6935" width="12.77734375" style="1" customWidth="1"/>
    <col min="6936" max="6936" width="1.77734375" style="1" customWidth="1"/>
    <col min="6937" max="6937" width="12.77734375" style="1" customWidth="1"/>
    <col min="6938" max="6938" width="1.77734375" style="1" customWidth="1"/>
    <col min="6939" max="6940" width="0" style="1" hidden="1" customWidth="1"/>
    <col min="6941" max="6941" width="12.77734375" style="1" customWidth="1"/>
    <col min="6942" max="6942" width="17.88671875" style="1" customWidth="1"/>
    <col min="6943" max="6943" width="11.77734375" style="1" customWidth="1"/>
    <col min="6944" max="6944" width="12" style="1" customWidth="1"/>
    <col min="6945" max="7168" width="27.5546875" style="1"/>
    <col min="7169" max="7169" width="19.44140625" style="1" customWidth="1"/>
    <col min="7170" max="7171" width="12.77734375" style="1" customWidth="1"/>
    <col min="7172" max="7172" width="13" style="1" customWidth="1"/>
    <col min="7173" max="7174" width="12.77734375" style="1" customWidth="1"/>
    <col min="7175" max="7177" width="0" style="1" hidden="1" customWidth="1"/>
    <col min="7178" max="7186" width="12.77734375" style="1" customWidth="1"/>
    <col min="7187" max="7187" width="0" style="1" hidden="1" customWidth="1"/>
    <col min="7188" max="7191" width="12.77734375" style="1" customWidth="1"/>
    <col min="7192" max="7192" width="1.77734375" style="1" customWidth="1"/>
    <col min="7193" max="7193" width="12.77734375" style="1" customWidth="1"/>
    <col min="7194" max="7194" width="1.77734375" style="1" customWidth="1"/>
    <col min="7195" max="7196" width="0" style="1" hidden="1" customWidth="1"/>
    <col min="7197" max="7197" width="12.77734375" style="1" customWidth="1"/>
    <col min="7198" max="7198" width="17.88671875" style="1" customWidth="1"/>
    <col min="7199" max="7199" width="11.77734375" style="1" customWidth="1"/>
    <col min="7200" max="7200" width="12" style="1" customWidth="1"/>
    <col min="7201" max="7424" width="27.5546875" style="1"/>
    <col min="7425" max="7425" width="19.44140625" style="1" customWidth="1"/>
    <col min="7426" max="7427" width="12.77734375" style="1" customWidth="1"/>
    <col min="7428" max="7428" width="13" style="1" customWidth="1"/>
    <col min="7429" max="7430" width="12.77734375" style="1" customWidth="1"/>
    <col min="7431" max="7433" width="0" style="1" hidden="1" customWidth="1"/>
    <col min="7434" max="7442" width="12.77734375" style="1" customWidth="1"/>
    <col min="7443" max="7443" width="0" style="1" hidden="1" customWidth="1"/>
    <col min="7444" max="7447" width="12.77734375" style="1" customWidth="1"/>
    <col min="7448" max="7448" width="1.77734375" style="1" customWidth="1"/>
    <col min="7449" max="7449" width="12.77734375" style="1" customWidth="1"/>
    <col min="7450" max="7450" width="1.77734375" style="1" customWidth="1"/>
    <col min="7451" max="7452" width="0" style="1" hidden="1" customWidth="1"/>
    <col min="7453" max="7453" width="12.77734375" style="1" customWidth="1"/>
    <col min="7454" max="7454" width="17.88671875" style="1" customWidth="1"/>
    <col min="7455" max="7455" width="11.77734375" style="1" customWidth="1"/>
    <col min="7456" max="7456" width="12" style="1" customWidth="1"/>
    <col min="7457" max="7680" width="27.5546875" style="1"/>
    <col min="7681" max="7681" width="19.44140625" style="1" customWidth="1"/>
    <col min="7682" max="7683" width="12.77734375" style="1" customWidth="1"/>
    <col min="7684" max="7684" width="13" style="1" customWidth="1"/>
    <col min="7685" max="7686" width="12.77734375" style="1" customWidth="1"/>
    <col min="7687" max="7689" width="0" style="1" hidden="1" customWidth="1"/>
    <col min="7690" max="7698" width="12.77734375" style="1" customWidth="1"/>
    <col min="7699" max="7699" width="0" style="1" hidden="1" customWidth="1"/>
    <col min="7700" max="7703" width="12.77734375" style="1" customWidth="1"/>
    <col min="7704" max="7704" width="1.77734375" style="1" customWidth="1"/>
    <col min="7705" max="7705" width="12.77734375" style="1" customWidth="1"/>
    <col min="7706" max="7706" width="1.77734375" style="1" customWidth="1"/>
    <col min="7707" max="7708" width="0" style="1" hidden="1" customWidth="1"/>
    <col min="7709" max="7709" width="12.77734375" style="1" customWidth="1"/>
    <col min="7710" max="7710" width="17.88671875" style="1" customWidth="1"/>
    <col min="7711" max="7711" width="11.77734375" style="1" customWidth="1"/>
    <col min="7712" max="7712" width="12" style="1" customWidth="1"/>
    <col min="7713" max="7936" width="27.5546875" style="1"/>
    <col min="7937" max="7937" width="19.44140625" style="1" customWidth="1"/>
    <col min="7938" max="7939" width="12.77734375" style="1" customWidth="1"/>
    <col min="7940" max="7940" width="13" style="1" customWidth="1"/>
    <col min="7941" max="7942" width="12.77734375" style="1" customWidth="1"/>
    <col min="7943" max="7945" width="0" style="1" hidden="1" customWidth="1"/>
    <col min="7946" max="7954" width="12.77734375" style="1" customWidth="1"/>
    <col min="7955" max="7955" width="0" style="1" hidden="1" customWidth="1"/>
    <col min="7956" max="7959" width="12.77734375" style="1" customWidth="1"/>
    <col min="7960" max="7960" width="1.77734375" style="1" customWidth="1"/>
    <col min="7961" max="7961" width="12.77734375" style="1" customWidth="1"/>
    <col min="7962" max="7962" width="1.77734375" style="1" customWidth="1"/>
    <col min="7963" max="7964" width="0" style="1" hidden="1" customWidth="1"/>
    <col min="7965" max="7965" width="12.77734375" style="1" customWidth="1"/>
    <col min="7966" max="7966" width="17.88671875" style="1" customWidth="1"/>
    <col min="7967" max="7967" width="11.77734375" style="1" customWidth="1"/>
    <col min="7968" max="7968" width="12" style="1" customWidth="1"/>
    <col min="7969" max="8192" width="27.5546875" style="1"/>
    <col min="8193" max="8193" width="19.44140625" style="1" customWidth="1"/>
    <col min="8194" max="8195" width="12.77734375" style="1" customWidth="1"/>
    <col min="8196" max="8196" width="13" style="1" customWidth="1"/>
    <col min="8197" max="8198" width="12.77734375" style="1" customWidth="1"/>
    <col min="8199" max="8201" width="0" style="1" hidden="1" customWidth="1"/>
    <col min="8202" max="8210" width="12.77734375" style="1" customWidth="1"/>
    <col min="8211" max="8211" width="0" style="1" hidden="1" customWidth="1"/>
    <col min="8212" max="8215" width="12.77734375" style="1" customWidth="1"/>
    <col min="8216" max="8216" width="1.77734375" style="1" customWidth="1"/>
    <col min="8217" max="8217" width="12.77734375" style="1" customWidth="1"/>
    <col min="8218" max="8218" width="1.77734375" style="1" customWidth="1"/>
    <col min="8219" max="8220" width="0" style="1" hidden="1" customWidth="1"/>
    <col min="8221" max="8221" width="12.77734375" style="1" customWidth="1"/>
    <col min="8222" max="8222" width="17.88671875" style="1" customWidth="1"/>
    <col min="8223" max="8223" width="11.77734375" style="1" customWidth="1"/>
    <col min="8224" max="8224" width="12" style="1" customWidth="1"/>
    <col min="8225" max="8448" width="27.5546875" style="1"/>
    <col min="8449" max="8449" width="19.44140625" style="1" customWidth="1"/>
    <col min="8450" max="8451" width="12.77734375" style="1" customWidth="1"/>
    <col min="8452" max="8452" width="13" style="1" customWidth="1"/>
    <col min="8453" max="8454" width="12.77734375" style="1" customWidth="1"/>
    <col min="8455" max="8457" width="0" style="1" hidden="1" customWidth="1"/>
    <col min="8458" max="8466" width="12.77734375" style="1" customWidth="1"/>
    <col min="8467" max="8467" width="0" style="1" hidden="1" customWidth="1"/>
    <col min="8468" max="8471" width="12.77734375" style="1" customWidth="1"/>
    <col min="8472" max="8472" width="1.77734375" style="1" customWidth="1"/>
    <col min="8473" max="8473" width="12.77734375" style="1" customWidth="1"/>
    <col min="8474" max="8474" width="1.77734375" style="1" customWidth="1"/>
    <col min="8475" max="8476" width="0" style="1" hidden="1" customWidth="1"/>
    <col min="8477" max="8477" width="12.77734375" style="1" customWidth="1"/>
    <col min="8478" max="8478" width="17.88671875" style="1" customWidth="1"/>
    <col min="8479" max="8479" width="11.77734375" style="1" customWidth="1"/>
    <col min="8480" max="8480" width="12" style="1" customWidth="1"/>
    <col min="8481" max="8704" width="27.5546875" style="1"/>
    <col min="8705" max="8705" width="19.44140625" style="1" customWidth="1"/>
    <col min="8706" max="8707" width="12.77734375" style="1" customWidth="1"/>
    <col min="8708" max="8708" width="13" style="1" customWidth="1"/>
    <col min="8709" max="8710" width="12.77734375" style="1" customWidth="1"/>
    <col min="8711" max="8713" width="0" style="1" hidden="1" customWidth="1"/>
    <col min="8714" max="8722" width="12.77734375" style="1" customWidth="1"/>
    <col min="8723" max="8723" width="0" style="1" hidden="1" customWidth="1"/>
    <col min="8724" max="8727" width="12.77734375" style="1" customWidth="1"/>
    <col min="8728" max="8728" width="1.77734375" style="1" customWidth="1"/>
    <col min="8729" max="8729" width="12.77734375" style="1" customWidth="1"/>
    <col min="8730" max="8730" width="1.77734375" style="1" customWidth="1"/>
    <col min="8731" max="8732" width="0" style="1" hidden="1" customWidth="1"/>
    <col min="8733" max="8733" width="12.77734375" style="1" customWidth="1"/>
    <col min="8734" max="8734" width="17.88671875" style="1" customWidth="1"/>
    <col min="8735" max="8735" width="11.77734375" style="1" customWidth="1"/>
    <col min="8736" max="8736" width="12" style="1" customWidth="1"/>
    <col min="8737" max="8960" width="27.5546875" style="1"/>
    <col min="8961" max="8961" width="19.44140625" style="1" customWidth="1"/>
    <col min="8962" max="8963" width="12.77734375" style="1" customWidth="1"/>
    <col min="8964" max="8964" width="13" style="1" customWidth="1"/>
    <col min="8965" max="8966" width="12.77734375" style="1" customWidth="1"/>
    <col min="8967" max="8969" width="0" style="1" hidden="1" customWidth="1"/>
    <col min="8970" max="8978" width="12.77734375" style="1" customWidth="1"/>
    <col min="8979" max="8979" width="0" style="1" hidden="1" customWidth="1"/>
    <col min="8980" max="8983" width="12.77734375" style="1" customWidth="1"/>
    <col min="8984" max="8984" width="1.77734375" style="1" customWidth="1"/>
    <col min="8985" max="8985" width="12.77734375" style="1" customWidth="1"/>
    <col min="8986" max="8986" width="1.77734375" style="1" customWidth="1"/>
    <col min="8987" max="8988" width="0" style="1" hidden="1" customWidth="1"/>
    <col min="8989" max="8989" width="12.77734375" style="1" customWidth="1"/>
    <col min="8990" max="8990" width="17.88671875" style="1" customWidth="1"/>
    <col min="8991" max="8991" width="11.77734375" style="1" customWidth="1"/>
    <col min="8992" max="8992" width="12" style="1" customWidth="1"/>
    <col min="8993" max="9216" width="27.5546875" style="1"/>
    <col min="9217" max="9217" width="19.44140625" style="1" customWidth="1"/>
    <col min="9218" max="9219" width="12.77734375" style="1" customWidth="1"/>
    <col min="9220" max="9220" width="13" style="1" customWidth="1"/>
    <col min="9221" max="9222" width="12.77734375" style="1" customWidth="1"/>
    <col min="9223" max="9225" width="0" style="1" hidden="1" customWidth="1"/>
    <col min="9226" max="9234" width="12.77734375" style="1" customWidth="1"/>
    <col min="9235" max="9235" width="0" style="1" hidden="1" customWidth="1"/>
    <col min="9236" max="9239" width="12.77734375" style="1" customWidth="1"/>
    <col min="9240" max="9240" width="1.77734375" style="1" customWidth="1"/>
    <col min="9241" max="9241" width="12.77734375" style="1" customWidth="1"/>
    <col min="9242" max="9242" width="1.77734375" style="1" customWidth="1"/>
    <col min="9243" max="9244" width="0" style="1" hidden="1" customWidth="1"/>
    <col min="9245" max="9245" width="12.77734375" style="1" customWidth="1"/>
    <col min="9246" max="9246" width="17.88671875" style="1" customWidth="1"/>
    <col min="9247" max="9247" width="11.77734375" style="1" customWidth="1"/>
    <col min="9248" max="9248" width="12" style="1" customWidth="1"/>
    <col min="9249" max="9472" width="27.5546875" style="1"/>
    <col min="9473" max="9473" width="19.44140625" style="1" customWidth="1"/>
    <col min="9474" max="9475" width="12.77734375" style="1" customWidth="1"/>
    <col min="9476" max="9476" width="13" style="1" customWidth="1"/>
    <col min="9477" max="9478" width="12.77734375" style="1" customWidth="1"/>
    <col min="9479" max="9481" width="0" style="1" hidden="1" customWidth="1"/>
    <col min="9482" max="9490" width="12.77734375" style="1" customWidth="1"/>
    <col min="9491" max="9491" width="0" style="1" hidden="1" customWidth="1"/>
    <col min="9492" max="9495" width="12.77734375" style="1" customWidth="1"/>
    <col min="9496" max="9496" width="1.77734375" style="1" customWidth="1"/>
    <col min="9497" max="9497" width="12.77734375" style="1" customWidth="1"/>
    <col min="9498" max="9498" width="1.77734375" style="1" customWidth="1"/>
    <col min="9499" max="9500" width="0" style="1" hidden="1" customWidth="1"/>
    <col min="9501" max="9501" width="12.77734375" style="1" customWidth="1"/>
    <col min="9502" max="9502" width="17.88671875" style="1" customWidth="1"/>
    <col min="9503" max="9503" width="11.77734375" style="1" customWidth="1"/>
    <col min="9504" max="9504" width="12" style="1" customWidth="1"/>
    <col min="9505" max="9728" width="27.5546875" style="1"/>
    <col min="9729" max="9729" width="19.44140625" style="1" customWidth="1"/>
    <col min="9730" max="9731" width="12.77734375" style="1" customWidth="1"/>
    <col min="9732" max="9732" width="13" style="1" customWidth="1"/>
    <col min="9733" max="9734" width="12.77734375" style="1" customWidth="1"/>
    <col min="9735" max="9737" width="0" style="1" hidden="1" customWidth="1"/>
    <col min="9738" max="9746" width="12.77734375" style="1" customWidth="1"/>
    <col min="9747" max="9747" width="0" style="1" hidden="1" customWidth="1"/>
    <col min="9748" max="9751" width="12.77734375" style="1" customWidth="1"/>
    <col min="9752" max="9752" width="1.77734375" style="1" customWidth="1"/>
    <col min="9753" max="9753" width="12.77734375" style="1" customWidth="1"/>
    <col min="9754" max="9754" width="1.77734375" style="1" customWidth="1"/>
    <col min="9755" max="9756" width="0" style="1" hidden="1" customWidth="1"/>
    <col min="9757" max="9757" width="12.77734375" style="1" customWidth="1"/>
    <col min="9758" max="9758" width="17.88671875" style="1" customWidth="1"/>
    <col min="9759" max="9759" width="11.77734375" style="1" customWidth="1"/>
    <col min="9760" max="9760" width="12" style="1" customWidth="1"/>
    <col min="9761" max="9984" width="27.5546875" style="1"/>
    <col min="9985" max="9985" width="19.44140625" style="1" customWidth="1"/>
    <col min="9986" max="9987" width="12.77734375" style="1" customWidth="1"/>
    <col min="9988" max="9988" width="13" style="1" customWidth="1"/>
    <col min="9989" max="9990" width="12.77734375" style="1" customWidth="1"/>
    <col min="9991" max="9993" width="0" style="1" hidden="1" customWidth="1"/>
    <col min="9994" max="10002" width="12.77734375" style="1" customWidth="1"/>
    <col min="10003" max="10003" width="0" style="1" hidden="1" customWidth="1"/>
    <col min="10004" max="10007" width="12.77734375" style="1" customWidth="1"/>
    <col min="10008" max="10008" width="1.77734375" style="1" customWidth="1"/>
    <col min="10009" max="10009" width="12.77734375" style="1" customWidth="1"/>
    <col min="10010" max="10010" width="1.77734375" style="1" customWidth="1"/>
    <col min="10011" max="10012" width="0" style="1" hidden="1" customWidth="1"/>
    <col min="10013" max="10013" width="12.77734375" style="1" customWidth="1"/>
    <col min="10014" max="10014" width="17.88671875" style="1" customWidth="1"/>
    <col min="10015" max="10015" width="11.77734375" style="1" customWidth="1"/>
    <col min="10016" max="10016" width="12" style="1" customWidth="1"/>
    <col min="10017" max="10240" width="27.5546875" style="1"/>
    <col min="10241" max="10241" width="19.44140625" style="1" customWidth="1"/>
    <col min="10242" max="10243" width="12.77734375" style="1" customWidth="1"/>
    <col min="10244" max="10244" width="13" style="1" customWidth="1"/>
    <col min="10245" max="10246" width="12.77734375" style="1" customWidth="1"/>
    <col min="10247" max="10249" width="0" style="1" hidden="1" customWidth="1"/>
    <col min="10250" max="10258" width="12.77734375" style="1" customWidth="1"/>
    <col min="10259" max="10259" width="0" style="1" hidden="1" customWidth="1"/>
    <col min="10260" max="10263" width="12.77734375" style="1" customWidth="1"/>
    <col min="10264" max="10264" width="1.77734375" style="1" customWidth="1"/>
    <col min="10265" max="10265" width="12.77734375" style="1" customWidth="1"/>
    <col min="10266" max="10266" width="1.77734375" style="1" customWidth="1"/>
    <col min="10267" max="10268" width="0" style="1" hidden="1" customWidth="1"/>
    <col min="10269" max="10269" width="12.77734375" style="1" customWidth="1"/>
    <col min="10270" max="10270" width="17.88671875" style="1" customWidth="1"/>
    <col min="10271" max="10271" width="11.77734375" style="1" customWidth="1"/>
    <col min="10272" max="10272" width="12" style="1" customWidth="1"/>
    <col min="10273" max="10496" width="27.5546875" style="1"/>
    <col min="10497" max="10497" width="19.44140625" style="1" customWidth="1"/>
    <col min="10498" max="10499" width="12.77734375" style="1" customWidth="1"/>
    <col min="10500" max="10500" width="13" style="1" customWidth="1"/>
    <col min="10501" max="10502" width="12.77734375" style="1" customWidth="1"/>
    <col min="10503" max="10505" width="0" style="1" hidden="1" customWidth="1"/>
    <col min="10506" max="10514" width="12.77734375" style="1" customWidth="1"/>
    <col min="10515" max="10515" width="0" style="1" hidden="1" customWidth="1"/>
    <col min="10516" max="10519" width="12.77734375" style="1" customWidth="1"/>
    <col min="10520" max="10520" width="1.77734375" style="1" customWidth="1"/>
    <col min="10521" max="10521" width="12.77734375" style="1" customWidth="1"/>
    <col min="10522" max="10522" width="1.77734375" style="1" customWidth="1"/>
    <col min="10523" max="10524" width="0" style="1" hidden="1" customWidth="1"/>
    <col min="10525" max="10525" width="12.77734375" style="1" customWidth="1"/>
    <col min="10526" max="10526" width="17.88671875" style="1" customWidth="1"/>
    <col min="10527" max="10527" width="11.77734375" style="1" customWidth="1"/>
    <col min="10528" max="10528" width="12" style="1" customWidth="1"/>
    <col min="10529" max="10752" width="27.5546875" style="1"/>
    <col min="10753" max="10753" width="19.44140625" style="1" customWidth="1"/>
    <col min="10754" max="10755" width="12.77734375" style="1" customWidth="1"/>
    <col min="10756" max="10756" width="13" style="1" customWidth="1"/>
    <col min="10757" max="10758" width="12.77734375" style="1" customWidth="1"/>
    <col min="10759" max="10761" width="0" style="1" hidden="1" customWidth="1"/>
    <col min="10762" max="10770" width="12.77734375" style="1" customWidth="1"/>
    <col min="10771" max="10771" width="0" style="1" hidden="1" customWidth="1"/>
    <col min="10772" max="10775" width="12.77734375" style="1" customWidth="1"/>
    <col min="10776" max="10776" width="1.77734375" style="1" customWidth="1"/>
    <col min="10777" max="10777" width="12.77734375" style="1" customWidth="1"/>
    <col min="10778" max="10778" width="1.77734375" style="1" customWidth="1"/>
    <col min="10779" max="10780" width="0" style="1" hidden="1" customWidth="1"/>
    <col min="10781" max="10781" width="12.77734375" style="1" customWidth="1"/>
    <col min="10782" max="10782" width="17.88671875" style="1" customWidth="1"/>
    <col min="10783" max="10783" width="11.77734375" style="1" customWidth="1"/>
    <col min="10784" max="10784" width="12" style="1" customWidth="1"/>
    <col min="10785" max="11008" width="27.5546875" style="1"/>
    <col min="11009" max="11009" width="19.44140625" style="1" customWidth="1"/>
    <col min="11010" max="11011" width="12.77734375" style="1" customWidth="1"/>
    <col min="11012" max="11012" width="13" style="1" customWidth="1"/>
    <col min="11013" max="11014" width="12.77734375" style="1" customWidth="1"/>
    <col min="11015" max="11017" width="0" style="1" hidden="1" customWidth="1"/>
    <col min="11018" max="11026" width="12.77734375" style="1" customWidth="1"/>
    <col min="11027" max="11027" width="0" style="1" hidden="1" customWidth="1"/>
    <col min="11028" max="11031" width="12.77734375" style="1" customWidth="1"/>
    <col min="11032" max="11032" width="1.77734375" style="1" customWidth="1"/>
    <col min="11033" max="11033" width="12.77734375" style="1" customWidth="1"/>
    <col min="11034" max="11034" width="1.77734375" style="1" customWidth="1"/>
    <col min="11035" max="11036" width="0" style="1" hidden="1" customWidth="1"/>
    <col min="11037" max="11037" width="12.77734375" style="1" customWidth="1"/>
    <col min="11038" max="11038" width="17.88671875" style="1" customWidth="1"/>
    <col min="11039" max="11039" width="11.77734375" style="1" customWidth="1"/>
    <col min="11040" max="11040" width="12" style="1" customWidth="1"/>
    <col min="11041" max="11264" width="27.5546875" style="1"/>
    <col min="11265" max="11265" width="19.44140625" style="1" customWidth="1"/>
    <col min="11266" max="11267" width="12.77734375" style="1" customWidth="1"/>
    <col min="11268" max="11268" width="13" style="1" customWidth="1"/>
    <col min="11269" max="11270" width="12.77734375" style="1" customWidth="1"/>
    <col min="11271" max="11273" width="0" style="1" hidden="1" customWidth="1"/>
    <col min="11274" max="11282" width="12.77734375" style="1" customWidth="1"/>
    <col min="11283" max="11283" width="0" style="1" hidden="1" customWidth="1"/>
    <col min="11284" max="11287" width="12.77734375" style="1" customWidth="1"/>
    <col min="11288" max="11288" width="1.77734375" style="1" customWidth="1"/>
    <col min="11289" max="11289" width="12.77734375" style="1" customWidth="1"/>
    <col min="11290" max="11290" width="1.77734375" style="1" customWidth="1"/>
    <col min="11291" max="11292" width="0" style="1" hidden="1" customWidth="1"/>
    <col min="11293" max="11293" width="12.77734375" style="1" customWidth="1"/>
    <col min="11294" max="11294" width="17.88671875" style="1" customWidth="1"/>
    <col min="11295" max="11295" width="11.77734375" style="1" customWidth="1"/>
    <col min="11296" max="11296" width="12" style="1" customWidth="1"/>
    <col min="11297" max="11520" width="27.5546875" style="1"/>
    <col min="11521" max="11521" width="19.44140625" style="1" customWidth="1"/>
    <col min="11522" max="11523" width="12.77734375" style="1" customWidth="1"/>
    <col min="11524" max="11524" width="13" style="1" customWidth="1"/>
    <col min="11525" max="11526" width="12.77734375" style="1" customWidth="1"/>
    <col min="11527" max="11529" width="0" style="1" hidden="1" customWidth="1"/>
    <col min="11530" max="11538" width="12.77734375" style="1" customWidth="1"/>
    <col min="11539" max="11539" width="0" style="1" hidden="1" customWidth="1"/>
    <col min="11540" max="11543" width="12.77734375" style="1" customWidth="1"/>
    <col min="11544" max="11544" width="1.77734375" style="1" customWidth="1"/>
    <col min="11545" max="11545" width="12.77734375" style="1" customWidth="1"/>
    <col min="11546" max="11546" width="1.77734375" style="1" customWidth="1"/>
    <col min="11547" max="11548" width="0" style="1" hidden="1" customWidth="1"/>
    <col min="11549" max="11549" width="12.77734375" style="1" customWidth="1"/>
    <col min="11550" max="11550" width="17.88671875" style="1" customWidth="1"/>
    <col min="11551" max="11551" width="11.77734375" style="1" customWidth="1"/>
    <col min="11552" max="11552" width="12" style="1" customWidth="1"/>
    <col min="11553" max="11776" width="27.5546875" style="1"/>
    <col min="11777" max="11777" width="19.44140625" style="1" customWidth="1"/>
    <col min="11778" max="11779" width="12.77734375" style="1" customWidth="1"/>
    <col min="11780" max="11780" width="13" style="1" customWidth="1"/>
    <col min="11781" max="11782" width="12.77734375" style="1" customWidth="1"/>
    <col min="11783" max="11785" width="0" style="1" hidden="1" customWidth="1"/>
    <col min="11786" max="11794" width="12.77734375" style="1" customWidth="1"/>
    <col min="11795" max="11795" width="0" style="1" hidden="1" customWidth="1"/>
    <col min="11796" max="11799" width="12.77734375" style="1" customWidth="1"/>
    <col min="11800" max="11800" width="1.77734375" style="1" customWidth="1"/>
    <col min="11801" max="11801" width="12.77734375" style="1" customWidth="1"/>
    <col min="11802" max="11802" width="1.77734375" style="1" customWidth="1"/>
    <col min="11803" max="11804" width="0" style="1" hidden="1" customWidth="1"/>
    <col min="11805" max="11805" width="12.77734375" style="1" customWidth="1"/>
    <col min="11806" max="11806" width="17.88671875" style="1" customWidth="1"/>
    <col min="11807" max="11807" width="11.77734375" style="1" customWidth="1"/>
    <col min="11808" max="11808" width="12" style="1" customWidth="1"/>
    <col min="11809" max="12032" width="27.5546875" style="1"/>
    <col min="12033" max="12033" width="19.44140625" style="1" customWidth="1"/>
    <col min="12034" max="12035" width="12.77734375" style="1" customWidth="1"/>
    <col min="12036" max="12036" width="13" style="1" customWidth="1"/>
    <col min="12037" max="12038" width="12.77734375" style="1" customWidth="1"/>
    <col min="12039" max="12041" width="0" style="1" hidden="1" customWidth="1"/>
    <col min="12042" max="12050" width="12.77734375" style="1" customWidth="1"/>
    <col min="12051" max="12051" width="0" style="1" hidden="1" customWidth="1"/>
    <col min="12052" max="12055" width="12.77734375" style="1" customWidth="1"/>
    <col min="12056" max="12056" width="1.77734375" style="1" customWidth="1"/>
    <col min="12057" max="12057" width="12.77734375" style="1" customWidth="1"/>
    <col min="12058" max="12058" width="1.77734375" style="1" customWidth="1"/>
    <col min="12059" max="12060" width="0" style="1" hidden="1" customWidth="1"/>
    <col min="12061" max="12061" width="12.77734375" style="1" customWidth="1"/>
    <col min="12062" max="12062" width="17.88671875" style="1" customWidth="1"/>
    <col min="12063" max="12063" width="11.77734375" style="1" customWidth="1"/>
    <col min="12064" max="12064" width="12" style="1" customWidth="1"/>
    <col min="12065" max="12288" width="27.5546875" style="1"/>
    <col min="12289" max="12289" width="19.44140625" style="1" customWidth="1"/>
    <col min="12290" max="12291" width="12.77734375" style="1" customWidth="1"/>
    <col min="12292" max="12292" width="13" style="1" customWidth="1"/>
    <col min="12293" max="12294" width="12.77734375" style="1" customWidth="1"/>
    <col min="12295" max="12297" width="0" style="1" hidden="1" customWidth="1"/>
    <col min="12298" max="12306" width="12.77734375" style="1" customWidth="1"/>
    <col min="12307" max="12307" width="0" style="1" hidden="1" customWidth="1"/>
    <col min="12308" max="12311" width="12.77734375" style="1" customWidth="1"/>
    <col min="12312" max="12312" width="1.77734375" style="1" customWidth="1"/>
    <col min="12313" max="12313" width="12.77734375" style="1" customWidth="1"/>
    <col min="12314" max="12314" width="1.77734375" style="1" customWidth="1"/>
    <col min="12315" max="12316" width="0" style="1" hidden="1" customWidth="1"/>
    <col min="12317" max="12317" width="12.77734375" style="1" customWidth="1"/>
    <col min="12318" max="12318" width="17.88671875" style="1" customWidth="1"/>
    <col min="12319" max="12319" width="11.77734375" style="1" customWidth="1"/>
    <col min="12320" max="12320" width="12" style="1" customWidth="1"/>
    <col min="12321" max="12544" width="27.5546875" style="1"/>
    <col min="12545" max="12545" width="19.44140625" style="1" customWidth="1"/>
    <col min="12546" max="12547" width="12.77734375" style="1" customWidth="1"/>
    <col min="12548" max="12548" width="13" style="1" customWidth="1"/>
    <col min="12549" max="12550" width="12.77734375" style="1" customWidth="1"/>
    <col min="12551" max="12553" width="0" style="1" hidden="1" customWidth="1"/>
    <col min="12554" max="12562" width="12.77734375" style="1" customWidth="1"/>
    <col min="12563" max="12563" width="0" style="1" hidden="1" customWidth="1"/>
    <col min="12564" max="12567" width="12.77734375" style="1" customWidth="1"/>
    <col min="12568" max="12568" width="1.77734375" style="1" customWidth="1"/>
    <col min="12569" max="12569" width="12.77734375" style="1" customWidth="1"/>
    <col min="12570" max="12570" width="1.77734375" style="1" customWidth="1"/>
    <col min="12571" max="12572" width="0" style="1" hidden="1" customWidth="1"/>
    <col min="12573" max="12573" width="12.77734375" style="1" customWidth="1"/>
    <col min="12574" max="12574" width="17.88671875" style="1" customWidth="1"/>
    <col min="12575" max="12575" width="11.77734375" style="1" customWidth="1"/>
    <col min="12576" max="12576" width="12" style="1" customWidth="1"/>
    <col min="12577" max="12800" width="27.5546875" style="1"/>
    <col min="12801" max="12801" width="19.44140625" style="1" customWidth="1"/>
    <col min="12802" max="12803" width="12.77734375" style="1" customWidth="1"/>
    <col min="12804" max="12804" width="13" style="1" customWidth="1"/>
    <col min="12805" max="12806" width="12.77734375" style="1" customWidth="1"/>
    <col min="12807" max="12809" width="0" style="1" hidden="1" customWidth="1"/>
    <col min="12810" max="12818" width="12.77734375" style="1" customWidth="1"/>
    <col min="12819" max="12819" width="0" style="1" hidden="1" customWidth="1"/>
    <col min="12820" max="12823" width="12.77734375" style="1" customWidth="1"/>
    <col min="12824" max="12824" width="1.77734375" style="1" customWidth="1"/>
    <col min="12825" max="12825" width="12.77734375" style="1" customWidth="1"/>
    <col min="12826" max="12826" width="1.77734375" style="1" customWidth="1"/>
    <col min="12827" max="12828" width="0" style="1" hidden="1" customWidth="1"/>
    <col min="12829" max="12829" width="12.77734375" style="1" customWidth="1"/>
    <col min="12830" max="12830" width="17.88671875" style="1" customWidth="1"/>
    <col min="12831" max="12831" width="11.77734375" style="1" customWidth="1"/>
    <col min="12832" max="12832" width="12" style="1" customWidth="1"/>
    <col min="12833" max="13056" width="27.5546875" style="1"/>
    <col min="13057" max="13057" width="19.44140625" style="1" customWidth="1"/>
    <col min="13058" max="13059" width="12.77734375" style="1" customWidth="1"/>
    <col min="13060" max="13060" width="13" style="1" customWidth="1"/>
    <col min="13061" max="13062" width="12.77734375" style="1" customWidth="1"/>
    <col min="13063" max="13065" width="0" style="1" hidden="1" customWidth="1"/>
    <col min="13066" max="13074" width="12.77734375" style="1" customWidth="1"/>
    <col min="13075" max="13075" width="0" style="1" hidden="1" customWidth="1"/>
    <col min="13076" max="13079" width="12.77734375" style="1" customWidth="1"/>
    <col min="13080" max="13080" width="1.77734375" style="1" customWidth="1"/>
    <col min="13081" max="13081" width="12.77734375" style="1" customWidth="1"/>
    <col min="13082" max="13082" width="1.77734375" style="1" customWidth="1"/>
    <col min="13083" max="13084" width="0" style="1" hidden="1" customWidth="1"/>
    <col min="13085" max="13085" width="12.77734375" style="1" customWidth="1"/>
    <col min="13086" max="13086" width="17.88671875" style="1" customWidth="1"/>
    <col min="13087" max="13087" width="11.77734375" style="1" customWidth="1"/>
    <col min="13088" max="13088" width="12" style="1" customWidth="1"/>
    <col min="13089" max="13312" width="27.5546875" style="1"/>
    <col min="13313" max="13313" width="19.44140625" style="1" customWidth="1"/>
    <col min="13314" max="13315" width="12.77734375" style="1" customWidth="1"/>
    <col min="13316" max="13316" width="13" style="1" customWidth="1"/>
    <col min="13317" max="13318" width="12.77734375" style="1" customWidth="1"/>
    <col min="13319" max="13321" width="0" style="1" hidden="1" customWidth="1"/>
    <col min="13322" max="13330" width="12.77734375" style="1" customWidth="1"/>
    <col min="13331" max="13331" width="0" style="1" hidden="1" customWidth="1"/>
    <col min="13332" max="13335" width="12.77734375" style="1" customWidth="1"/>
    <col min="13336" max="13336" width="1.77734375" style="1" customWidth="1"/>
    <col min="13337" max="13337" width="12.77734375" style="1" customWidth="1"/>
    <col min="13338" max="13338" width="1.77734375" style="1" customWidth="1"/>
    <col min="13339" max="13340" width="0" style="1" hidden="1" customWidth="1"/>
    <col min="13341" max="13341" width="12.77734375" style="1" customWidth="1"/>
    <col min="13342" max="13342" width="17.88671875" style="1" customWidth="1"/>
    <col min="13343" max="13343" width="11.77734375" style="1" customWidth="1"/>
    <col min="13344" max="13344" width="12" style="1" customWidth="1"/>
    <col min="13345" max="13568" width="27.5546875" style="1"/>
    <col min="13569" max="13569" width="19.44140625" style="1" customWidth="1"/>
    <col min="13570" max="13571" width="12.77734375" style="1" customWidth="1"/>
    <col min="13572" max="13572" width="13" style="1" customWidth="1"/>
    <col min="13573" max="13574" width="12.77734375" style="1" customWidth="1"/>
    <col min="13575" max="13577" width="0" style="1" hidden="1" customWidth="1"/>
    <col min="13578" max="13586" width="12.77734375" style="1" customWidth="1"/>
    <col min="13587" max="13587" width="0" style="1" hidden="1" customWidth="1"/>
    <col min="13588" max="13591" width="12.77734375" style="1" customWidth="1"/>
    <col min="13592" max="13592" width="1.77734375" style="1" customWidth="1"/>
    <col min="13593" max="13593" width="12.77734375" style="1" customWidth="1"/>
    <col min="13594" max="13594" width="1.77734375" style="1" customWidth="1"/>
    <col min="13595" max="13596" width="0" style="1" hidden="1" customWidth="1"/>
    <col min="13597" max="13597" width="12.77734375" style="1" customWidth="1"/>
    <col min="13598" max="13598" width="17.88671875" style="1" customWidth="1"/>
    <col min="13599" max="13599" width="11.77734375" style="1" customWidth="1"/>
    <col min="13600" max="13600" width="12" style="1" customWidth="1"/>
    <col min="13601" max="13824" width="27.5546875" style="1"/>
    <col min="13825" max="13825" width="19.44140625" style="1" customWidth="1"/>
    <col min="13826" max="13827" width="12.77734375" style="1" customWidth="1"/>
    <col min="13828" max="13828" width="13" style="1" customWidth="1"/>
    <col min="13829" max="13830" width="12.77734375" style="1" customWidth="1"/>
    <col min="13831" max="13833" width="0" style="1" hidden="1" customWidth="1"/>
    <col min="13834" max="13842" width="12.77734375" style="1" customWidth="1"/>
    <col min="13843" max="13843" width="0" style="1" hidden="1" customWidth="1"/>
    <col min="13844" max="13847" width="12.77734375" style="1" customWidth="1"/>
    <col min="13848" max="13848" width="1.77734375" style="1" customWidth="1"/>
    <col min="13849" max="13849" width="12.77734375" style="1" customWidth="1"/>
    <col min="13850" max="13850" width="1.77734375" style="1" customWidth="1"/>
    <col min="13851" max="13852" width="0" style="1" hidden="1" customWidth="1"/>
    <col min="13853" max="13853" width="12.77734375" style="1" customWidth="1"/>
    <col min="13854" max="13854" width="17.88671875" style="1" customWidth="1"/>
    <col min="13855" max="13855" width="11.77734375" style="1" customWidth="1"/>
    <col min="13856" max="13856" width="12" style="1" customWidth="1"/>
    <col min="13857" max="14080" width="27.5546875" style="1"/>
    <col min="14081" max="14081" width="19.44140625" style="1" customWidth="1"/>
    <col min="14082" max="14083" width="12.77734375" style="1" customWidth="1"/>
    <col min="14084" max="14084" width="13" style="1" customWidth="1"/>
    <col min="14085" max="14086" width="12.77734375" style="1" customWidth="1"/>
    <col min="14087" max="14089" width="0" style="1" hidden="1" customWidth="1"/>
    <col min="14090" max="14098" width="12.77734375" style="1" customWidth="1"/>
    <col min="14099" max="14099" width="0" style="1" hidden="1" customWidth="1"/>
    <col min="14100" max="14103" width="12.77734375" style="1" customWidth="1"/>
    <col min="14104" max="14104" width="1.77734375" style="1" customWidth="1"/>
    <col min="14105" max="14105" width="12.77734375" style="1" customWidth="1"/>
    <col min="14106" max="14106" width="1.77734375" style="1" customWidth="1"/>
    <col min="14107" max="14108" width="0" style="1" hidden="1" customWidth="1"/>
    <col min="14109" max="14109" width="12.77734375" style="1" customWidth="1"/>
    <col min="14110" max="14110" width="17.88671875" style="1" customWidth="1"/>
    <col min="14111" max="14111" width="11.77734375" style="1" customWidth="1"/>
    <col min="14112" max="14112" width="12" style="1" customWidth="1"/>
    <col min="14113" max="14336" width="27.5546875" style="1"/>
    <col min="14337" max="14337" width="19.44140625" style="1" customWidth="1"/>
    <col min="14338" max="14339" width="12.77734375" style="1" customWidth="1"/>
    <col min="14340" max="14340" width="13" style="1" customWidth="1"/>
    <col min="14341" max="14342" width="12.77734375" style="1" customWidth="1"/>
    <col min="14343" max="14345" width="0" style="1" hidden="1" customWidth="1"/>
    <col min="14346" max="14354" width="12.77734375" style="1" customWidth="1"/>
    <col min="14355" max="14355" width="0" style="1" hidden="1" customWidth="1"/>
    <col min="14356" max="14359" width="12.77734375" style="1" customWidth="1"/>
    <col min="14360" max="14360" width="1.77734375" style="1" customWidth="1"/>
    <col min="14361" max="14361" width="12.77734375" style="1" customWidth="1"/>
    <col min="14362" max="14362" width="1.77734375" style="1" customWidth="1"/>
    <col min="14363" max="14364" width="0" style="1" hidden="1" customWidth="1"/>
    <col min="14365" max="14365" width="12.77734375" style="1" customWidth="1"/>
    <col min="14366" max="14366" width="17.88671875" style="1" customWidth="1"/>
    <col min="14367" max="14367" width="11.77734375" style="1" customWidth="1"/>
    <col min="14368" max="14368" width="12" style="1" customWidth="1"/>
    <col min="14369" max="14592" width="27.5546875" style="1"/>
    <col min="14593" max="14593" width="19.44140625" style="1" customWidth="1"/>
    <col min="14594" max="14595" width="12.77734375" style="1" customWidth="1"/>
    <col min="14596" max="14596" width="13" style="1" customWidth="1"/>
    <col min="14597" max="14598" width="12.77734375" style="1" customWidth="1"/>
    <col min="14599" max="14601" width="0" style="1" hidden="1" customWidth="1"/>
    <col min="14602" max="14610" width="12.77734375" style="1" customWidth="1"/>
    <col min="14611" max="14611" width="0" style="1" hidden="1" customWidth="1"/>
    <col min="14612" max="14615" width="12.77734375" style="1" customWidth="1"/>
    <col min="14616" max="14616" width="1.77734375" style="1" customWidth="1"/>
    <col min="14617" max="14617" width="12.77734375" style="1" customWidth="1"/>
    <col min="14618" max="14618" width="1.77734375" style="1" customWidth="1"/>
    <col min="14619" max="14620" width="0" style="1" hidden="1" customWidth="1"/>
    <col min="14621" max="14621" width="12.77734375" style="1" customWidth="1"/>
    <col min="14622" max="14622" width="17.88671875" style="1" customWidth="1"/>
    <col min="14623" max="14623" width="11.77734375" style="1" customWidth="1"/>
    <col min="14624" max="14624" width="12" style="1" customWidth="1"/>
    <col min="14625" max="14848" width="27.5546875" style="1"/>
    <col min="14849" max="14849" width="19.44140625" style="1" customWidth="1"/>
    <col min="14850" max="14851" width="12.77734375" style="1" customWidth="1"/>
    <col min="14852" max="14852" width="13" style="1" customWidth="1"/>
    <col min="14853" max="14854" width="12.77734375" style="1" customWidth="1"/>
    <col min="14855" max="14857" width="0" style="1" hidden="1" customWidth="1"/>
    <col min="14858" max="14866" width="12.77734375" style="1" customWidth="1"/>
    <col min="14867" max="14867" width="0" style="1" hidden="1" customWidth="1"/>
    <col min="14868" max="14871" width="12.77734375" style="1" customWidth="1"/>
    <col min="14872" max="14872" width="1.77734375" style="1" customWidth="1"/>
    <col min="14873" max="14873" width="12.77734375" style="1" customWidth="1"/>
    <col min="14874" max="14874" width="1.77734375" style="1" customWidth="1"/>
    <col min="14875" max="14876" width="0" style="1" hidden="1" customWidth="1"/>
    <col min="14877" max="14877" width="12.77734375" style="1" customWidth="1"/>
    <col min="14878" max="14878" width="17.88671875" style="1" customWidth="1"/>
    <col min="14879" max="14879" width="11.77734375" style="1" customWidth="1"/>
    <col min="14880" max="14880" width="12" style="1" customWidth="1"/>
    <col min="14881" max="15104" width="27.5546875" style="1"/>
    <col min="15105" max="15105" width="19.44140625" style="1" customWidth="1"/>
    <col min="15106" max="15107" width="12.77734375" style="1" customWidth="1"/>
    <col min="15108" max="15108" width="13" style="1" customWidth="1"/>
    <col min="15109" max="15110" width="12.77734375" style="1" customWidth="1"/>
    <col min="15111" max="15113" width="0" style="1" hidden="1" customWidth="1"/>
    <col min="15114" max="15122" width="12.77734375" style="1" customWidth="1"/>
    <col min="15123" max="15123" width="0" style="1" hidden="1" customWidth="1"/>
    <col min="15124" max="15127" width="12.77734375" style="1" customWidth="1"/>
    <col min="15128" max="15128" width="1.77734375" style="1" customWidth="1"/>
    <col min="15129" max="15129" width="12.77734375" style="1" customWidth="1"/>
    <col min="15130" max="15130" width="1.77734375" style="1" customWidth="1"/>
    <col min="15131" max="15132" width="0" style="1" hidden="1" customWidth="1"/>
    <col min="15133" max="15133" width="12.77734375" style="1" customWidth="1"/>
    <col min="15134" max="15134" width="17.88671875" style="1" customWidth="1"/>
    <col min="15135" max="15135" width="11.77734375" style="1" customWidth="1"/>
    <col min="15136" max="15136" width="12" style="1" customWidth="1"/>
    <col min="15137" max="15360" width="27.5546875" style="1"/>
    <col min="15361" max="15361" width="19.44140625" style="1" customWidth="1"/>
    <col min="15362" max="15363" width="12.77734375" style="1" customWidth="1"/>
    <col min="15364" max="15364" width="13" style="1" customWidth="1"/>
    <col min="15365" max="15366" width="12.77734375" style="1" customWidth="1"/>
    <col min="15367" max="15369" width="0" style="1" hidden="1" customWidth="1"/>
    <col min="15370" max="15378" width="12.77734375" style="1" customWidth="1"/>
    <col min="15379" max="15379" width="0" style="1" hidden="1" customWidth="1"/>
    <col min="15380" max="15383" width="12.77734375" style="1" customWidth="1"/>
    <col min="15384" max="15384" width="1.77734375" style="1" customWidth="1"/>
    <col min="15385" max="15385" width="12.77734375" style="1" customWidth="1"/>
    <col min="15386" max="15386" width="1.77734375" style="1" customWidth="1"/>
    <col min="15387" max="15388" width="0" style="1" hidden="1" customWidth="1"/>
    <col min="15389" max="15389" width="12.77734375" style="1" customWidth="1"/>
    <col min="15390" max="15390" width="17.88671875" style="1" customWidth="1"/>
    <col min="15391" max="15391" width="11.77734375" style="1" customWidth="1"/>
    <col min="15392" max="15392" width="12" style="1" customWidth="1"/>
    <col min="15393" max="15616" width="27.5546875" style="1"/>
    <col min="15617" max="15617" width="19.44140625" style="1" customWidth="1"/>
    <col min="15618" max="15619" width="12.77734375" style="1" customWidth="1"/>
    <col min="15620" max="15620" width="13" style="1" customWidth="1"/>
    <col min="15621" max="15622" width="12.77734375" style="1" customWidth="1"/>
    <col min="15623" max="15625" width="0" style="1" hidden="1" customWidth="1"/>
    <col min="15626" max="15634" width="12.77734375" style="1" customWidth="1"/>
    <col min="15635" max="15635" width="0" style="1" hidden="1" customWidth="1"/>
    <col min="15636" max="15639" width="12.77734375" style="1" customWidth="1"/>
    <col min="15640" max="15640" width="1.77734375" style="1" customWidth="1"/>
    <col min="15641" max="15641" width="12.77734375" style="1" customWidth="1"/>
    <col min="15642" max="15642" width="1.77734375" style="1" customWidth="1"/>
    <col min="15643" max="15644" width="0" style="1" hidden="1" customWidth="1"/>
    <col min="15645" max="15645" width="12.77734375" style="1" customWidth="1"/>
    <col min="15646" max="15646" width="17.88671875" style="1" customWidth="1"/>
    <col min="15647" max="15647" width="11.77734375" style="1" customWidth="1"/>
    <col min="15648" max="15648" width="12" style="1" customWidth="1"/>
    <col min="15649" max="15872" width="27.5546875" style="1"/>
    <col min="15873" max="15873" width="19.44140625" style="1" customWidth="1"/>
    <col min="15874" max="15875" width="12.77734375" style="1" customWidth="1"/>
    <col min="15876" max="15876" width="13" style="1" customWidth="1"/>
    <col min="15877" max="15878" width="12.77734375" style="1" customWidth="1"/>
    <col min="15879" max="15881" width="0" style="1" hidden="1" customWidth="1"/>
    <col min="15882" max="15890" width="12.77734375" style="1" customWidth="1"/>
    <col min="15891" max="15891" width="0" style="1" hidden="1" customWidth="1"/>
    <col min="15892" max="15895" width="12.77734375" style="1" customWidth="1"/>
    <col min="15896" max="15896" width="1.77734375" style="1" customWidth="1"/>
    <col min="15897" max="15897" width="12.77734375" style="1" customWidth="1"/>
    <col min="15898" max="15898" width="1.77734375" style="1" customWidth="1"/>
    <col min="15899" max="15900" width="0" style="1" hidden="1" customWidth="1"/>
    <col min="15901" max="15901" width="12.77734375" style="1" customWidth="1"/>
    <col min="15902" max="15902" width="17.88671875" style="1" customWidth="1"/>
    <col min="15903" max="15903" width="11.77734375" style="1" customWidth="1"/>
    <col min="15904" max="15904" width="12" style="1" customWidth="1"/>
    <col min="15905" max="16128" width="27.5546875" style="1"/>
    <col min="16129" max="16129" width="19.44140625" style="1" customWidth="1"/>
    <col min="16130" max="16131" width="12.77734375" style="1" customWidth="1"/>
    <col min="16132" max="16132" width="13" style="1" customWidth="1"/>
    <col min="16133" max="16134" width="12.77734375" style="1" customWidth="1"/>
    <col min="16135" max="16137" width="0" style="1" hidden="1" customWidth="1"/>
    <col min="16138" max="16146" width="12.77734375" style="1" customWidth="1"/>
    <col min="16147" max="16147" width="0" style="1" hidden="1" customWidth="1"/>
    <col min="16148" max="16151" width="12.77734375" style="1" customWidth="1"/>
    <col min="16152" max="16152" width="1.77734375" style="1" customWidth="1"/>
    <col min="16153" max="16153" width="12.77734375" style="1" customWidth="1"/>
    <col min="16154" max="16154" width="1.77734375" style="1" customWidth="1"/>
    <col min="16155" max="16156" width="0" style="1" hidden="1" customWidth="1"/>
    <col min="16157" max="16157" width="12.77734375" style="1" customWidth="1"/>
    <col min="16158" max="16158" width="17.88671875" style="1" customWidth="1"/>
    <col min="16159" max="16159" width="11.77734375" style="1" customWidth="1"/>
    <col min="16160" max="16160" width="12" style="1" customWidth="1"/>
    <col min="16161" max="16384" width="27.5546875" style="1"/>
  </cols>
  <sheetData>
    <row r="1" spans="1:52" ht="36.75" customHeight="1" x14ac:dyDescent="0.25">
      <c r="A1" s="68"/>
      <c r="B1" s="53"/>
      <c r="C1" s="67"/>
      <c r="D1" s="53"/>
      <c r="E1" s="53"/>
      <c r="F1" s="53"/>
      <c r="G1" s="53"/>
      <c r="H1" s="53"/>
      <c r="I1" s="53"/>
      <c r="J1" s="53"/>
      <c r="K1" s="53"/>
      <c r="M1" s="66"/>
      <c r="O1" s="53"/>
      <c r="P1" s="53"/>
      <c r="Q1" s="53"/>
      <c r="R1" s="53"/>
      <c r="S1" s="53"/>
      <c r="T1" s="53"/>
      <c r="U1" s="53"/>
      <c r="V1" s="53"/>
      <c r="W1" s="65" t="s">
        <v>95</v>
      </c>
      <c r="Y1" s="64"/>
      <c r="AA1" s="64"/>
      <c r="AC1" s="64"/>
    </row>
    <row r="2" spans="1:52" s="60" customFormat="1" ht="18" customHeight="1" x14ac:dyDescent="0.2">
      <c r="A2" s="63"/>
      <c r="B2" s="29"/>
      <c r="C2" s="29"/>
      <c r="D2" s="30"/>
      <c r="E2" s="29"/>
      <c r="F2" s="29"/>
      <c r="G2" s="29"/>
      <c r="H2" s="29"/>
      <c r="I2" s="29"/>
      <c r="J2" s="29"/>
      <c r="K2" s="29"/>
      <c r="M2" s="62"/>
      <c r="N2" s="61"/>
      <c r="O2" s="29"/>
      <c r="P2" s="29"/>
      <c r="Q2" s="29"/>
      <c r="R2" s="29"/>
      <c r="S2" s="29"/>
      <c r="T2" s="29"/>
      <c r="U2" s="29"/>
      <c r="V2" s="29"/>
      <c r="W2" s="5"/>
      <c r="Y2" s="5"/>
      <c r="AA2" s="5"/>
      <c r="AC2" s="5"/>
    </row>
    <row r="3" spans="1:52" ht="21" customHeight="1" x14ac:dyDescent="0.2">
      <c r="A3" s="59"/>
      <c r="B3" s="53"/>
      <c r="C3" s="53"/>
      <c r="D3" s="59"/>
      <c r="E3" s="53"/>
      <c r="F3" s="54"/>
      <c r="G3" s="53"/>
      <c r="H3" s="53"/>
      <c r="I3" s="54"/>
      <c r="J3" s="53"/>
      <c r="K3" s="53"/>
      <c r="M3" s="58"/>
      <c r="N3" s="57"/>
      <c r="O3" s="53"/>
      <c r="P3" s="53"/>
      <c r="Q3" s="53"/>
      <c r="R3" s="53"/>
      <c r="S3" s="53"/>
      <c r="T3" s="53"/>
      <c r="U3" s="53"/>
      <c r="V3" s="53"/>
      <c r="W3" s="5"/>
      <c r="Y3" s="5"/>
      <c r="AA3" s="5"/>
      <c r="AC3" s="5"/>
    </row>
    <row r="4" spans="1:52" ht="20.100000000000001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5"/>
      <c r="X4" s="8"/>
      <c r="Y4" s="55"/>
      <c r="Z4" s="8"/>
      <c r="AA4" s="55"/>
      <c r="AB4" s="8"/>
      <c r="AC4" s="55"/>
    </row>
    <row r="5" spans="1:52" ht="15" customHeight="1" x14ac:dyDescent="0.2">
      <c r="A5" s="53"/>
      <c r="B5" s="53"/>
      <c r="C5" s="53"/>
      <c r="D5" s="53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2"/>
      <c r="Y5" s="50"/>
      <c r="AA5" s="50"/>
      <c r="AC5" s="50"/>
    </row>
    <row r="6" spans="1:52" ht="15.95" customHeight="1" x14ac:dyDescent="0.25">
      <c r="A6" s="104"/>
      <c r="B6" s="104" t="s">
        <v>94</v>
      </c>
      <c r="C6" s="104" t="s">
        <v>100</v>
      </c>
      <c r="D6" s="104"/>
      <c r="E6" s="104" t="s">
        <v>93</v>
      </c>
      <c r="F6" s="104"/>
      <c r="G6" s="223"/>
      <c r="H6" s="224"/>
      <c r="I6" s="224"/>
      <c r="J6" s="119" t="s">
        <v>92</v>
      </c>
      <c r="K6" s="118"/>
      <c r="L6" s="104" t="s">
        <v>91</v>
      </c>
      <c r="M6" s="117" t="s">
        <v>90</v>
      </c>
      <c r="N6" s="110" t="s">
        <v>89</v>
      </c>
      <c r="O6" s="109"/>
      <c r="P6" s="109"/>
      <c r="Q6" s="108"/>
      <c r="R6" s="215" t="s">
        <v>88</v>
      </c>
      <c r="S6" s="216"/>
      <c r="T6" s="217"/>
      <c r="U6" s="104" t="s">
        <v>87</v>
      </c>
      <c r="V6" s="116" t="s">
        <v>86</v>
      </c>
      <c r="W6" s="115" t="s">
        <v>73</v>
      </c>
      <c r="X6" s="96"/>
      <c r="Y6" s="114" t="s">
        <v>85</v>
      </c>
      <c r="Z6" s="2"/>
      <c r="AA6" s="137"/>
      <c r="AB6" s="2"/>
      <c r="AC6" s="11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97" t="s">
        <v>22</v>
      </c>
      <c r="B7" s="97" t="s">
        <v>84</v>
      </c>
      <c r="C7" s="97" t="s">
        <v>99</v>
      </c>
      <c r="D7" s="97" t="s">
        <v>82</v>
      </c>
      <c r="E7" s="97" t="s">
        <v>83</v>
      </c>
      <c r="F7" s="97" t="s">
        <v>82</v>
      </c>
      <c r="G7" s="225"/>
      <c r="H7" s="225"/>
      <c r="I7" s="225"/>
      <c r="J7" s="113" t="s">
        <v>81</v>
      </c>
      <c r="K7" s="112"/>
      <c r="L7" s="97" t="s">
        <v>80</v>
      </c>
      <c r="M7" s="111" t="s">
        <v>70</v>
      </c>
      <c r="N7" s="110" t="s">
        <v>79</v>
      </c>
      <c r="O7" s="109"/>
      <c r="P7" s="108"/>
      <c r="Q7" s="104" t="s">
        <v>78</v>
      </c>
      <c r="R7" s="218" t="s">
        <v>108</v>
      </c>
      <c r="S7" s="219"/>
      <c r="T7" s="220"/>
      <c r="U7" s="97" t="s">
        <v>77</v>
      </c>
      <c r="V7" s="98" t="s">
        <v>76</v>
      </c>
      <c r="W7" s="97" t="s">
        <v>75</v>
      </c>
      <c r="X7" s="96"/>
      <c r="Y7" s="95" t="s">
        <v>74</v>
      </c>
      <c r="Z7" s="2"/>
      <c r="AA7" s="138"/>
      <c r="AB7" s="2"/>
      <c r="AC7" s="95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97"/>
      <c r="B8" s="97" t="s">
        <v>72</v>
      </c>
      <c r="C8" s="97" t="s">
        <v>72</v>
      </c>
      <c r="D8" s="97"/>
      <c r="E8" s="97" t="s">
        <v>71</v>
      </c>
      <c r="F8" s="97"/>
      <c r="G8" s="107"/>
      <c r="H8" s="106"/>
      <c r="I8" s="105"/>
      <c r="J8" s="104" t="s">
        <v>71</v>
      </c>
      <c r="K8" s="104" t="s">
        <v>70</v>
      </c>
      <c r="L8" s="97" t="s">
        <v>69</v>
      </c>
      <c r="M8" s="97" t="s">
        <v>68</v>
      </c>
      <c r="N8" s="98" t="s">
        <v>67</v>
      </c>
      <c r="O8" s="104" t="s">
        <v>66</v>
      </c>
      <c r="P8" s="226" t="s">
        <v>63</v>
      </c>
      <c r="Q8" s="97" t="s">
        <v>65</v>
      </c>
      <c r="R8" s="104" t="s">
        <v>64</v>
      </c>
      <c r="S8" s="103"/>
      <c r="T8" s="221" t="s">
        <v>63</v>
      </c>
      <c r="U8" s="97" t="s">
        <v>62</v>
      </c>
      <c r="V8" s="98" t="s">
        <v>61</v>
      </c>
      <c r="W8" s="97" t="s">
        <v>60</v>
      </c>
      <c r="X8" s="96"/>
      <c r="Y8" s="95" t="s">
        <v>59</v>
      </c>
      <c r="Z8" s="2"/>
      <c r="AA8" s="138"/>
      <c r="AB8" s="2"/>
      <c r="AC8" s="95" t="s">
        <v>58</v>
      </c>
      <c r="AD8" s="152"/>
      <c r="AE8" s="152"/>
      <c r="AF8" s="15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102"/>
      <c r="B9" s="97"/>
      <c r="C9" s="97"/>
      <c r="D9" s="97"/>
      <c r="E9" s="97" t="s">
        <v>57</v>
      </c>
      <c r="F9" s="102"/>
      <c r="G9" s="101"/>
      <c r="H9" s="100"/>
      <c r="I9" s="99"/>
      <c r="J9" s="97" t="s">
        <v>56</v>
      </c>
      <c r="K9" s="97" t="s">
        <v>55</v>
      </c>
      <c r="L9" s="97" t="s">
        <v>54</v>
      </c>
      <c r="M9" s="97" t="s">
        <v>53</v>
      </c>
      <c r="N9" s="98" t="s">
        <v>52</v>
      </c>
      <c r="O9" s="97" t="s">
        <v>51</v>
      </c>
      <c r="P9" s="227"/>
      <c r="Q9" s="97"/>
      <c r="R9" s="97" t="s">
        <v>50</v>
      </c>
      <c r="S9" s="98"/>
      <c r="T9" s="222"/>
      <c r="U9" s="97" t="s">
        <v>49</v>
      </c>
      <c r="V9" s="98" t="s">
        <v>48</v>
      </c>
      <c r="W9" s="97" t="s">
        <v>47</v>
      </c>
      <c r="X9" s="96"/>
      <c r="Y9" s="95" t="s">
        <v>46</v>
      </c>
      <c r="Z9" s="2"/>
      <c r="AA9" s="139"/>
      <c r="AB9" s="2"/>
      <c r="AC9" s="95"/>
      <c r="AD9" s="152"/>
      <c r="AE9" s="152"/>
      <c r="AF9" s="15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6" t="s">
        <v>45</v>
      </c>
      <c r="B10" s="42">
        <v>683754.56429999997</v>
      </c>
      <c r="C10" s="42">
        <v>113137.70324317871</v>
      </c>
      <c r="D10" s="90">
        <f>B10+C10</f>
        <v>796892.26754317863</v>
      </c>
      <c r="E10" s="42">
        <v>35.008399999999995</v>
      </c>
      <c r="F10" s="90">
        <f>D10+E10</f>
        <v>796927.27594317868</v>
      </c>
      <c r="G10" s="42">
        <v>0</v>
      </c>
      <c r="H10" s="42">
        <v>0</v>
      </c>
      <c r="I10" s="42">
        <v>0</v>
      </c>
      <c r="J10" s="42">
        <v>28940.7958</v>
      </c>
      <c r="K10" s="42">
        <v>6889.9575999999997</v>
      </c>
      <c r="L10" s="42">
        <v>0</v>
      </c>
      <c r="M10" s="42">
        <v>12993.107300000001</v>
      </c>
      <c r="N10" s="42">
        <v>1619.5983999999999</v>
      </c>
      <c r="O10" s="42">
        <v>3473.7530000000002</v>
      </c>
      <c r="P10" s="42">
        <v>0</v>
      </c>
      <c r="Q10" s="42">
        <v>5220.2855999999992</v>
      </c>
      <c r="R10" s="42">
        <v>0</v>
      </c>
      <c r="S10" s="42">
        <v>0</v>
      </c>
      <c r="T10" s="42">
        <v>0</v>
      </c>
      <c r="U10" s="42">
        <v>0</v>
      </c>
      <c r="V10" s="42">
        <v>1728.3769</v>
      </c>
      <c r="W10" s="90">
        <f t="shared" ref="W10:W32" si="0">SUM(F10:V10)</f>
        <v>857793.15054317866</v>
      </c>
      <c r="X10" s="38"/>
      <c r="Y10" s="44">
        <v>72038.971510000003</v>
      </c>
      <c r="Z10" s="40"/>
      <c r="AA10" s="140">
        <v>0</v>
      </c>
      <c r="AB10" s="38"/>
      <c r="AC10" s="90">
        <f>+W10+Y10+AA10</f>
        <v>929832.12205317873</v>
      </c>
      <c r="AD10" s="199"/>
      <c r="AE10" s="200"/>
      <c r="AF10" s="147"/>
      <c r="AG10" s="2"/>
      <c r="AH10" s="3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6" t="s">
        <v>44</v>
      </c>
      <c r="B11" s="42">
        <v>94574.060900000011</v>
      </c>
      <c r="C11" s="42">
        <v>5376.0954627600368</v>
      </c>
      <c r="D11" s="90">
        <f t="shared" ref="D11:D32" si="1">B11+C11</f>
        <v>99950.156362760055</v>
      </c>
      <c r="E11" s="42">
        <v>1.7832999999999999</v>
      </c>
      <c r="F11" s="90">
        <f t="shared" ref="F11:F32" si="2">D11+E11</f>
        <v>99951.939662760051</v>
      </c>
      <c r="G11" s="42">
        <v>0</v>
      </c>
      <c r="H11" s="42">
        <v>0</v>
      </c>
      <c r="I11" s="42">
        <v>0</v>
      </c>
      <c r="J11" s="42">
        <v>3629.8972999999996</v>
      </c>
      <c r="K11" s="42">
        <v>0</v>
      </c>
      <c r="L11" s="42">
        <v>0</v>
      </c>
      <c r="M11" s="42">
        <v>0</v>
      </c>
      <c r="N11" s="42">
        <v>203.14109999999999</v>
      </c>
      <c r="O11" s="42">
        <v>348.49979999999999</v>
      </c>
      <c r="P11" s="42">
        <v>0</v>
      </c>
      <c r="Q11" s="42">
        <v>756.04140000000007</v>
      </c>
      <c r="R11" s="42">
        <v>0</v>
      </c>
      <c r="S11" s="42">
        <v>0</v>
      </c>
      <c r="T11" s="42">
        <v>0</v>
      </c>
      <c r="U11" s="42">
        <v>2.2000000000000002</v>
      </c>
      <c r="V11" s="42">
        <v>216.78489999999999</v>
      </c>
      <c r="W11" s="90">
        <f t="shared" si="0"/>
        <v>105108.50416276004</v>
      </c>
      <c r="X11" s="38"/>
      <c r="Y11" s="44">
        <v>729.01063399999998</v>
      </c>
      <c r="Z11" s="40"/>
      <c r="AA11" s="45">
        <v>0</v>
      </c>
      <c r="AB11" s="38"/>
      <c r="AC11" s="90">
        <f t="shared" ref="AC11:AC38" si="3">+W11+Y11+AA11</f>
        <v>105837.51479676005</v>
      </c>
      <c r="AD11" s="199"/>
      <c r="AE11" s="200"/>
      <c r="AF11" s="147"/>
      <c r="AG11" s="2"/>
      <c r="AH11" s="3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6" t="s">
        <v>43</v>
      </c>
      <c r="B12" s="42">
        <v>297527.98950000003</v>
      </c>
      <c r="C12" s="42">
        <v>24688.94795356024</v>
      </c>
      <c r="D12" s="90">
        <f t="shared" si="1"/>
        <v>322216.93745356024</v>
      </c>
      <c r="E12" s="42">
        <v>10.441700000000001</v>
      </c>
      <c r="F12" s="90">
        <f>D12+E12</f>
        <v>322227.37915356026</v>
      </c>
      <c r="G12" s="42">
        <v>0</v>
      </c>
      <c r="H12" s="42">
        <v>0</v>
      </c>
      <c r="I12" s="42">
        <v>0</v>
      </c>
      <c r="J12" s="42">
        <v>11701.976500000001</v>
      </c>
      <c r="K12" s="42">
        <v>2352.9501</v>
      </c>
      <c r="L12" s="42">
        <v>0</v>
      </c>
      <c r="M12" s="42">
        <v>4437.2019</v>
      </c>
      <c r="N12" s="42">
        <v>654.87559999999996</v>
      </c>
      <c r="O12" s="42">
        <v>1739.6112000000001</v>
      </c>
      <c r="P12" s="42">
        <v>0</v>
      </c>
      <c r="Q12" s="42">
        <v>2034.1113</v>
      </c>
      <c r="R12" s="42">
        <v>0</v>
      </c>
      <c r="S12" s="42">
        <v>0</v>
      </c>
      <c r="T12" s="42">
        <v>0</v>
      </c>
      <c r="U12" s="42">
        <v>0.5</v>
      </c>
      <c r="V12" s="42">
        <v>698.8596</v>
      </c>
      <c r="W12" s="90">
        <f t="shared" si="0"/>
        <v>345847.46535356028</v>
      </c>
      <c r="X12" s="38"/>
      <c r="Y12" s="44">
        <v>3776.0216559999999</v>
      </c>
      <c r="Z12" s="40"/>
      <c r="AA12" s="45">
        <v>0</v>
      </c>
      <c r="AB12" s="38"/>
      <c r="AC12" s="90">
        <f t="shared" si="3"/>
        <v>349623.48700956028</v>
      </c>
      <c r="AD12" s="199"/>
      <c r="AE12" s="200"/>
      <c r="AF12" s="147"/>
      <c r="AG12" s="2"/>
      <c r="AH12" s="36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6" t="s">
        <v>42</v>
      </c>
      <c r="B13" s="42">
        <v>123666.17540000001</v>
      </c>
      <c r="C13" s="42">
        <v>11231.587973319953</v>
      </c>
      <c r="D13" s="90">
        <f t="shared" si="1"/>
        <v>134897.76337331996</v>
      </c>
      <c r="E13" s="42">
        <v>3.2166999999999999</v>
      </c>
      <c r="F13" s="90">
        <f t="shared" si="2"/>
        <v>134900.98007331995</v>
      </c>
      <c r="G13" s="42">
        <v>0</v>
      </c>
      <c r="H13" s="42">
        <v>0</v>
      </c>
      <c r="I13" s="42">
        <v>0</v>
      </c>
      <c r="J13" s="42">
        <v>4899.0920999999998</v>
      </c>
      <c r="K13" s="42">
        <v>752.36440000000005</v>
      </c>
      <c r="L13" s="42">
        <v>0</v>
      </c>
      <c r="M13" s="42">
        <v>1418.8116</v>
      </c>
      <c r="N13" s="42">
        <v>274.16669999999999</v>
      </c>
      <c r="O13" s="42">
        <v>455.8032</v>
      </c>
      <c r="P13" s="42">
        <v>0</v>
      </c>
      <c r="Q13" s="42">
        <v>1782.0975000000001</v>
      </c>
      <c r="R13" s="42">
        <v>0</v>
      </c>
      <c r="S13" s="42">
        <v>0</v>
      </c>
      <c r="T13" s="42">
        <v>0</v>
      </c>
      <c r="U13" s="42">
        <v>1.5</v>
      </c>
      <c r="V13" s="42">
        <v>292.58080000000001</v>
      </c>
      <c r="W13" s="90">
        <f t="shared" si="0"/>
        <v>144777.39637331993</v>
      </c>
      <c r="X13" s="38"/>
      <c r="Y13" s="44">
        <v>4180.0650759999999</v>
      </c>
      <c r="Z13" s="40"/>
      <c r="AA13" s="45">
        <v>0</v>
      </c>
      <c r="AB13" s="38"/>
      <c r="AC13" s="90">
        <f t="shared" si="3"/>
        <v>148957.46144931993</v>
      </c>
      <c r="AD13" s="199"/>
      <c r="AE13" s="200"/>
      <c r="AF13" s="147"/>
      <c r="AG13" s="2"/>
      <c r="AH13" s="3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6" t="s">
        <v>41</v>
      </c>
      <c r="B14" s="42">
        <v>168632.76690000002</v>
      </c>
      <c r="C14" s="42">
        <v>12395.837946139893</v>
      </c>
      <c r="D14" s="90">
        <f t="shared" si="1"/>
        <v>181028.6048461399</v>
      </c>
      <c r="E14" s="42">
        <v>2.8</v>
      </c>
      <c r="F14" s="90">
        <f t="shared" si="2"/>
        <v>181031.40484613989</v>
      </c>
      <c r="G14" s="42">
        <v>0</v>
      </c>
      <c r="H14" s="42">
        <v>0</v>
      </c>
      <c r="I14" s="42">
        <v>0</v>
      </c>
      <c r="J14" s="42">
        <v>6574.4292999999998</v>
      </c>
      <c r="K14" s="42">
        <v>591.48619999999994</v>
      </c>
      <c r="L14" s="42">
        <v>0</v>
      </c>
      <c r="M14" s="42">
        <v>1115.4268</v>
      </c>
      <c r="N14" s="42">
        <v>367.92590000000001</v>
      </c>
      <c r="O14" s="42">
        <v>489.08199999999999</v>
      </c>
      <c r="P14" s="42">
        <v>0</v>
      </c>
      <c r="Q14" s="42">
        <v>1656.0906</v>
      </c>
      <c r="R14" s="42">
        <v>0</v>
      </c>
      <c r="S14" s="42">
        <v>0</v>
      </c>
      <c r="T14" s="42">
        <v>0</v>
      </c>
      <c r="U14" s="42">
        <v>0.5</v>
      </c>
      <c r="V14" s="42">
        <v>392.63720000000001</v>
      </c>
      <c r="W14" s="90">
        <f t="shared" si="0"/>
        <v>192218.98284613987</v>
      </c>
      <c r="X14" s="38"/>
      <c r="Y14" s="44">
        <v>5128.7007199999998</v>
      </c>
      <c r="Z14" s="40"/>
      <c r="AA14" s="45">
        <v>0</v>
      </c>
      <c r="AB14" s="38"/>
      <c r="AC14" s="90">
        <f t="shared" si="3"/>
        <v>197347.68356613987</v>
      </c>
      <c r="AD14" s="199"/>
      <c r="AE14" s="200"/>
      <c r="AF14" s="147"/>
      <c r="AG14" s="2"/>
      <c r="AH14" s="36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6" t="s">
        <v>40</v>
      </c>
      <c r="B15" s="42">
        <v>52253.379300000001</v>
      </c>
      <c r="C15" s="42">
        <v>5136.3969390799903</v>
      </c>
      <c r="D15" s="90">
        <f t="shared" si="1"/>
        <v>57389.776239079991</v>
      </c>
      <c r="E15" s="42">
        <v>2.0167000000000002</v>
      </c>
      <c r="F15" s="90">
        <f t="shared" si="2"/>
        <v>57391.792939079991</v>
      </c>
      <c r="G15" s="42">
        <v>0</v>
      </c>
      <c r="H15" s="42">
        <v>0</v>
      </c>
      <c r="I15" s="42">
        <v>0</v>
      </c>
      <c r="J15" s="42">
        <v>2084.2287999999999</v>
      </c>
      <c r="K15" s="42">
        <v>231.3783</v>
      </c>
      <c r="L15" s="42">
        <v>0</v>
      </c>
      <c r="M15" s="42">
        <v>436.33409999999998</v>
      </c>
      <c r="N15" s="42">
        <v>116.6418</v>
      </c>
      <c r="O15" s="42">
        <v>397.84640000000002</v>
      </c>
      <c r="P15" s="42">
        <v>0</v>
      </c>
      <c r="Q15" s="42">
        <v>1152.0630000000001</v>
      </c>
      <c r="R15" s="42">
        <v>0</v>
      </c>
      <c r="S15" s="42">
        <v>0</v>
      </c>
      <c r="T15" s="42">
        <v>0</v>
      </c>
      <c r="U15" s="42">
        <v>3</v>
      </c>
      <c r="V15" s="42">
        <v>124.4759</v>
      </c>
      <c r="W15" s="90">
        <f t="shared" si="0"/>
        <v>61937.761239079984</v>
      </c>
      <c r="X15" s="38"/>
      <c r="Y15" s="44">
        <v>1016.888224</v>
      </c>
      <c r="Z15" s="40"/>
      <c r="AA15" s="45">
        <v>0</v>
      </c>
      <c r="AB15" s="38"/>
      <c r="AC15" s="90">
        <f t="shared" si="3"/>
        <v>62954.649463079986</v>
      </c>
      <c r="AD15" s="199"/>
      <c r="AE15" s="200"/>
      <c r="AF15" s="147"/>
      <c r="AG15" s="2"/>
      <c r="AH15" s="36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6" t="s">
        <v>39</v>
      </c>
      <c r="B16" s="42">
        <v>166397.9344</v>
      </c>
      <c r="C16" s="42">
        <v>10786.433571979927</v>
      </c>
      <c r="D16" s="90">
        <f t="shared" si="1"/>
        <v>177184.36797197993</v>
      </c>
      <c r="E16" s="42">
        <v>5.6249000000000002</v>
      </c>
      <c r="F16" s="90">
        <f t="shared" si="2"/>
        <v>177189.99287197992</v>
      </c>
      <c r="G16" s="42">
        <v>0</v>
      </c>
      <c r="H16" s="42">
        <v>0</v>
      </c>
      <c r="I16" s="42">
        <v>0</v>
      </c>
      <c r="J16" s="42">
        <v>6434.8179</v>
      </c>
      <c r="K16" s="42">
        <v>1021.1286000000001</v>
      </c>
      <c r="L16" s="42">
        <v>0</v>
      </c>
      <c r="M16" s="42">
        <v>1925.6478999999999</v>
      </c>
      <c r="N16" s="42">
        <v>360.10700000000003</v>
      </c>
      <c r="O16" s="42">
        <v>655.34169999999995</v>
      </c>
      <c r="P16" s="42">
        <v>0</v>
      </c>
      <c r="Q16" s="42">
        <v>1404.0768</v>
      </c>
      <c r="R16" s="42">
        <v>0</v>
      </c>
      <c r="S16" s="42">
        <v>0</v>
      </c>
      <c r="T16" s="42">
        <v>0</v>
      </c>
      <c r="U16" s="42">
        <v>1.8</v>
      </c>
      <c r="V16" s="42">
        <v>384.29320000000001</v>
      </c>
      <c r="W16" s="90">
        <f t="shared" si="0"/>
        <v>189377.20597197989</v>
      </c>
      <c r="X16" s="38"/>
      <c r="Y16" s="44">
        <v>2533.9389900000001</v>
      </c>
      <c r="Z16" s="40"/>
      <c r="AA16" s="45">
        <v>0</v>
      </c>
      <c r="AB16" s="38"/>
      <c r="AC16" s="90">
        <f t="shared" si="3"/>
        <v>191911.14496197988</v>
      </c>
      <c r="AD16" s="199"/>
      <c r="AE16" s="200"/>
      <c r="AF16" s="147"/>
      <c r="AG16" s="2"/>
      <c r="AH16" s="3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6" t="s">
        <v>38</v>
      </c>
      <c r="B17" s="42">
        <v>124842.5138</v>
      </c>
      <c r="C17" s="42">
        <v>7259.4410070600743</v>
      </c>
      <c r="D17" s="90">
        <f t="shared" si="1"/>
        <v>132101.95480706007</v>
      </c>
      <c r="E17" s="42">
        <v>1.7251000000000001</v>
      </c>
      <c r="F17" s="90">
        <f t="shared" si="2"/>
        <v>132103.67990706008</v>
      </c>
      <c r="G17" s="42">
        <v>0</v>
      </c>
      <c r="H17" s="42">
        <v>0</v>
      </c>
      <c r="I17" s="42">
        <v>0</v>
      </c>
      <c r="J17" s="42">
        <v>4797.5564999999997</v>
      </c>
      <c r="K17" s="42">
        <v>275.5258</v>
      </c>
      <c r="L17" s="42">
        <v>0</v>
      </c>
      <c r="M17" s="42">
        <v>519.58759999999995</v>
      </c>
      <c r="N17" s="42">
        <v>268.4871</v>
      </c>
      <c r="O17" s="42">
        <v>303.84109999999998</v>
      </c>
      <c r="P17" s="42">
        <v>0</v>
      </c>
      <c r="Q17" s="42">
        <v>1440.0788</v>
      </c>
      <c r="R17" s="42">
        <v>0</v>
      </c>
      <c r="S17" s="42">
        <v>0</v>
      </c>
      <c r="T17" s="42">
        <v>0</v>
      </c>
      <c r="U17" s="42">
        <v>2.2000000000000002</v>
      </c>
      <c r="V17" s="42">
        <v>286.5197</v>
      </c>
      <c r="W17" s="90">
        <f t="shared" si="0"/>
        <v>139997.47650706008</v>
      </c>
      <c r="X17" s="38"/>
      <c r="Y17" s="44">
        <v>2604.5730479999997</v>
      </c>
      <c r="Z17" s="40"/>
      <c r="AA17" s="45">
        <v>0</v>
      </c>
      <c r="AB17" s="38"/>
      <c r="AC17" s="90">
        <f t="shared" si="3"/>
        <v>142602.04955506008</v>
      </c>
      <c r="AD17" s="199"/>
      <c r="AE17" s="200"/>
      <c r="AF17" s="147"/>
      <c r="AG17" s="2"/>
      <c r="AH17" s="3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6" t="s">
        <v>37</v>
      </c>
      <c r="B18" s="42">
        <v>96109.941099999996</v>
      </c>
      <c r="C18" s="42">
        <v>6985.4998371400598</v>
      </c>
      <c r="D18" s="90">
        <f t="shared" si="1"/>
        <v>103095.44093714005</v>
      </c>
      <c r="E18" s="42">
        <v>2.7749999999999999</v>
      </c>
      <c r="F18" s="90">
        <f t="shared" si="2"/>
        <v>103098.21593714005</v>
      </c>
      <c r="G18" s="42">
        <v>0</v>
      </c>
      <c r="H18" s="42">
        <v>0</v>
      </c>
      <c r="I18" s="42">
        <v>0</v>
      </c>
      <c r="J18" s="42">
        <v>3744.1247999999996</v>
      </c>
      <c r="K18" s="42">
        <v>0</v>
      </c>
      <c r="L18" s="42">
        <v>0</v>
      </c>
      <c r="M18" s="42">
        <v>0</v>
      </c>
      <c r="N18" s="42">
        <v>209.52889999999999</v>
      </c>
      <c r="O18" s="42">
        <v>317.90280000000001</v>
      </c>
      <c r="P18" s="42">
        <v>0</v>
      </c>
      <c r="Q18" s="42">
        <v>1080.0591000000002</v>
      </c>
      <c r="R18" s="42">
        <v>0</v>
      </c>
      <c r="S18" s="42">
        <v>0</v>
      </c>
      <c r="T18" s="42">
        <v>0</v>
      </c>
      <c r="U18" s="42">
        <v>2.2000000000000002</v>
      </c>
      <c r="V18" s="42">
        <v>223.60170000000002</v>
      </c>
      <c r="W18" s="90">
        <f t="shared" si="0"/>
        <v>108675.63323714005</v>
      </c>
      <c r="X18" s="38"/>
      <c r="Y18" s="44">
        <v>2475.701184</v>
      </c>
      <c r="Z18" s="40"/>
      <c r="AA18" s="45">
        <v>0</v>
      </c>
      <c r="AB18" s="38"/>
      <c r="AC18" s="90">
        <f t="shared" si="3"/>
        <v>111151.33442114005</v>
      </c>
      <c r="AD18" s="199"/>
      <c r="AE18" s="200"/>
      <c r="AF18" s="147"/>
      <c r="AG18" s="2"/>
      <c r="AH18" s="36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6" t="s">
        <v>36</v>
      </c>
      <c r="B19" s="42">
        <v>65879.449699999997</v>
      </c>
      <c r="C19" s="42">
        <v>3595.477857400017</v>
      </c>
      <c r="D19" s="90">
        <f t="shared" si="1"/>
        <v>69474.92755740002</v>
      </c>
      <c r="E19" s="42">
        <v>1.6</v>
      </c>
      <c r="F19" s="90">
        <f t="shared" si="2"/>
        <v>69476.527557400026</v>
      </c>
      <c r="G19" s="42">
        <v>0</v>
      </c>
      <c r="H19" s="42">
        <v>0</v>
      </c>
      <c r="I19" s="42">
        <v>0</v>
      </c>
      <c r="J19" s="42">
        <v>2522.8651</v>
      </c>
      <c r="K19" s="42">
        <v>203.18079999999998</v>
      </c>
      <c r="L19" s="42">
        <v>3.8999999999999997E-7</v>
      </c>
      <c r="M19" s="42">
        <v>383.22770000000003</v>
      </c>
      <c r="N19" s="42">
        <v>141.1858</v>
      </c>
      <c r="O19" s="42">
        <v>388.62520000000001</v>
      </c>
      <c r="P19" s="42">
        <v>0</v>
      </c>
      <c r="Q19" s="42">
        <v>733.98509999999999</v>
      </c>
      <c r="R19" s="42">
        <v>0</v>
      </c>
      <c r="S19" s="42">
        <v>0</v>
      </c>
      <c r="T19" s="42">
        <v>0</v>
      </c>
      <c r="U19" s="42">
        <v>2.5</v>
      </c>
      <c r="V19" s="42">
        <v>150.66839999999999</v>
      </c>
      <c r="W19" s="90">
        <f t="shared" si="0"/>
        <v>74002.765657790034</v>
      </c>
      <c r="X19" s="38"/>
      <c r="Y19" s="44">
        <v>0</v>
      </c>
      <c r="Z19" s="40"/>
      <c r="AA19" s="45">
        <v>0</v>
      </c>
      <c r="AB19" s="38"/>
      <c r="AC19" s="90">
        <f t="shared" si="3"/>
        <v>74002.765657790034</v>
      </c>
      <c r="AD19" s="199"/>
      <c r="AE19" s="200"/>
      <c r="AF19" s="147"/>
      <c r="AG19" s="2"/>
      <c r="AH19" s="3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6" t="s">
        <v>35</v>
      </c>
      <c r="B20" s="42">
        <v>70925.5098</v>
      </c>
      <c r="C20" s="42">
        <v>4211.8454899400103</v>
      </c>
      <c r="D20" s="90">
        <f t="shared" si="1"/>
        <v>75137.355289940009</v>
      </c>
      <c r="E20" s="42">
        <v>1.6916</v>
      </c>
      <c r="F20" s="90">
        <f t="shared" si="2"/>
        <v>75139.046889940015</v>
      </c>
      <c r="G20" s="42">
        <v>0</v>
      </c>
      <c r="H20" s="42">
        <v>0</v>
      </c>
      <c r="I20" s="42">
        <v>0</v>
      </c>
      <c r="J20" s="42">
        <v>2728.7689</v>
      </c>
      <c r="K20" s="42">
        <v>0</v>
      </c>
      <c r="L20" s="42">
        <v>0</v>
      </c>
      <c r="M20" s="42">
        <v>0</v>
      </c>
      <c r="N20" s="42">
        <v>152.7099</v>
      </c>
      <c r="O20" s="42">
        <v>324.19979999999998</v>
      </c>
      <c r="P20" s="42">
        <v>0</v>
      </c>
      <c r="Q20" s="42">
        <v>720.0394</v>
      </c>
      <c r="R20" s="42">
        <v>0</v>
      </c>
      <c r="S20" s="42">
        <v>0</v>
      </c>
      <c r="T20" s="42">
        <v>0</v>
      </c>
      <c r="U20" s="42">
        <v>2.2000000000000002</v>
      </c>
      <c r="V20" s="42">
        <v>162.9665</v>
      </c>
      <c r="W20" s="90">
        <f t="shared" si="0"/>
        <v>79229.93138994</v>
      </c>
      <c r="X20" s="38"/>
      <c r="Y20" s="44">
        <v>850.44955600000003</v>
      </c>
      <c r="Z20" s="40"/>
      <c r="AA20" s="45">
        <v>0</v>
      </c>
      <c r="AB20" s="38"/>
      <c r="AC20" s="90">
        <f t="shared" si="3"/>
        <v>80080.380945940007</v>
      </c>
      <c r="AD20" s="199"/>
      <c r="AE20" s="200"/>
      <c r="AF20" s="147"/>
      <c r="AG20" s="2"/>
      <c r="AH20" s="3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6" t="s">
        <v>34</v>
      </c>
      <c r="B21" s="42">
        <v>135571.5215</v>
      </c>
      <c r="C21" s="42">
        <v>15751.617279639891</v>
      </c>
      <c r="D21" s="90">
        <f t="shared" si="1"/>
        <v>151323.13877963991</v>
      </c>
      <c r="E21" s="42">
        <v>5.1416000000000004</v>
      </c>
      <c r="F21" s="90">
        <f t="shared" si="2"/>
        <v>151328.28037963991</v>
      </c>
      <c r="G21" s="42">
        <v>0</v>
      </c>
      <c r="H21" s="42">
        <v>0</v>
      </c>
      <c r="I21" s="42">
        <v>0</v>
      </c>
      <c r="J21" s="42">
        <v>5495.6136999999999</v>
      </c>
      <c r="K21" s="42">
        <v>0</v>
      </c>
      <c r="L21" s="42">
        <v>0</v>
      </c>
      <c r="M21" s="42">
        <v>0</v>
      </c>
      <c r="N21" s="42">
        <v>307.55149999999998</v>
      </c>
      <c r="O21" s="42">
        <v>642.89240000000007</v>
      </c>
      <c r="P21" s="42">
        <v>0</v>
      </c>
      <c r="Q21" s="42">
        <v>1440.0788</v>
      </c>
      <c r="R21" s="42">
        <v>0</v>
      </c>
      <c r="S21" s="42">
        <v>0</v>
      </c>
      <c r="T21" s="42">
        <v>0</v>
      </c>
      <c r="U21" s="42">
        <v>2.2000000000000002</v>
      </c>
      <c r="V21" s="42">
        <v>328.2079</v>
      </c>
      <c r="W21" s="90">
        <f t="shared" si="0"/>
        <v>159544.82467963992</v>
      </c>
      <c r="X21" s="38"/>
      <c r="Y21" s="44">
        <v>3629.2401199999999</v>
      </c>
      <c r="Z21" s="40"/>
      <c r="AA21" s="45">
        <v>0</v>
      </c>
      <c r="AB21" s="38"/>
      <c r="AC21" s="90">
        <f t="shared" si="3"/>
        <v>163174.06479963992</v>
      </c>
      <c r="AD21" s="199"/>
      <c r="AE21" s="200"/>
      <c r="AF21" s="147"/>
      <c r="AG21" s="2"/>
      <c r="AH21" s="3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6" t="s">
        <v>33</v>
      </c>
      <c r="B22" s="42">
        <v>106755.3588</v>
      </c>
      <c r="C22" s="42">
        <v>13114.933517620148</v>
      </c>
      <c r="D22" s="90">
        <f t="shared" si="1"/>
        <v>119870.29231762014</v>
      </c>
      <c r="E22" s="42">
        <v>2.8416999999999999</v>
      </c>
      <c r="F22" s="90">
        <f t="shared" si="2"/>
        <v>119873.13401762015</v>
      </c>
      <c r="G22" s="42">
        <v>0</v>
      </c>
      <c r="H22" s="42">
        <v>0</v>
      </c>
      <c r="I22" s="42">
        <v>0</v>
      </c>
      <c r="J22" s="42">
        <v>4353.3382999999994</v>
      </c>
      <c r="K22" s="42">
        <v>323.02409999999998</v>
      </c>
      <c r="L22" s="42">
        <v>0</v>
      </c>
      <c r="M22" s="42">
        <v>609.15989999999999</v>
      </c>
      <c r="N22" s="42">
        <v>243.62179999999998</v>
      </c>
      <c r="O22" s="42">
        <v>499.83390000000003</v>
      </c>
      <c r="P22" s="42">
        <v>0</v>
      </c>
      <c r="Q22" s="42">
        <v>1692.0926000000002</v>
      </c>
      <c r="R22" s="42">
        <v>0</v>
      </c>
      <c r="S22" s="42">
        <v>0</v>
      </c>
      <c r="T22" s="42">
        <v>0</v>
      </c>
      <c r="U22" s="42">
        <v>2.2000000000000002</v>
      </c>
      <c r="V22" s="42">
        <v>259.98439999999999</v>
      </c>
      <c r="W22" s="90">
        <f t="shared" si="0"/>
        <v>127856.38901762014</v>
      </c>
      <c r="X22" s="38"/>
      <c r="Y22" s="44">
        <v>4652.0921699999999</v>
      </c>
      <c r="Z22" s="40"/>
      <c r="AA22" s="45">
        <v>0</v>
      </c>
      <c r="AB22" s="38"/>
      <c r="AC22" s="90">
        <f t="shared" si="3"/>
        <v>132508.48118762014</v>
      </c>
      <c r="AD22" s="199"/>
      <c r="AE22" s="200"/>
      <c r="AF22" s="147"/>
      <c r="AG22" s="2"/>
      <c r="AH22" s="3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6" t="s">
        <v>32</v>
      </c>
      <c r="B23" s="42">
        <v>57160.143600000003</v>
      </c>
      <c r="C23" s="42">
        <v>5821.2498641000666</v>
      </c>
      <c r="D23" s="90">
        <f t="shared" si="1"/>
        <v>62981.393464100067</v>
      </c>
      <c r="E23" s="42">
        <v>1.4499</v>
      </c>
      <c r="F23" s="90">
        <f t="shared" si="2"/>
        <v>62982.843364100067</v>
      </c>
      <c r="G23" s="42">
        <v>0</v>
      </c>
      <c r="H23" s="42">
        <v>0</v>
      </c>
      <c r="I23" s="42">
        <v>0</v>
      </c>
      <c r="J23" s="42">
        <v>2287.3000000000002</v>
      </c>
      <c r="K23" s="42">
        <v>145.273</v>
      </c>
      <c r="L23" s="42">
        <v>0</v>
      </c>
      <c r="M23" s="42">
        <v>273.9563</v>
      </c>
      <c r="N23" s="42">
        <v>128.00110000000001</v>
      </c>
      <c r="O23" s="42">
        <v>477.45590000000004</v>
      </c>
      <c r="P23" s="42">
        <v>0</v>
      </c>
      <c r="Q23" s="42">
        <v>1548.0846999999999</v>
      </c>
      <c r="R23" s="42">
        <v>0</v>
      </c>
      <c r="S23" s="42">
        <v>0</v>
      </c>
      <c r="T23" s="42">
        <v>0</v>
      </c>
      <c r="U23" s="42">
        <v>2.5</v>
      </c>
      <c r="V23" s="42">
        <v>136.59820000000002</v>
      </c>
      <c r="W23" s="90">
        <f t="shared" si="0"/>
        <v>67982.012564100063</v>
      </c>
      <c r="X23" s="38"/>
      <c r="Y23" s="44">
        <v>1342.7773259999999</v>
      </c>
      <c r="Z23" s="40"/>
      <c r="AA23" s="45">
        <v>0</v>
      </c>
      <c r="AB23" s="38"/>
      <c r="AC23" s="90">
        <f t="shared" si="3"/>
        <v>69324.789890100059</v>
      </c>
      <c r="AD23" s="199"/>
      <c r="AE23" s="200"/>
      <c r="AF23" s="147"/>
      <c r="AG23" s="2"/>
      <c r="AH23" s="3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6" t="s">
        <v>31</v>
      </c>
      <c r="B24" s="42">
        <v>85262.083700000003</v>
      </c>
      <c r="C24" s="42">
        <v>6300.646911899933</v>
      </c>
      <c r="D24" s="90">
        <f t="shared" si="1"/>
        <v>91562.73061189994</v>
      </c>
      <c r="E24" s="42">
        <v>1.2167000000000001</v>
      </c>
      <c r="F24" s="90">
        <f t="shared" si="2"/>
        <v>91563.947311899945</v>
      </c>
      <c r="G24" s="42">
        <v>0</v>
      </c>
      <c r="H24" s="42">
        <v>0</v>
      </c>
      <c r="I24" s="42">
        <v>0</v>
      </c>
      <c r="J24" s="42">
        <v>3325.2905000000001</v>
      </c>
      <c r="K24" s="42">
        <v>0</v>
      </c>
      <c r="L24" s="42">
        <v>0</v>
      </c>
      <c r="M24" s="42">
        <v>0</v>
      </c>
      <c r="N24" s="42">
        <v>186.09470000000002</v>
      </c>
      <c r="O24" s="42">
        <v>384.78</v>
      </c>
      <c r="P24" s="42">
        <v>0</v>
      </c>
      <c r="Q24" s="42">
        <v>1620.0886</v>
      </c>
      <c r="R24" s="42">
        <v>0</v>
      </c>
      <c r="S24" s="42">
        <v>0</v>
      </c>
      <c r="T24" s="42">
        <v>0</v>
      </c>
      <c r="U24" s="42">
        <v>2.5</v>
      </c>
      <c r="V24" s="42">
        <v>198.59350000000001</v>
      </c>
      <c r="W24" s="90">
        <f t="shared" si="0"/>
        <v>97281.294611899953</v>
      </c>
      <c r="X24" s="38"/>
      <c r="Y24" s="44">
        <v>1313.8041839999999</v>
      </c>
      <c r="Z24" s="40"/>
      <c r="AA24" s="45">
        <v>0</v>
      </c>
      <c r="AB24" s="38"/>
      <c r="AC24" s="90">
        <f t="shared" si="3"/>
        <v>98595.098795899947</v>
      </c>
      <c r="AD24" s="199"/>
      <c r="AE24" s="200"/>
      <c r="AF24" s="147"/>
      <c r="AG24" s="2"/>
      <c r="AH24" s="36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6" t="s">
        <v>30</v>
      </c>
      <c r="B25" s="42">
        <v>126113.51329999999</v>
      </c>
      <c r="C25" s="42">
        <v>12977.962932440094</v>
      </c>
      <c r="D25" s="90">
        <f t="shared" si="1"/>
        <v>139091.47623244009</v>
      </c>
      <c r="E25" s="42">
        <v>3.3167</v>
      </c>
      <c r="F25" s="90">
        <f t="shared" si="2"/>
        <v>139094.79293244009</v>
      </c>
      <c r="G25" s="42">
        <v>0</v>
      </c>
      <c r="H25" s="42">
        <v>0</v>
      </c>
      <c r="I25" s="42">
        <v>0</v>
      </c>
      <c r="J25" s="42">
        <v>5051.3954999999996</v>
      </c>
      <c r="K25" s="42">
        <v>0</v>
      </c>
      <c r="L25" s="42">
        <v>0</v>
      </c>
      <c r="M25" s="42">
        <v>0</v>
      </c>
      <c r="N25" s="42">
        <v>282.69370000000004</v>
      </c>
      <c r="O25" s="42">
        <v>497.23909999999995</v>
      </c>
      <c r="P25" s="42">
        <v>0</v>
      </c>
      <c r="Q25" s="42">
        <v>1440.0788</v>
      </c>
      <c r="R25" s="42">
        <v>0</v>
      </c>
      <c r="S25" s="42">
        <v>0</v>
      </c>
      <c r="T25" s="42">
        <v>0</v>
      </c>
      <c r="U25" s="42">
        <v>2.5</v>
      </c>
      <c r="V25" s="42">
        <v>301.68049999999999</v>
      </c>
      <c r="W25" s="90">
        <f t="shared" si="0"/>
        <v>146670.38053244009</v>
      </c>
      <c r="X25" s="38"/>
      <c r="Y25" s="44">
        <v>6501.249084</v>
      </c>
      <c r="Z25" s="40"/>
      <c r="AA25" s="45">
        <v>0</v>
      </c>
      <c r="AB25" s="38"/>
      <c r="AC25" s="90">
        <f t="shared" si="3"/>
        <v>153171.6296164401</v>
      </c>
      <c r="AD25" s="199"/>
      <c r="AE25" s="200"/>
      <c r="AF25" s="147"/>
      <c r="AG25" s="2"/>
      <c r="AH25" s="3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6" t="s">
        <v>29</v>
      </c>
      <c r="B26" s="42">
        <v>114139.682</v>
      </c>
      <c r="C26" s="42">
        <v>8526.4189188199471</v>
      </c>
      <c r="D26" s="90">
        <f t="shared" si="1"/>
        <v>122666.10091881995</v>
      </c>
      <c r="E26" s="42">
        <v>2.5083000000000002</v>
      </c>
      <c r="F26" s="90">
        <f t="shared" si="2"/>
        <v>122668.60921881995</v>
      </c>
      <c r="G26" s="42">
        <v>0</v>
      </c>
      <c r="H26" s="42">
        <v>0</v>
      </c>
      <c r="I26" s="42">
        <v>0</v>
      </c>
      <c r="J26" s="42">
        <v>4454.8739000000005</v>
      </c>
      <c r="K26" s="42">
        <v>0</v>
      </c>
      <c r="L26" s="42">
        <v>0</v>
      </c>
      <c r="M26" s="42">
        <v>0</v>
      </c>
      <c r="N26" s="42">
        <v>249.30889999999999</v>
      </c>
      <c r="O26" s="42">
        <v>358.32400000000001</v>
      </c>
      <c r="P26" s="42">
        <v>0</v>
      </c>
      <c r="Q26" s="42">
        <v>1314.0718999999999</v>
      </c>
      <c r="R26" s="42">
        <v>0</v>
      </c>
      <c r="S26" s="42">
        <v>0</v>
      </c>
      <c r="T26" s="42">
        <v>0</v>
      </c>
      <c r="U26" s="42">
        <v>2.2000000000000002</v>
      </c>
      <c r="V26" s="42">
        <v>266.05340000000001</v>
      </c>
      <c r="W26" s="90">
        <f t="shared" si="0"/>
        <v>129313.44131881995</v>
      </c>
      <c r="X26" s="38"/>
      <c r="Y26" s="44">
        <v>1665.7642539999999</v>
      </c>
      <c r="Z26" s="40"/>
      <c r="AA26" s="45">
        <v>0</v>
      </c>
      <c r="AB26" s="38"/>
      <c r="AC26" s="90">
        <f t="shared" si="3"/>
        <v>130979.20557281995</v>
      </c>
      <c r="AD26" s="199"/>
      <c r="AE26" s="200"/>
      <c r="AF26" s="147"/>
      <c r="AG26" s="2"/>
      <c r="AH26" s="3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6" t="s">
        <v>28</v>
      </c>
      <c r="B27" s="42">
        <v>77860.645099999994</v>
      </c>
      <c r="C27" s="42">
        <v>4965.1837076599732</v>
      </c>
      <c r="D27" s="90">
        <f t="shared" si="1"/>
        <v>82825.828807659971</v>
      </c>
      <c r="E27" s="42">
        <v>1.5751000000000002</v>
      </c>
      <c r="F27" s="90">
        <f t="shared" si="2"/>
        <v>82827.403907659973</v>
      </c>
      <c r="G27" s="42">
        <v>0</v>
      </c>
      <c r="H27" s="42">
        <v>0</v>
      </c>
      <c r="I27" s="42">
        <v>0</v>
      </c>
      <c r="J27" s="42">
        <v>3007.9917999999998</v>
      </c>
      <c r="K27" s="42">
        <v>0</v>
      </c>
      <c r="L27" s="42">
        <v>0</v>
      </c>
      <c r="M27" s="42">
        <v>0</v>
      </c>
      <c r="N27" s="42">
        <v>168.33270000000002</v>
      </c>
      <c r="O27" s="42">
        <v>311.09709999999995</v>
      </c>
      <c r="P27" s="42">
        <v>0</v>
      </c>
      <c r="Q27" s="42">
        <v>1314.0718999999999</v>
      </c>
      <c r="R27" s="42">
        <v>0</v>
      </c>
      <c r="S27" s="42">
        <v>0</v>
      </c>
      <c r="T27" s="42">
        <v>0</v>
      </c>
      <c r="U27" s="42">
        <v>2.2000000000000002</v>
      </c>
      <c r="V27" s="42">
        <v>179.6386</v>
      </c>
      <c r="W27" s="90">
        <f t="shared" si="0"/>
        <v>87810.736007659973</v>
      </c>
      <c r="X27" s="38"/>
      <c r="Y27" s="44">
        <v>0</v>
      </c>
      <c r="Z27" s="40"/>
      <c r="AA27" s="45">
        <v>0</v>
      </c>
      <c r="AB27" s="38"/>
      <c r="AC27" s="90">
        <f t="shared" si="3"/>
        <v>87810.736007659973</v>
      </c>
      <c r="AD27" s="199"/>
      <c r="AE27" s="200"/>
      <c r="AF27" s="147"/>
      <c r="AG27" s="2"/>
      <c r="AH27" s="3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6" t="s">
        <v>27</v>
      </c>
      <c r="B28" s="42">
        <v>54650.364600000001</v>
      </c>
      <c r="C28" s="42">
        <v>2739.4117007399732</v>
      </c>
      <c r="D28" s="90">
        <f t="shared" si="1"/>
        <v>57389.776300739977</v>
      </c>
      <c r="E28" s="42">
        <v>0.70829999999999993</v>
      </c>
      <c r="F28" s="90">
        <f t="shared" si="2"/>
        <v>57390.484600739976</v>
      </c>
      <c r="G28" s="42">
        <v>0</v>
      </c>
      <c r="H28" s="42">
        <v>0</v>
      </c>
      <c r="I28" s="42">
        <v>0</v>
      </c>
      <c r="J28" s="42">
        <v>2084.2287999999999</v>
      </c>
      <c r="K28" s="42">
        <v>188.36270000000002</v>
      </c>
      <c r="L28" s="42">
        <v>0</v>
      </c>
      <c r="M28" s="42">
        <v>355.21499999999997</v>
      </c>
      <c r="N28" s="42">
        <v>116.6418</v>
      </c>
      <c r="O28" s="42">
        <v>335.54</v>
      </c>
      <c r="P28" s="42">
        <v>0</v>
      </c>
      <c r="Q28" s="42">
        <v>1152.0630000000001</v>
      </c>
      <c r="R28" s="42">
        <v>0</v>
      </c>
      <c r="S28" s="42">
        <v>0</v>
      </c>
      <c r="T28" s="42">
        <v>0</v>
      </c>
      <c r="U28" s="42">
        <v>3</v>
      </c>
      <c r="V28" s="42">
        <v>124.4759</v>
      </c>
      <c r="W28" s="90">
        <f t="shared" si="0"/>
        <v>61750.011800739965</v>
      </c>
      <c r="X28" s="38"/>
      <c r="Y28" s="44">
        <v>300.81680200000005</v>
      </c>
      <c r="Z28" s="40"/>
      <c r="AA28" s="45">
        <v>0</v>
      </c>
      <c r="AB28" s="38"/>
      <c r="AC28" s="90">
        <f t="shared" si="3"/>
        <v>62050.828602739966</v>
      </c>
      <c r="AD28" s="199"/>
      <c r="AE28" s="200"/>
      <c r="AF28" s="147"/>
      <c r="AG28" s="2"/>
      <c r="AH28" s="3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6" t="s">
        <v>26</v>
      </c>
      <c r="B29" s="42">
        <v>307618.34049999999</v>
      </c>
      <c r="C29" s="42">
        <v>23011.058286700118</v>
      </c>
      <c r="D29" s="90">
        <f t="shared" si="1"/>
        <v>330629.3987867001</v>
      </c>
      <c r="E29" s="42">
        <v>11.290799999999999</v>
      </c>
      <c r="F29" s="90">
        <f t="shared" si="2"/>
        <v>330640.68958670011</v>
      </c>
      <c r="G29" s="42">
        <v>0</v>
      </c>
      <c r="H29" s="42">
        <v>0</v>
      </c>
      <c r="I29" s="42">
        <v>0</v>
      </c>
      <c r="J29" s="42">
        <v>12006.2505</v>
      </c>
      <c r="K29" s="42">
        <v>2589.6173000000003</v>
      </c>
      <c r="L29" s="42">
        <v>1.5599999999999999E-6</v>
      </c>
      <c r="M29" s="42">
        <v>4884.383499999999</v>
      </c>
      <c r="N29" s="42">
        <v>671.90530000000001</v>
      </c>
      <c r="O29" s="42">
        <v>1337.5250000000001</v>
      </c>
      <c r="P29" s="42">
        <v>0</v>
      </c>
      <c r="Q29" s="42">
        <v>2073.5079000000001</v>
      </c>
      <c r="R29" s="42">
        <v>0</v>
      </c>
      <c r="S29" s="42">
        <v>0</v>
      </c>
      <c r="T29" s="42">
        <v>0</v>
      </c>
      <c r="U29" s="42">
        <v>0.5</v>
      </c>
      <c r="V29" s="42">
        <v>717.03300000000002</v>
      </c>
      <c r="W29" s="90">
        <f t="shared" si="0"/>
        <v>354921.41208826017</v>
      </c>
      <c r="X29" s="38"/>
      <c r="Y29" s="44">
        <v>4223.7871059999998</v>
      </c>
      <c r="Z29" s="40"/>
      <c r="AA29" s="45">
        <v>0</v>
      </c>
      <c r="AB29" s="38"/>
      <c r="AC29" s="90">
        <f t="shared" si="3"/>
        <v>359145.19919426017</v>
      </c>
      <c r="AD29" s="199"/>
      <c r="AE29" s="200"/>
      <c r="AF29" s="147"/>
      <c r="AG29" s="2"/>
      <c r="AH29" s="36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6" t="s">
        <v>25</v>
      </c>
      <c r="B30" s="42">
        <v>138488.1906</v>
      </c>
      <c r="C30" s="42">
        <v>11437.043850760041</v>
      </c>
      <c r="D30" s="90">
        <f t="shared" si="1"/>
        <v>149925.23445076004</v>
      </c>
      <c r="E30" s="42">
        <v>2.6333000000000002</v>
      </c>
      <c r="F30" s="90">
        <f t="shared" si="2"/>
        <v>149927.86775076002</v>
      </c>
      <c r="G30" s="42">
        <v>0</v>
      </c>
      <c r="H30" s="42">
        <v>0</v>
      </c>
      <c r="I30" s="42">
        <v>0</v>
      </c>
      <c r="J30" s="42">
        <v>5444.8459000000003</v>
      </c>
      <c r="K30" s="42">
        <v>0</v>
      </c>
      <c r="L30" s="42">
        <v>0</v>
      </c>
      <c r="M30" s="42">
        <v>0</v>
      </c>
      <c r="N30" s="42">
        <v>304.71170000000001</v>
      </c>
      <c r="O30" s="42">
        <v>472.86099999999999</v>
      </c>
      <c r="P30" s="42">
        <v>0</v>
      </c>
      <c r="Q30" s="42">
        <v>1548.0846999999999</v>
      </c>
      <c r="R30" s="42">
        <v>0</v>
      </c>
      <c r="S30" s="42">
        <v>0</v>
      </c>
      <c r="T30" s="42">
        <v>0</v>
      </c>
      <c r="U30" s="42">
        <v>2.2000000000000002</v>
      </c>
      <c r="V30" s="42">
        <v>325.1773</v>
      </c>
      <c r="W30" s="90">
        <f t="shared" si="0"/>
        <v>158025.74835076006</v>
      </c>
      <c r="X30" s="38"/>
      <c r="Y30" s="44">
        <v>4155.6775260000004</v>
      </c>
      <c r="Z30" s="40"/>
      <c r="AA30" s="45">
        <v>0</v>
      </c>
      <c r="AB30" s="38"/>
      <c r="AC30" s="90">
        <f t="shared" si="3"/>
        <v>162181.42587676007</v>
      </c>
      <c r="AD30" s="199"/>
      <c r="AE30" s="200"/>
      <c r="AF30" s="147"/>
      <c r="AG30" s="2"/>
      <c r="AH30" s="3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6" t="s">
        <v>24</v>
      </c>
      <c r="B31" s="42">
        <v>158533.20880000002</v>
      </c>
      <c r="C31" s="42">
        <v>14107.970259020081</v>
      </c>
      <c r="D31" s="90">
        <f t="shared" si="1"/>
        <v>172641.1790590201</v>
      </c>
      <c r="E31" s="42">
        <v>4.6500000000000004</v>
      </c>
      <c r="F31" s="90">
        <f t="shared" si="2"/>
        <v>172645.82905902009</v>
      </c>
      <c r="G31" s="42">
        <v>0</v>
      </c>
      <c r="H31" s="42">
        <v>0</v>
      </c>
      <c r="I31" s="42">
        <v>0</v>
      </c>
      <c r="J31" s="42">
        <v>6269.8225000000002</v>
      </c>
      <c r="K31" s="42">
        <v>0</v>
      </c>
      <c r="L31" s="42">
        <v>0</v>
      </c>
      <c r="M31" s="42">
        <v>0</v>
      </c>
      <c r="N31" s="42">
        <v>350.87940000000003</v>
      </c>
      <c r="O31" s="42">
        <v>480.00370000000004</v>
      </c>
      <c r="P31" s="42">
        <v>0</v>
      </c>
      <c r="Q31" s="42">
        <v>1512.0826999999999</v>
      </c>
      <c r="R31" s="42">
        <v>0</v>
      </c>
      <c r="S31" s="42">
        <v>0</v>
      </c>
      <c r="T31" s="42">
        <v>0</v>
      </c>
      <c r="U31" s="42">
        <v>2.2000000000000002</v>
      </c>
      <c r="V31" s="42">
        <v>374.44590000000005</v>
      </c>
      <c r="W31" s="90">
        <f t="shared" si="0"/>
        <v>181635.26325902011</v>
      </c>
      <c r="X31" s="38"/>
      <c r="Y31" s="44">
        <v>5041.7282740000001</v>
      </c>
      <c r="Z31" s="40"/>
      <c r="AA31" s="45">
        <v>0</v>
      </c>
      <c r="AB31" s="38"/>
      <c r="AC31" s="90">
        <f t="shared" si="3"/>
        <v>186676.9915330201</v>
      </c>
      <c r="AD31" s="199"/>
      <c r="AE31" s="200"/>
      <c r="AF31" s="147"/>
      <c r="AG31" s="2"/>
      <c r="AH31" s="36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6" t="s">
        <v>23</v>
      </c>
      <c r="B32" s="42">
        <v>43420.289200000007</v>
      </c>
      <c r="C32" s="42">
        <v>1335.4632042400017</v>
      </c>
      <c r="D32" s="90">
        <f t="shared" si="1"/>
        <v>44755.752404240011</v>
      </c>
      <c r="E32" s="42">
        <v>1</v>
      </c>
      <c r="F32" s="90">
        <f t="shared" si="2"/>
        <v>44756.752404240011</v>
      </c>
      <c r="G32" s="42">
        <v>0</v>
      </c>
      <c r="H32" s="42">
        <v>0</v>
      </c>
      <c r="I32" s="42">
        <v>0</v>
      </c>
      <c r="J32" s="42">
        <v>1625.3867</v>
      </c>
      <c r="K32" s="42">
        <v>16.708099999999998</v>
      </c>
      <c r="L32" s="42">
        <v>0</v>
      </c>
      <c r="M32" s="42">
        <v>31.508200000000002</v>
      </c>
      <c r="N32" s="42">
        <v>90.964100000000002</v>
      </c>
      <c r="O32" s="42">
        <v>247.9905</v>
      </c>
      <c r="P32" s="42">
        <v>0</v>
      </c>
      <c r="Q32" s="42">
        <v>954.05219999999997</v>
      </c>
      <c r="R32" s="42">
        <v>0</v>
      </c>
      <c r="S32" s="42">
        <v>0</v>
      </c>
      <c r="T32" s="42">
        <v>0</v>
      </c>
      <c r="U32" s="42">
        <v>3</v>
      </c>
      <c r="V32" s="42">
        <v>97.073599999999999</v>
      </c>
      <c r="W32" s="90">
        <f t="shared" si="0"/>
        <v>47823.435804240013</v>
      </c>
      <c r="X32" s="38"/>
      <c r="Y32" s="44">
        <v>180.155734</v>
      </c>
      <c r="Z32" s="40"/>
      <c r="AA32" s="39">
        <v>0</v>
      </c>
      <c r="AB32" s="38"/>
      <c r="AC32" s="90">
        <f t="shared" si="3"/>
        <v>48003.591538240013</v>
      </c>
      <c r="AD32" s="199"/>
      <c r="AE32" s="200"/>
      <c r="AF32" s="147"/>
      <c r="AG32" s="2"/>
      <c r="AH32" s="36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7" customFormat="1" ht="20.100000000000001" customHeight="1" x14ac:dyDescent="0.2">
      <c r="A33" s="94" t="s">
        <v>22</v>
      </c>
      <c r="B33" s="93">
        <f>SUM(B10:B32)</f>
        <v>3350137.6267999993</v>
      </c>
      <c r="C33" s="93">
        <f>SUM(C10:C32)</f>
        <v>324894.22771519923</v>
      </c>
      <c r="D33" s="93">
        <f>SUM(D10:D32)</f>
        <v>3675031.8545151991</v>
      </c>
      <c r="E33" s="93">
        <f t="shared" ref="E33:W33" si="4">SUM(E10:E32)</f>
        <v>107.0158</v>
      </c>
      <c r="F33" s="93">
        <f>SUM(F10:F32)</f>
        <v>3675138.8703151993</v>
      </c>
      <c r="G33" s="93">
        <f t="shared" si="4"/>
        <v>0</v>
      </c>
      <c r="H33" s="93">
        <f t="shared" si="4"/>
        <v>0</v>
      </c>
      <c r="I33" s="93">
        <f t="shared" si="4"/>
        <v>0</v>
      </c>
      <c r="J33" s="93">
        <f t="shared" si="4"/>
        <v>133464.89110000001</v>
      </c>
      <c r="K33" s="93">
        <f t="shared" si="4"/>
        <v>15580.956999999999</v>
      </c>
      <c r="L33" s="93">
        <f t="shared" si="4"/>
        <v>1.95E-6</v>
      </c>
      <c r="M33" s="93">
        <f t="shared" si="4"/>
        <v>29383.567800000004</v>
      </c>
      <c r="N33" s="93">
        <f t="shared" si="4"/>
        <v>7469.0748999999987</v>
      </c>
      <c r="O33" s="93">
        <f t="shared" si="4"/>
        <v>14940.048800000004</v>
      </c>
      <c r="P33" s="93">
        <f t="shared" si="4"/>
        <v>0</v>
      </c>
      <c r="Q33" s="93">
        <f t="shared" si="4"/>
        <v>35587.286399999997</v>
      </c>
      <c r="R33" s="93">
        <f>SUM(R10:R32)</f>
        <v>0</v>
      </c>
      <c r="S33" s="93">
        <f t="shared" si="4"/>
        <v>0</v>
      </c>
      <c r="T33" s="93">
        <f t="shared" si="4"/>
        <v>0</v>
      </c>
      <c r="U33" s="93">
        <f t="shared" si="4"/>
        <v>45.800000000000004</v>
      </c>
      <c r="V33" s="93">
        <f t="shared" si="4"/>
        <v>7970.7270000000008</v>
      </c>
      <c r="W33" s="93">
        <f t="shared" si="4"/>
        <v>3919581.2233171491</v>
      </c>
      <c r="X33" s="49"/>
      <c r="Y33" s="92">
        <f>SUM(Y10:Y32)</f>
        <v>128341.41317799999</v>
      </c>
      <c r="Z33" s="40"/>
      <c r="AA33" s="141">
        <f>SUM(AA10:AA32)</f>
        <v>0</v>
      </c>
      <c r="AB33" s="48"/>
      <c r="AC33" s="91">
        <f>SUM(AC10:AC32)</f>
        <v>4047922.6364951502</v>
      </c>
      <c r="AD33" s="199"/>
      <c r="AE33" s="200"/>
      <c r="AF33" s="147"/>
      <c r="AG33" s="48"/>
      <c r="AH33" s="36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</row>
    <row r="34" spans="1:52" ht="15" customHeight="1" x14ac:dyDescent="0.25">
      <c r="A34" s="46" t="s">
        <v>21</v>
      </c>
      <c r="B34" s="42">
        <v>71981.27</v>
      </c>
      <c r="C34" s="42">
        <v>17532.234885219881</v>
      </c>
      <c r="D34" s="90">
        <f>B34+C34</f>
        <v>89513.504885219882</v>
      </c>
      <c r="E34" s="42">
        <v>0</v>
      </c>
      <c r="F34" s="90">
        <f>D34+E34</f>
        <v>89513.504885219882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468.0256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0">
        <f>SUM(F34:V34)</f>
        <v>89981.530485219875</v>
      </c>
      <c r="X34" s="38"/>
      <c r="Y34" s="44"/>
      <c r="Z34" s="40"/>
      <c r="AA34" s="140">
        <v>0</v>
      </c>
      <c r="AB34" s="38"/>
      <c r="AC34" s="90">
        <f>+W34+Y34+AA34</f>
        <v>89981.530485219875</v>
      </c>
      <c r="AD34" s="199"/>
      <c r="AE34" s="200"/>
      <c r="AF34" s="147"/>
      <c r="AG34" s="2"/>
      <c r="AH34" s="36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6" t="s">
        <v>20</v>
      </c>
      <c r="B35" s="42">
        <v>45.8</v>
      </c>
      <c r="C35" s="42">
        <v>0</v>
      </c>
      <c r="D35" s="90">
        <f>B35+C35</f>
        <v>45.8</v>
      </c>
      <c r="E35" s="42">
        <v>0</v>
      </c>
      <c r="F35" s="90">
        <f>D35+E35</f>
        <v>45.8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0"/>
      <c r="X35" s="38"/>
      <c r="Y35" s="44"/>
      <c r="Z35" s="40"/>
      <c r="AA35" s="45"/>
      <c r="AB35" s="38"/>
      <c r="AC35" s="90">
        <f t="shared" si="3"/>
        <v>0</v>
      </c>
      <c r="AD35" s="199"/>
      <c r="AE35" s="148"/>
      <c r="AF35" s="147"/>
      <c r="AG35" s="2"/>
      <c r="AH35" s="36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6" t="s">
        <v>19</v>
      </c>
      <c r="B36" s="42">
        <v>2572873.8835</v>
      </c>
      <c r="C36" s="42">
        <v>0</v>
      </c>
      <c r="D36" s="90">
        <f>B36+C36</f>
        <v>2572873.8835</v>
      </c>
      <c r="E36" s="42">
        <v>0</v>
      </c>
      <c r="F36" s="90">
        <f>D36+E36</f>
        <v>2572873.8835</v>
      </c>
      <c r="G36" s="42">
        <v>0</v>
      </c>
      <c r="H36" s="42">
        <v>0</v>
      </c>
      <c r="I36" s="42">
        <v>0</v>
      </c>
      <c r="J36" s="42">
        <v>96687.291400000002</v>
      </c>
      <c r="K36" s="42">
        <v>0</v>
      </c>
      <c r="L36" s="42">
        <v>0</v>
      </c>
      <c r="M36" s="42">
        <v>0</v>
      </c>
      <c r="N36" s="42">
        <v>0</v>
      </c>
      <c r="O36" s="42">
        <v>24845.4202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0">
        <f>SUM(F36:V36)</f>
        <v>2694406.5951</v>
      </c>
      <c r="X36" s="38"/>
      <c r="Y36" s="44">
        <f>-SUM(Y33)</f>
        <v>-128341.41317799999</v>
      </c>
      <c r="Z36" s="40"/>
      <c r="AA36" s="45">
        <f>-(AA33+AA34)</f>
        <v>0</v>
      </c>
      <c r="AB36" s="38"/>
      <c r="AC36" s="90">
        <f>+W36+Y36+AA36</f>
        <v>2566065.1819219999</v>
      </c>
      <c r="AD36" s="199"/>
      <c r="AE36" s="200"/>
      <c r="AF36" s="147"/>
      <c r="AG36" s="2"/>
      <c r="AH36" s="36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6" t="s">
        <v>18</v>
      </c>
      <c r="B37" s="42">
        <v>0</v>
      </c>
      <c r="C37" s="42">
        <v>0</v>
      </c>
      <c r="D37" s="90">
        <f>B37+C37</f>
        <v>0</v>
      </c>
      <c r="E37" s="42">
        <v>0</v>
      </c>
      <c r="F37" s="90">
        <f>D37+E37</f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437880.03649999999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18559.894499999999</v>
      </c>
      <c r="W37" s="90">
        <f>SUM(F37:V37)</f>
        <v>456439.93099999998</v>
      </c>
      <c r="X37" s="38"/>
      <c r="Y37" s="44"/>
      <c r="Z37" s="40"/>
      <c r="AA37" s="45"/>
      <c r="AB37" s="38"/>
      <c r="AC37" s="90">
        <f t="shared" si="3"/>
        <v>456439.93099999998</v>
      </c>
      <c r="AD37" s="199"/>
      <c r="AE37" s="200"/>
      <c r="AF37" s="147"/>
      <c r="AG37" s="2"/>
      <c r="AH37" s="36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3" t="s">
        <v>17</v>
      </c>
      <c r="B38" s="41">
        <v>63938.217799999999</v>
      </c>
      <c r="C38" s="41">
        <v>0</v>
      </c>
      <c r="D38" s="90">
        <f>B38+C38</f>
        <v>63938.217799999999</v>
      </c>
      <c r="E38" s="41">
        <v>0</v>
      </c>
      <c r="F38" s="90">
        <f>D38+E38</f>
        <v>63938.217799999999</v>
      </c>
      <c r="G38" s="41">
        <v>0</v>
      </c>
      <c r="H38" s="41">
        <v>0</v>
      </c>
      <c r="I38" s="41">
        <v>0</v>
      </c>
      <c r="J38" s="41">
        <v>2321.9811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89">
        <f>SUM(F38:V38)</f>
        <v>66260.198900000003</v>
      </c>
      <c r="X38" s="38"/>
      <c r="Y38" s="37"/>
      <c r="Z38" s="40"/>
      <c r="AA38" s="39"/>
      <c r="AB38" s="38"/>
      <c r="AC38" s="89">
        <f t="shared" si="3"/>
        <v>66260.198900000003</v>
      </c>
      <c r="AD38" s="199"/>
      <c r="AE38" s="200"/>
      <c r="AF38" s="147"/>
      <c r="AG38" s="2"/>
      <c r="AH38" s="36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9" customFormat="1" ht="20.100000000000001" customHeight="1" x14ac:dyDescent="0.2">
      <c r="A39" s="88" t="s">
        <v>16</v>
      </c>
      <c r="B39" s="87">
        <f>+SUM(B33:B38)</f>
        <v>6058976.7980999993</v>
      </c>
      <c r="C39" s="87">
        <f>+SUM(C33:C38)</f>
        <v>342426.46260041912</v>
      </c>
      <c r="D39" s="87">
        <f>+SUM(D33:D38)</f>
        <v>6401403.2607004186</v>
      </c>
      <c r="E39" s="87">
        <f t="shared" ref="E39:V39" si="5">+SUM(E33:E38)</f>
        <v>107.0158</v>
      </c>
      <c r="F39" s="87">
        <f>SUM(F33:F38)</f>
        <v>6401510.2765004188</v>
      </c>
      <c r="G39" s="87">
        <f t="shared" si="5"/>
        <v>0</v>
      </c>
      <c r="H39" s="87">
        <f t="shared" si="5"/>
        <v>0</v>
      </c>
      <c r="I39" s="87">
        <f t="shared" si="5"/>
        <v>0</v>
      </c>
      <c r="J39" s="87">
        <f t="shared" si="5"/>
        <v>232474.1636</v>
      </c>
      <c r="K39" s="87">
        <f t="shared" si="5"/>
        <v>15580.956999999999</v>
      </c>
      <c r="L39" s="87">
        <f t="shared" si="5"/>
        <v>1.95E-6</v>
      </c>
      <c r="M39" s="87">
        <f t="shared" si="5"/>
        <v>467263.60430000001</v>
      </c>
      <c r="N39" s="87">
        <f t="shared" si="5"/>
        <v>7469.0748999999987</v>
      </c>
      <c r="O39" s="87">
        <f t="shared" si="5"/>
        <v>39785.469000000005</v>
      </c>
      <c r="P39" s="87">
        <f t="shared" si="5"/>
        <v>0</v>
      </c>
      <c r="Q39" s="87">
        <f t="shared" si="5"/>
        <v>36055.311999999998</v>
      </c>
      <c r="R39" s="87">
        <f t="shared" si="5"/>
        <v>0</v>
      </c>
      <c r="S39" s="87">
        <f t="shared" si="5"/>
        <v>0</v>
      </c>
      <c r="T39" s="87">
        <f t="shared" si="5"/>
        <v>0</v>
      </c>
      <c r="U39" s="87">
        <f t="shared" si="5"/>
        <v>45.800000000000004</v>
      </c>
      <c r="V39" s="87">
        <f t="shared" si="5"/>
        <v>26530.621500000001</v>
      </c>
      <c r="W39" s="87">
        <f>+SUM(W33:W38)</f>
        <v>7226669.478802369</v>
      </c>
      <c r="X39" s="35"/>
      <c r="Y39" s="34">
        <f>+SUM(Y33:Y38)</f>
        <v>0</v>
      </c>
      <c r="Z39" s="33"/>
      <c r="AA39" s="142"/>
      <c r="AB39" s="32"/>
      <c r="AC39" s="86">
        <f>+SUM(AC33:AC38)</f>
        <v>7226669.4788023699</v>
      </c>
      <c r="AD39" s="199"/>
      <c r="AE39" s="200"/>
      <c r="AF39" s="147"/>
      <c r="AG39" s="30"/>
      <c r="AH39" s="22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2" ht="15" customHeight="1" x14ac:dyDescent="0.2">
      <c r="R40" s="31"/>
      <c r="T40" s="31"/>
      <c r="X40" s="28"/>
      <c r="Y40" s="28"/>
      <c r="Z40" s="28"/>
      <c r="AA40" s="28"/>
      <c r="AB40" s="28"/>
      <c r="AC40" s="28"/>
      <c r="AD40" s="148"/>
      <c r="AE40" s="148"/>
      <c r="AF40" s="148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148"/>
      <c r="AE41" s="148"/>
      <c r="AF41" s="148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148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47"/>
      <c r="Y42" s="147"/>
      <c r="Z42" s="147"/>
      <c r="AA42" s="147"/>
      <c r="AB42" s="147"/>
      <c r="AC42" s="147"/>
      <c r="AD42" s="148"/>
      <c r="AE42" s="148"/>
      <c r="AF42" s="148"/>
      <c r="AG42" s="201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15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148"/>
      <c r="AE43" s="148"/>
      <c r="AF43" s="148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5" t="s">
        <v>15</v>
      </c>
      <c r="B44" s="24"/>
      <c r="C44" s="24"/>
      <c r="D44" s="23"/>
      <c r="E44" s="17">
        <v>2169637.648</v>
      </c>
      <c r="F44" s="153"/>
      <c r="J44" s="4" t="s">
        <v>14</v>
      </c>
      <c r="K44" s="7" t="s">
        <v>13</v>
      </c>
      <c r="W44" s="22"/>
      <c r="AD44" s="154"/>
      <c r="AE44" s="154"/>
      <c r="AF44" s="154"/>
    </row>
    <row r="45" spans="1:52" s="6" customFormat="1" ht="15" customHeight="1" x14ac:dyDescent="0.2">
      <c r="A45" s="197" t="s">
        <v>12</v>
      </c>
      <c r="B45" s="198"/>
      <c r="C45" s="198"/>
      <c r="D45" s="18"/>
      <c r="E45" s="17">
        <v>3779770.0763000003</v>
      </c>
      <c r="F45" s="153"/>
      <c r="K45" s="7" t="s">
        <v>11</v>
      </c>
      <c r="W45" s="4"/>
      <c r="Y45" s="4"/>
      <c r="AA45" s="4"/>
      <c r="AC45" s="4"/>
      <c r="AD45" s="154"/>
      <c r="AE45" s="154"/>
      <c r="AF45" s="154"/>
    </row>
    <row r="46" spans="1:52" s="6" customFormat="1" ht="15" hidden="1" customHeight="1" x14ac:dyDescent="0.2">
      <c r="A46" s="209"/>
      <c r="B46" s="210"/>
      <c r="C46" s="210"/>
      <c r="D46" s="18"/>
      <c r="E46" s="17"/>
      <c r="F46" s="153"/>
      <c r="K46" s="6" t="s">
        <v>10</v>
      </c>
      <c r="AD46" s="154"/>
      <c r="AE46" s="154"/>
      <c r="AF46" s="154"/>
    </row>
    <row r="47" spans="1:52" s="6" customFormat="1" ht="15" customHeight="1" x14ac:dyDescent="0.2">
      <c r="A47" s="20" t="s">
        <v>9</v>
      </c>
      <c r="B47" s="198"/>
      <c r="C47" s="198"/>
      <c r="D47" s="18"/>
      <c r="E47" s="17">
        <v>260439.54500000001</v>
      </c>
      <c r="F47" s="153"/>
      <c r="K47" s="7" t="s">
        <v>8</v>
      </c>
      <c r="AD47" s="154"/>
      <c r="AE47" s="154"/>
      <c r="AF47" s="154"/>
    </row>
    <row r="48" spans="1:52" s="6" customFormat="1" ht="15" customHeight="1" x14ac:dyDescent="0.2">
      <c r="A48" s="20" t="s">
        <v>7</v>
      </c>
      <c r="B48" s="198"/>
      <c r="C48" s="198"/>
      <c r="D48" s="18"/>
      <c r="E48" s="17">
        <v>255.72499999999999</v>
      </c>
      <c r="F48" s="153"/>
      <c r="K48" s="7" t="s">
        <v>6</v>
      </c>
      <c r="AD48" s="154"/>
      <c r="AE48" s="154"/>
      <c r="AF48" s="154"/>
    </row>
    <row r="49" spans="1:52" s="6" customFormat="1" ht="15" customHeight="1" x14ac:dyDescent="0.2">
      <c r="A49" s="197" t="s">
        <v>5</v>
      </c>
      <c r="B49" s="198"/>
      <c r="C49" s="198"/>
      <c r="D49" s="18"/>
      <c r="E49" s="17">
        <v>4165.2608</v>
      </c>
      <c r="F49" s="153"/>
      <c r="AD49" s="7"/>
      <c r="AE49" s="7"/>
      <c r="AF49" s="7"/>
    </row>
    <row r="50" spans="1:52" s="6" customFormat="1" ht="15" customHeight="1" x14ac:dyDescent="0.2">
      <c r="A50" s="197" t="s">
        <v>4</v>
      </c>
      <c r="B50" s="198"/>
      <c r="C50" s="198"/>
      <c r="D50" s="18"/>
      <c r="E50" s="17">
        <v>179599.32309999998</v>
      </c>
      <c r="F50" s="153"/>
    </row>
    <row r="51" spans="1:52" s="6" customFormat="1" ht="15" customHeight="1" x14ac:dyDescent="0.2">
      <c r="A51" s="20" t="s">
        <v>3</v>
      </c>
      <c r="B51" s="198"/>
      <c r="C51" s="198"/>
      <c r="D51" s="18"/>
      <c r="E51" s="17">
        <v>7642.6983004188542</v>
      </c>
      <c r="F51" s="153"/>
    </row>
    <row r="52" spans="1:52" s="84" customFormat="1" ht="20.100000000000001" customHeight="1" x14ac:dyDescent="0.2">
      <c r="A52" s="232" t="s">
        <v>109</v>
      </c>
      <c r="B52" s="233"/>
      <c r="C52" s="233"/>
      <c r="D52" s="143"/>
      <c r="E52" s="85">
        <f>SUM(E44:E51)</f>
        <v>6401510.2765004188</v>
      </c>
      <c r="F52" s="155"/>
    </row>
    <row r="53" spans="1:52" s="6" customFormat="1" ht="15" customHeight="1" x14ac:dyDescent="0.2">
      <c r="A53" s="209"/>
      <c r="B53" s="210"/>
      <c r="C53" s="210"/>
      <c r="D53" s="18"/>
      <c r="E53" s="17">
        <v>0</v>
      </c>
      <c r="F53" s="153"/>
    </row>
    <row r="54" spans="1:52" s="6" customFormat="1" ht="15" customHeight="1" x14ac:dyDescent="0.2">
      <c r="A54" s="209" t="s">
        <v>2</v>
      </c>
      <c r="B54" s="210"/>
      <c r="C54" s="210"/>
      <c r="D54" s="18"/>
      <c r="E54" s="17">
        <v>45.8</v>
      </c>
      <c r="F54" s="153"/>
    </row>
    <row r="55" spans="1:52" s="6" customFormat="1" ht="20.100000000000001" customHeight="1" x14ac:dyDescent="0.2">
      <c r="A55" s="230" t="s">
        <v>110</v>
      </c>
      <c r="B55" s="231"/>
      <c r="C55" s="231"/>
      <c r="D55" s="83"/>
      <c r="E55" s="82">
        <f>+E52-E53-E54</f>
        <v>6401464.476500419</v>
      </c>
      <c r="F55" s="153"/>
    </row>
    <row r="56" spans="1:52" x14ac:dyDescent="0.2">
      <c r="A56" s="6"/>
      <c r="B56" s="6"/>
      <c r="C56" s="6"/>
      <c r="D56" s="6"/>
      <c r="E56" s="2"/>
      <c r="F56" s="16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C56" s="1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">
      <c r="A57" s="12" t="s">
        <v>0</v>
      </c>
      <c r="B57" s="6"/>
      <c r="C57" s="6"/>
      <c r="D57" s="6"/>
      <c r="E57" s="2"/>
      <c r="F57" s="161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C57" s="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">
      <c r="A58" s="81" t="s">
        <v>119</v>
      </c>
      <c r="B58" s="6"/>
      <c r="C58" s="6"/>
      <c r="D58" s="6"/>
      <c r="E58" s="2"/>
      <c r="F58" s="161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3.5" thickBot="1" x14ac:dyDescent="0.25">
      <c r="A59" s="10" t="s">
        <v>97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10"/>
      <c r="Z59" s="9"/>
      <c r="AA59" s="8"/>
      <c r="AB59" s="9"/>
      <c r="AC59" s="8"/>
      <c r="AD59" s="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76" t="s">
        <v>98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R6:T6"/>
    <mergeCell ref="R7:T7"/>
    <mergeCell ref="P8:P9"/>
    <mergeCell ref="T8:T9"/>
    <mergeCell ref="A46:C46"/>
    <mergeCell ref="A52:C52"/>
    <mergeCell ref="A53:C53"/>
    <mergeCell ref="A54:C54"/>
    <mergeCell ref="A55:C55"/>
    <mergeCell ref="G6:I7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D33:D34 F33:F39 W33 AC33" formula="1"/>
    <ignoredError sqref="W9:Y9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opLeftCell="A16" zoomScaleNormal="100" workbookViewId="0">
      <selection activeCell="Y13" sqref="Y13"/>
    </sheetView>
  </sheetViews>
  <sheetFormatPr baseColWidth="10" defaultColWidth="27.5546875" defaultRowHeight="12.75" x14ac:dyDescent="0.2"/>
  <cols>
    <col min="1" max="1" width="19.44140625" style="1" customWidth="1"/>
    <col min="2" max="3" width="12.77734375" style="1" customWidth="1"/>
    <col min="4" max="4" width="13" style="1" customWidth="1"/>
    <col min="5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256" width="27.5546875" style="1"/>
    <col min="257" max="257" width="19.44140625" style="1" customWidth="1"/>
    <col min="258" max="259" width="12.77734375" style="1" customWidth="1"/>
    <col min="260" max="260" width="13" style="1" customWidth="1"/>
    <col min="261" max="262" width="12.77734375" style="1" customWidth="1"/>
    <col min="263" max="265" width="0" style="1" hidden="1" customWidth="1"/>
    <col min="266" max="274" width="12.77734375" style="1" customWidth="1"/>
    <col min="275" max="275" width="0" style="1" hidden="1" customWidth="1"/>
    <col min="276" max="279" width="12.77734375" style="1" customWidth="1"/>
    <col min="280" max="280" width="1.77734375" style="1" customWidth="1"/>
    <col min="281" max="281" width="12.77734375" style="1" customWidth="1"/>
    <col min="282" max="282" width="1.77734375" style="1" customWidth="1"/>
    <col min="283" max="284" width="0" style="1" hidden="1" customWidth="1"/>
    <col min="285" max="285" width="12.77734375" style="1" customWidth="1"/>
    <col min="286" max="286" width="17.88671875" style="1" customWidth="1"/>
    <col min="287" max="287" width="11.77734375" style="1" customWidth="1"/>
    <col min="288" max="288" width="12" style="1" customWidth="1"/>
    <col min="289" max="512" width="27.5546875" style="1"/>
    <col min="513" max="513" width="19.44140625" style="1" customWidth="1"/>
    <col min="514" max="515" width="12.77734375" style="1" customWidth="1"/>
    <col min="516" max="516" width="13" style="1" customWidth="1"/>
    <col min="517" max="518" width="12.77734375" style="1" customWidth="1"/>
    <col min="519" max="521" width="0" style="1" hidden="1" customWidth="1"/>
    <col min="522" max="530" width="12.77734375" style="1" customWidth="1"/>
    <col min="531" max="531" width="0" style="1" hidden="1" customWidth="1"/>
    <col min="532" max="535" width="12.77734375" style="1" customWidth="1"/>
    <col min="536" max="536" width="1.77734375" style="1" customWidth="1"/>
    <col min="537" max="537" width="12.77734375" style="1" customWidth="1"/>
    <col min="538" max="538" width="1.77734375" style="1" customWidth="1"/>
    <col min="539" max="540" width="0" style="1" hidden="1" customWidth="1"/>
    <col min="541" max="541" width="12.77734375" style="1" customWidth="1"/>
    <col min="542" max="542" width="17.88671875" style="1" customWidth="1"/>
    <col min="543" max="543" width="11.77734375" style="1" customWidth="1"/>
    <col min="544" max="544" width="12" style="1" customWidth="1"/>
    <col min="545" max="768" width="27.5546875" style="1"/>
    <col min="769" max="769" width="19.44140625" style="1" customWidth="1"/>
    <col min="770" max="771" width="12.77734375" style="1" customWidth="1"/>
    <col min="772" max="772" width="13" style="1" customWidth="1"/>
    <col min="773" max="774" width="12.77734375" style="1" customWidth="1"/>
    <col min="775" max="777" width="0" style="1" hidden="1" customWidth="1"/>
    <col min="778" max="786" width="12.77734375" style="1" customWidth="1"/>
    <col min="787" max="787" width="0" style="1" hidden="1" customWidth="1"/>
    <col min="788" max="791" width="12.77734375" style="1" customWidth="1"/>
    <col min="792" max="792" width="1.77734375" style="1" customWidth="1"/>
    <col min="793" max="793" width="12.77734375" style="1" customWidth="1"/>
    <col min="794" max="794" width="1.77734375" style="1" customWidth="1"/>
    <col min="795" max="796" width="0" style="1" hidden="1" customWidth="1"/>
    <col min="797" max="797" width="12.77734375" style="1" customWidth="1"/>
    <col min="798" max="798" width="17.88671875" style="1" customWidth="1"/>
    <col min="799" max="799" width="11.77734375" style="1" customWidth="1"/>
    <col min="800" max="800" width="12" style="1" customWidth="1"/>
    <col min="801" max="1024" width="27.5546875" style="1"/>
    <col min="1025" max="1025" width="19.44140625" style="1" customWidth="1"/>
    <col min="1026" max="1027" width="12.77734375" style="1" customWidth="1"/>
    <col min="1028" max="1028" width="13" style="1" customWidth="1"/>
    <col min="1029" max="1030" width="12.77734375" style="1" customWidth="1"/>
    <col min="1031" max="1033" width="0" style="1" hidden="1" customWidth="1"/>
    <col min="1034" max="1042" width="12.77734375" style="1" customWidth="1"/>
    <col min="1043" max="1043" width="0" style="1" hidden="1" customWidth="1"/>
    <col min="1044" max="1047" width="12.77734375" style="1" customWidth="1"/>
    <col min="1048" max="1048" width="1.77734375" style="1" customWidth="1"/>
    <col min="1049" max="1049" width="12.77734375" style="1" customWidth="1"/>
    <col min="1050" max="1050" width="1.77734375" style="1" customWidth="1"/>
    <col min="1051" max="1052" width="0" style="1" hidden="1" customWidth="1"/>
    <col min="1053" max="1053" width="12.77734375" style="1" customWidth="1"/>
    <col min="1054" max="1054" width="17.88671875" style="1" customWidth="1"/>
    <col min="1055" max="1055" width="11.77734375" style="1" customWidth="1"/>
    <col min="1056" max="1056" width="12" style="1" customWidth="1"/>
    <col min="1057" max="1280" width="27.5546875" style="1"/>
    <col min="1281" max="1281" width="19.44140625" style="1" customWidth="1"/>
    <col min="1282" max="1283" width="12.77734375" style="1" customWidth="1"/>
    <col min="1284" max="1284" width="13" style="1" customWidth="1"/>
    <col min="1285" max="1286" width="12.77734375" style="1" customWidth="1"/>
    <col min="1287" max="1289" width="0" style="1" hidden="1" customWidth="1"/>
    <col min="1290" max="1298" width="12.77734375" style="1" customWidth="1"/>
    <col min="1299" max="1299" width="0" style="1" hidden="1" customWidth="1"/>
    <col min="1300" max="1303" width="12.77734375" style="1" customWidth="1"/>
    <col min="1304" max="1304" width="1.77734375" style="1" customWidth="1"/>
    <col min="1305" max="1305" width="12.77734375" style="1" customWidth="1"/>
    <col min="1306" max="1306" width="1.77734375" style="1" customWidth="1"/>
    <col min="1307" max="1308" width="0" style="1" hidden="1" customWidth="1"/>
    <col min="1309" max="1309" width="12.77734375" style="1" customWidth="1"/>
    <col min="1310" max="1310" width="17.88671875" style="1" customWidth="1"/>
    <col min="1311" max="1311" width="11.77734375" style="1" customWidth="1"/>
    <col min="1312" max="1312" width="12" style="1" customWidth="1"/>
    <col min="1313" max="1536" width="27.5546875" style="1"/>
    <col min="1537" max="1537" width="19.44140625" style="1" customWidth="1"/>
    <col min="1538" max="1539" width="12.77734375" style="1" customWidth="1"/>
    <col min="1540" max="1540" width="13" style="1" customWidth="1"/>
    <col min="1541" max="1542" width="12.77734375" style="1" customWidth="1"/>
    <col min="1543" max="1545" width="0" style="1" hidden="1" customWidth="1"/>
    <col min="1546" max="1554" width="12.77734375" style="1" customWidth="1"/>
    <col min="1555" max="1555" width="0" style="1" hidden="1" customWidth="1"/>
    <col min="1556" max="1559" width="12.77734375" style="1" customWidth="1"/>
    <col min="1560" max="1560" width="1.77734375" style="1" customWidth="1"/>
    <col min="1561" max="1561" width="12.77734375" style="1" customWidth="1"/>
    <col min="1562" max="1562" width="1.77734375" style="1" customWidth="1"/>
    <col min="1563" max="1564" width="0" style="1" hidden="1" customWidth="1"/>
    <col min="1565" max="1565" width="12.77734375" style="1" customWidth="1"/>
    <col min="1566" max="1566" width="17.88671875" style="1" customWidth="1"/>
    <col min="1567" max="1567" width="11.77734375" style="1" customWidth="1"/>
    <col min="1568" max="1568" width="12" style="1" customWidth="1"/>
    <col min="1569" max="1792" width="27.5546875" style="1"/>
    <col min="1793" max="1793" width="19.44140625" style="1" customWidth="1"/>
    <col min="1794" max="1795" width="12.77734375" style="1" customWidth="1"/>
    <col min="1796" max="1796" width="13" style="1" customWidth="1"/>
    <col min="1797" max="1798" width="12.77734375" style="1" customWidth="1"/>
    <col min="1799" max="1801" width="0" style="1" hidden="1" customWidth="1"/>
    <col min="1802" max="1810" width="12.77734375" style="1" customWidth="1"/>
    <col min="1811" max="1811" width="0" style="1" hidden="1" customWidth="1"/>
    <col min="1812" max="1815" width="12.77734375" style="1" customWidth="1"/>
    <col min="1816" max="1816" width="1.77734375" style="1" customWidth="1"/>
    <col min="1817" max="1817" width="12.77734375" style="1" customWidth="1"/>
    <col min="1818" max="1818" width="1.77734375" style="1" customWidth="1"/>
    <col min="1819" max="1820" width="0" style="1" hidden="1" customWidth="1"/>
    <col min="1821" max="1821" width="12.77734375" style="1" customWidth="1"/>
    <col min="1822" max="1822" width="17.88671875" style="1" customWidth="1"/>
    <col min="1823" max="1823" width="11.77734375" style="1" customWidth="1"/>
    <col min="1824" max="1824" width="12" style="1" customWidth="1"/>
    <col min="1825" max="2048" width="27.5546875" style="1"/>
    <col min="2049" max="2049" width="19.44140625" style="1" customWidth="1"/>
    <col min="2050" max="2051" width="12.77734375" style="1" customWidth="1"/>
    <col min="2052" max="2052" width="13" style="1" customWidth="1"/>
    <col min="2053" max="2054" width="12.77734375" style="1" customWidth="1"/>
    <col min="2055" max="2057" width="0" style="1" hidden="1" customWidth="1"/>
    <col min="2058" max="2066" width="12.77734375" style="1" customWidth="1"/>
    <col min="2067" max="2067" width="0" style="1" hidden="1" customWidth="1"/>
    <col min="2068" max="2071" width="12.77734375" style="1" customWidth="1"/>
    <col min="2072" max="2072" width="1.77734375" style="1" customWidth="1"/>
    <col min="2073" max="2073" width="12.77734375" style="1" customWidth="1"/>
    <col min="2074" max="2074" width="1.77734375" style="1" customWidth="1"/>
    <col min="2075" max="2076" width="0" style="1" hidden="1" customWidth="1"/>
    <col min="2077" max="2077" width="12.77734375" style="1" customWidth="1"/>
    <col min="2078" max="2078" width="17.88671875" style="1" customWidth="1"/>
    <col min="2079" max="2079" width="11.77734375" style="1" customWidth="1"/>
    <col min="2080" max="2080" width="12" style="1" customWidth="1"/>
    <col min="2081" max="2304" width="27.5546875" style="1"/>
    <col min="2305" max="2305" width="19.44140625" style="1" customWidth="1"/>
    <col min="2306" max="2307" width="12.77734375" style="1" customWidth="1"/>
    <col min="2308" max="2308" width="13" style="1" customWidth="1"/>
    <col min="2309" max="2310" width="12.77734375" style="1" customWidth="1"/>
    <col min="2311" max="2313" width="0" style="1" hidden="1" customWidth="1"/>
    <col min="2314" max="2322" width="12.77734375" style="1" customWidth="1"/>
    <col min="2323" max="2323" width="0" style="1" hidden="1" customWidth="1"/>
    <col min="2324" max="2327" width="12.77734375" style="1" customWidth="1"/>
    <col min="2328" max="2328" width="1.77734375" style="1" customWidth="1"/>
    <col min="2329" max="2329" width="12.77734375" style="1" customWidth="1"/>
    <col min="2330" max="2330" width="1.77734375" style="1" customWidth="1"/>
    <col min="2331" max="2332" width="0" style="1" hidden="1" customWidth="1"/>
    <col min="2333" max="2333" width="12.77734375" style="1" customWidth="1"/>
    <col min="2334" max="2334" width="17.88671875" style="1" customWidth="1"/>
    <col min="2335" max="2335" width="11.77734375" style="1" customWidth="1"/>
    <col min="2336" max="2336" width="12" style="1" customWidth="1"/>
    <col min="2337" max="2560" width="27.5546875" style="1"/>
    <col min="2561" max="2561" width="19.44140625" style="1" customWidth="1"/>
    <col min="2562" max="2563" width="12.77734375" style="1" customWidth="1"/>
    <col min="2564" max="2564" width="13" style="1" customWidth="1"/>
    <col min="2565" max="2566" width="12.77734375" style="1" customWidth="1"/>
    <col min="2567" max="2569" width="0" style="1" hidden="1" customWidth="1"/>
    <col min="2570" max="2578" width="12.77734375" style="1" customWidth="1"/>
    <col min="2579" max="2579" width="0" style="1" hidden="1" customWidth="1"/>
    <col min="2580" max="2583" width="12.77734375" style="1" customWidth="1"/>
    <col min="2584" max="2584" width="1.77734375" style="1" customWidth="1"/>
    <col min="2585" max="2585" width="12.77734375" style="1" customWidth="1"/>
    <col min="2586" max="2586" width="1.77734375" style="1" customWidth="1"/>
    <col min="2587" max="2588" width="0" style="1" hidden="1" customWidth="1"/>
    <col min="2589" max="2589" width="12.77734375" style="1" customWidth="1"/>
    <col min="2590" max="2590" width="17.88671875" style="1" customWidth="1"/>
    <col min="2591" max="2591" width="11.77734375" style="1" customWidth="1"/>
    <col min="2592" max="2592" width="12" style="1" customWidth="1"/>
    <col min="2593" max="2816" width="27.5546875" style="1"/>
    <col min="2817" max="2817" width="19.44140625" style="1" customWidth="1"/>
    <col min="2818" max="2819" width="12.77734375" style="1" customWidth="1"/>
    <col min="2820" max="2820" width="13" style="1" customWidth="1"/>
    <col min="2821" max="2822" width="12.77734375" style="1" customWidth="1"/>
    <col min="2823" max="2825" width="0" style="1" hidden="1" customWidth="1"/>
    <col min="2826" max="2834" width="12.77734375" style="1" customWidth="1"/>
    <col min="2835" max="2835" width="0" style="1" hidden="1" customWidth="1"/>
    <col min="2836" max="2839" width="12.77734375" style="1" customWidth="1"/>
    <col min="2840" max="2840" width="1.77734375" style="1" customWidth="1"/>
    <col min="2841" max="2841" width="12.77734375" style="1" customWidth="1"/>
    <col min="2842" max="2842" width="1.77734375" style="1" customWidth="1"/>
    <col min="2843" max="2844" width="0" style="1" hidden="1" customWidth="1"/>
    <col min="2845" max="2845" width="12.77734375" style="1" customWidth="1"/>
    <col min="2846" max="2846" width="17.88671875" style="1" customWidth="1"/>
    <col min="2847" max="2847" width="11.77734375" style="1" customWidth="1"/>
    <col min="2848" max="2848" width="12" style="1" customWidth="1"/>
    <col min="2849" max="3072" width="27.5546875" style="1"/>
    <col min="3073" max="3073" width="19.44140625" style="1" customWidth="1"/>
    <col min="3074" max="3075" width="12.77734375" style="1" customWidth="1"/>
    <col min="3076" max="3076" width="13" style="1" customWidth="1"/>
    <col min="3077" max="3078" width="12.77734375" style="1" customWidth="1"/>
    <col min="3079" max="3081" width="0" style="1" hidden="1" customWidth="1"/>
    <col min="3082" max="3090" width="12.77734375" style="1" customWidth="1"/>
    <col min="3091" max="3091" width="0" style="1" hidden="1" customWidth="1"/>
    <col min="3092" max="3095" width="12.77734375" style="1" customWidth="1"/>
    <col min="3096" max="3096" width="1.77734375" style="1" customWidth="1"/>
    <col min="3097" max="3097" width="12.77734375" style="1" customWidth="1"/>
    <col min="3098" max="3098" width="1.77734375" style="1" customWidth="1"/>
    <col min="3099" max="3100" width="0" style="1" hidden="1" customWidth="1"/>
    <col min="3101" max="3101" width="12.77734375" style="1" customWidth="1"/>
    <col min="3102" max="3102" width="17.88671875" style="1" customWidth="1"/>
    <col min="3103" max="3103" width="11.77734375" style="1" customWidth="1"/>
    <col min="3104" max="3104" width="12" style="1" customWidth="1"/>
    <col min="3105" max="3328" width="27.5546875" style="1"/>
    <col min="3329" max="3329" width="19.44140625" style="1" customWidth="1"/>
    <col min="3330" max="3331" width="12.77734375" style="1" customWidth="1"/>
    <col min="3332" max="3332" width="13" style="1" customWidth="1"/>
    <col min="3333" max="3334" width="12.77734375" style="1" customWidth="1"/>
    <col min="3335" max="3337" width="0" style="1" hidden="1" customWidth="1"/>
    <col min="3338" max="3346" width="12.77734375" style="1" customWidth="1"/>
    <col min="3347" max="3347" width="0" style="1" hidden="1" customWidth="1"/>
    <col min="3348" max="3351" width="12.77734375" style="1" customWidth="1"/>
    <col min="3352" max="3352" width="1.77734375" style="1" customWidth="1"/>
    <col min="3353" max="3353" width="12.77734375" style="1" customWidth="1"/>
    <col min="3354" max="3354" width="1.77734375" style="1" customWidth="1"/>
    <col min="3355" max="3356" width="0" style="1" hidden="1" customWidth="1"/>
    <col min="3357" max="3357" width="12.77734375" style="1" customWidth="1"/>
    <col min="3358" max="3358" width="17.88671875" style="1" customWidth="1"/>
    <col min="3359" max="3359" width="11.77734375" style="1" customWidth="1"/>
    <col min="3360" max="3360" width="12" style="1" customWidth="1"/>
    <col min="3361" max="3584" width="27.5546875" style="1"/>
    <col min="3585" max="3585" width="19.44140625" style="1" customWidth="1"/>
    <col min="3586" max="3587" width="12.77734375" style="1" customWidth="1"/>
    <col min="3588" max="3588" width="13" style="1" customWidth="1"/>
    <col min="3589" max="3590" width="12.77734375" style="1" customWidth="1"/>
    <col min="3591" max="3593" width="0" style="1" hidden="1" customWidth="1"/>
    <col min="3594" max="3602" width="12.77734375" style="1" customWidth="1"/>
    <col min="3603" max="3603" width="0" style="1" hidden="1" customWidth="1"/>
    <col min="3604" max="3607" width="12.77734375" style="1" customWidth="1"/>
    <col min="3608" max="3608" width="1.77734375" style="1" customWidth="1"/>
    <col min="3609" max="3609" width="12.77734375" style="1" customWidth="1"/>
    <col min="3610" max="3610" width="1.77734375" style="1" customWidth="1"/>
    <col min="3611" max="3612" width="0" style="1" hidden="1" customWidth="1"/>
    <col min="3613" max="3613" width="12.77734375" style="1" customWidth="1"/>
    <col min="3614" max="3614" width="17.88671875" style="1" customWidth="1"/>
    <col min="3615" max="3615" width="11.77734375" style="1" customWidth="1"/>
    <col min="3616" max="3616" width="12" style="1" customWidth="1"/>
    <col min="3617" max="3840" width="27.5546875" style="1"/>
    <col min="3841" max="3841" width="19.44140625" style="1" customWidth="1"/>
    <col min="3842" max="3843" width="12.77734375" style="1" customWidth="1"/>
    <col min="3844" max="3844" width="13" style="1" customWidth="1"/>
    <col min="3845" max="3846" width="12.77734375" style="1" customWidth="1"/>
    <col min="3847" max="3849" width="0" style="1" hidden="1" customWidth="1"/>
    <col min="3850" max="3858" width="12.77734375" style="1" customWidth="1"/>
    <col min="3859" max="3859" width="0" style="1" hidden="1" customWidth="1"/>
    <col min="3860" max="3863" width="12.77734375" style="1" customWidth="1"/>
    <col min="3864" max="3864" width="1.77734375" style="1" customWidth="1"/>
    <col min="3865" max="3865" width="12.77734375" style="1" customWidth="1"/>
    <col min="3866" max="3866" width="1.77734375" style="1" customWidth="1"/>
    <col min="3867" max="3868" width="0" style="1" hidden="1" customWidth="1"/>
    <col min="3869" max="3869" width="12.77734375" style="1" customWidth="1"/>
    <col min="3870" max="3870" width="17.88671875" style="1" customWidth="1"/>
    <col min="3871" max="3871" width="11.77734375" style="1" customWidth="1"/>
    <col min="3872" max="3872" width="12" style="1" customWidth="1"/>
    <col min="3873" max="4096" width="27.5546875" style="1"/>
    <col min="4097" max="4097" width="19.44140625" style="1" customWidth="1"/>
    <col min="4098" max="4099" width="12.77734375" style="1" customWidth="1"/>
    <col min="4100" max="4100" width="13" style="1" customWidth="1"/>
    <col min="4101" max="4102" width="12.77734375" style="1" customWidth="1"/>
    <col min="4103" max="4105" width="0" style="1" hidden="1" customWidth="1"/>
    <col min="4106" max="4114" width="12.77734375" style="1" customWidth="1"/>
    <col min="4115" max="4115" width="0" style="1" hidden="1" customWidth="1"/>
    <col min="4116" max="4119" width="12.77734375" style="1" customWidth="1"/>
    <col min="4120" max="4120" width="1.77734375" style="1" customWidth="1"/>
    <col min="4121" max="4121" width="12.77734375" style="1" customWidth="1"/>
    <col min="4122" max="4122" width="1.77734375" style="1" customWidth="1"/>
    <col min="4123" max="4124" width="0" style="1" hidden="1" customWidth="1"/>
    <col min="4125" max="4125" width="12.77734375" style="1" customWidth="1"/>
    <col min="4126" max="4126" width="17.88671875" style="1" customWidth="1"/>
    <col min="4127" max="4127" width="11.77734375" style="1" customWidth="1"/>
    <col min="4128" max="4128" width="12" style="1" customWidth="1"/>
    <col min="4129" max="4352" width="27.5546875" style="1"/>
    <col min="4353" max="4353" width="19.44140625" style="1" customWidth="1"/>
    <col min="4354" max="4355" width="12.77734375" style="1" customWidth="1"/>
    <col min="4356" max="4356" width="13" style="1" customWidth="1"/>
    <col min="4357" max="4358" width="12.77734375" style="1" customWidth="1"/>
    <col min="4359" max="4361" width="0" style="1" hidden="1" customWidth="1"/>
    <col min="4362" max="4370" width="12.77734375" style="1" customWidth="1"/>
    <col min="4371" max="4371" width="0" style="1" hidden="1" customWidth="1"/>
    <col min="4372" max="4375" width="12.77734375" style="1" customWidth="1"/>
    <col min="4376" max="4376" width="1.77734375" style="1" customWidth="1"/>
    <col min="4377" max="4377" width="12.77734375" style="1" customWidth="1"/>
    <col min="4378" max="4378" width="1.77734375" style="1" customWidth="1"/>
    <col min="4379" max="4380" width="0" style="1" hidden="1" customWidth="1"/>
    <col min="4381" max="4381" width="12.77734375" style="1" customWidth="1"/>
    <col min="4382" max="4382" width="17.88671875" style="1" customWidth="1"/>
    <col min="4383" max="4383" width="11.77734375" style="1" customWidth="1"/>
    <col min="4384" max="4384" width="12" style="1" customWidth="1"/>
    <col min="4385" max="4608" width="27.5546875" style="1"/>
    <col min="4609" max="4609" width="19.44140625" style="1" customWidth="1"/>
    <col min="4610" max="4611" width="12.77734375" style="1" customWidth="1"/>
    <col min="4612" max="4612" width="13" style="1" customWidth="1"/>
    <col min="4613" max="4614" width="12.77734375" style="1" customWidth="1"/>
    <col min="4615" max="4617" width="0" style="1" hidden="1" customWidth="1"/>
    <col min="4618" max="4626" width="12.77734375" style="1" customWidth="1"/>
    <col min="4627" max="4627" width="0" style="1" hidden="1" customWidth="1"/>
    <col min="4628" max="4631" width="12.77734375" style="1" customWidth="1"/>
    <col min="4632" max="4632" width="1.77734375" style="1" customWidth="1"/>
    <col min="4633" max="4633" width="12.77734375" style="1" customWidth="1"/>
    <col min="4634" max="4634" width="1.77734375" style="1" customWidth="1"/>
    <col min="4635" max="4636" width="0" style="1" hidden="1" customWidth="1"/>
    <col min="4637" max="4637" width="12.77734375" style="1" customWidth="1"/>
    <col min="4638" max="4638" width="17.88671875" style="1" customWidth="1"/>
    <col min="4639" max="4639" width="11.77734375" style="1" customWidth="1"/>
    <col min="4640" max="4640" width="12" style="1" customWidth="1"/>
    <col min="4641" max="4864" width="27.5546875" style="1"/>
    <col min="4865" max="4865" width="19.44140625" style="1" customWidth="1"/>
    <col min="4866" max="4867" width="12.77734375" style="1" customWidth="1"/>
    <col min="4868" max="4868" width="13" style="1" customWidth="1"/>
    <col min="4869" max="4870" width="12.77734375" style="1" customWidth="1"/>
    <col min="4871" max="4873" width="0" style="1" hidden="1" customWidth="1"/>
    <col min="4874" max="4882" width="12.77734375" style="1" customWidth="1"/>
    <col min="4883" max="4883" width="0" style="1" hidden="1" customWidth="1"/>
    <col min="4884" max="4887" width="12.77734375" style="1" customWidth="1"/>
    <col min="4888" max="4888" width="1.77734375" style="1" customWidth="1"/>
    <col min="4889" max="4889" width="12.77734375" style="1" customWidth="1"/>
    <col min="4890" max="4890" width="1.77734375" style="1" customWidth="1"/>
    <col min="4891" max="4892" width="0" style="1" hidden="1" customWidth="1"/>
    <col min="4893" max="4893" width="12.77734375" style="1" customWidth="1"/>
    <col min="4894" max="4894" width="17.88671875" style="1" customWidth="1"/>
    <col min="4895" max="4895" width="11.77734375" style="1" customWidth="1"/>
    <col min="4896" max="4896" width="12" style="1" customWidth="1"/>
    <col min="4897" max="5120" width="27.5546875" style="1"/>
    <col min="5121" max="5121" width="19.44140625" style="1" customWidth="1"/>
    <col min="5122" max="5123" width="12.77734375" style="1" customWidth="1"/>
    <col min="5124" max="5124" width="13" style="1" customWidth="1"/>
    <col min="5125" max="5126" width="12.77734375" style="1" customWidth="1"/>
    <col min="5127" max="5129" width="0" style="1" hidden="1" customWidth="1"/>
    <col min="5130" max="5138" width="12.77734375" style="1" customWidth="1"/>
    <col min="5139" max="5139" width="0" style="1" hidden="1" customWidth="1"/>
    <col min="5140" max="5143" width="12.77734375" style="1" customWidth="1"/>
    <col min="5144" max="5144" width="1.77734375" style="1" customWidth="1"/>
    <col min="5145" max="5145" width="12.77734375" style="1" customWidth="1"/>
    <col min="5146" max="5146" width="1.77734375" style="1" customWidth="1"/>
    <col min="5147" max="5148" width="0" style="1" hidden="1" customWidth="1"/>
    <col min="5149" max="5149" width="12.77734375" style="1" customWidth="1"/>
    <col min="5150" max="5150" width="17.88671875" style="1" customWidth="1"/>
    <col min="5151" max="5151" width="11.77734375" style="1" customWidth="1"/>
    <col min="5152" max="5152" width="12" style="1" customWidth="1"/>
    <col min="5153" max="5376" width="27.5546875" style="1"/>
    <col min="5377" max="5377" width="19.44140625" style="1" customWidth="1"/>
    <col min="5378" max="5379" width="12.77734375" style="1" customWidth="1"/>
    <col min="5380" max="5380" width="13" style="1" customWidth="1"/>
    <col min="5381" max="5382" width="12.77734375" style="1" customWidth="1"/>
    <col min="5383" max="5385" width="0" style="1" hidden="1" customWidth="1"/>
    <col min="5386" max="5394" width="12.77734375" style="1" customWidth="1"/>
    <col min="5395" max="5395" width="0" style="1" hidden="1" customWidth="1"/>
    <col min="5396" max="5399" width="12.77734375" style="1" customWidth="1"/>
    <col min="5400" max="5400" width="1.77734375" style="1" customWidth="1"/>
    <col min="5401" max="5401" width="12.77734375" style="1" customWidth="1"/>
    <col min="5402" max="5402" width="1.77734375" style="1" customWidth="1"/>
    <col min="5403" max="5404" width="0" style="1" hidden="1" customWidth="1"/>
    <col min="5405" max="5405" width="12.77734375" style="1" customWidth="1"/>
    <col min="5406" max="5406" width="17.88671875" style="1" customWidth="1"/>
    <col min="5407" max="5407" width="11.77734375" style="1" customWidth="1"/>
    <col min="5408" max="5408" width="12" style="1" customWidth="1"/>
    <col min="5409" max="5632" width="27.5546875" style="1"/>
    <col min="5633" max="5633" width="19.44140625" style="1" customWidth="1"/>
    <col min="5634" max="5635" width="12.77734375" style="1" customWidth="1"/>
    <col min="5636" max="5636" width="13" style="1" customWidth="1"/>
    <col min="5637" max="5638" width="12.77734375" style="1" customWidth="1"/>
    <col min="5639" max="5641" width="0" style="1" hidden="1" customWidth="1"/>
    <col min="5642" max="5650" width="12.77734375" style="1" customWidth="1"/>
    <col min="5651" max="5651" width="0" style="1" hidden="1" customWidth="1"/>
    <col min="5652" max="5655" width="12.77734375" style="1" customWidth="1"/>
    <col min="5656" max="5656" width="1.77734375" style="1" customWidth="1"/>
    <col min="5657" max="5657" width="12.77734375" style="1" customWidth="1"/>
    <col min="5658" max="5658" width="1.77734375" style="1" customWidth="1"/>
    <col min="5659" max="5660" width="0" style="1" hidden="1" customWidth="1"/>
    <col min="5661" max="5661" width="12.77734375" style="1" customWidth="1"/>
    <col min="5662" max="5662" width="17.88671875" style="1" customWidth="1"/>
    <col min="5663" max="5663" width="11.77734375" style="1" customWidth="1"/>
    <col min="5664" max="5664" width="12" style="1" customWidth="1"/>
    <col min="5665" max="5888" width="27.5546875" style="1"/>
    <col min="5889" max="5889" width="19.44140625" style="1" customWidth="1"/>
    <col min="5890" max="5891" width="12.77734375" style="1" customWidth="1"/>
    <col min="5892" max="5892" width="13" style="1" customWidth="1"/>
    <col min="5893" max="5894" width="12.77734375" style="1" customWidth="1"/>
    <col min="5895" max="5897" width="0" style="1" hidden="1" customWidth="1"/>
    <col min="5898" max="5906" width="12.77734375" style="1" customWidth="1"/>
    <col min="5907" max="5907" width="0" style="1" hidden="1" customWidth="1"/>
    <col min="5908" max="5911" width="12.77734375" style="1" customWidth="1"/>
    <col min="5912" max="5912" width="1.77734375" style="1" customWidth="1"/>
    <col min="5913" max="5913" width="12.77734375" style="1" customWidth="1"/>
    <col min="5914" max="5914" width="1.77734375" style="1" customWidth="1"/>
    <col min="5915" max="5916" width="0" style="1" hidden="1" customWidth="1"/>
    <col min="5917" max="5917" width="12.77734375" style="1" customWidth="1"/>
    <col min="5918" max="5918" width="17.88671875" style="1" customWidth="1"/>
    <col min="5919" max="5919" width="11.77734375" style="1" customWidth="1"/>
    <col min="5920" max="5920" width="12" style="1" customWidth="1"/>
    <col min="5921" max="6144" width="27.5546875" style="1"/>
    <col min="6145" max="6145" width="19.44140625" style="1" customWidth="1"/>
    <col min="6146" max="6147" width="12.77734375" style="1" customWidth="1"/>
    <col min="6148" max="6148" width="13" style="1" customWidth="1"/>
    <col min="6149" max="6150" width="12.77734375" style="1" customWidth="1"/>
    <col min="6151" max="6153" width="0" style="1" hidden="1" customWidth="1"/>
    <col min="6154" max="6162" width="12.77734375" style="1" customWidth="1"/>
    <col min="6163" max="6163" width="0" style="1" hidden="1" customWidth="1"/>
    <col min="6164" max="6167" width="12.77734375" style="1" customWidth="1"/>
    <col min="6168" max="6168" width="1.77734375" style="1" customWidth="1"/>
    <col min="6169" max="6169" width="12.77734375" style="1" customWidth="1"/>
    <col min="6170" max="6170" width="1.77734375" style="1" customWidth="1"/>
    <col min="6171" max="6172" width="0" style="1" hidden="1" customWidth="1"/>
    <col min="6173" max="6173" width="12.77734375" style="1" customWidth="1"/>
    <col min="6174" max="6174" width="17.88671875" style="1" customWidth="1"/>
    <col min="6175" max="6175" width="11.77734375" style="1" customWidth="1"/>
    <col min="6176" max="6176" width="12" style="1" customWidth="1"/>
    <col min="6177" max="6400" width="27.5546875" style="1"/>
    <col min="6401" max="6401" width="19.44140625" style="1" customWidth="1"/>
    <col min="6402" max="6403" width="12.77734375" style="1" customWidth="1"/>
    <col min="6404" max="6404" width="13" style="1" customWidth="1"/>
    <col min="6405" max="6406" width="12.77734375" style="1" customWidth="1"/>
    <col min="6407" max="6409" width="0" style="1" hidden="1" customWidth="1"/>
    <col min="6410" max="6418" width="12.77734375" style="1" customWidth="1"/>
    <col min="6419" max="6419" width="0" style="1" hidden="1" customWidth="1"/>
    <col min="6420" max="6423" width="12.77734375" style="1" customWidth="1"/>
    <col min="6424" max="6424" width="1.77734375" style="1" customWidth="1"/>
    <col min="6425" max="6425" width="12.77734375" style="1" customWidth="1"/>
    <col min="6426" max="6426" width="1.77734375" style="1" customWidth="1"/>
    <col min="6427" max="6428" width="0" style="1" hidden="1" customWidth="1"/>
    <col min="6429" max="6429" width="12.77734375" style="1" customWidth="1"/>
    <col min="6430" max="6430" width="17.88671875" style="1" customWidth="1"/>
    <col min="6431" max="6431" width="11.77734375" style="1" customWidth="1"/>
    <col min="6432" max="6432" width="12" style="1" customWidth="1"/>
    <col min="6433" max="6656" width="27.5546875" style="1"/>
    <col min="6657" max="6657" width="19.44140625" style="1" customWidth="1"/>
    <col min="6658" max="6659" width="12.77734375" style="1" customWidth="1"/>
    <col min="6660" max="6660" width="13" style="1" customWidth="1"/>
    <col min="6661" max="6662" width="12.77734375" style="1" customWidth="1"/>
    <col min="6663" max="6665" width="0" style="1" hidden="1" customWidth="1"/>
    <col min="6666" max="6674" width="12.77734375" style="1" customWidth="1"/>
    <col min="6675" max="6675" width="0" style="1" hidden="1" customWidth="1"/>
    <col min="6676" max="6679" width="12.77734375" style="1" customWidth="1"/>
    <col min="6680" max="6680" width="1.77734375" style="1" customWidth="1"/>
    <col min="6681" max="6681" width="12.77734375" style="1" customWidth="1"/>
    <col min="6682" max="6682" width="1.77734375" style="1" customWidth="1"/>
    <col min="6683" max="6684" width="0" style="1" hidden="1" customWidth="1"/>
    <col min="6685" max="6685" width="12.77734375" style="1" customWidth="1"/>
    <col min="6686" max="6686" width="17.88671875" style="1" customWidth="1"/>
    <col min="6687" max="6687" width="11.77734375" style="1" customWidth="1"/>
    <col min="6688" max="6688" width="12" style="1" customWidth="1"/>
    <col min="6689" max="6912" width="27.5546875" style="1"/>
    <col min="6913" max="6913" width="19.44140625" style="1" customWidth="1"/>
    <col min="6914" max="6915" width="12.77734375" style="1" customWidth="1"/>
    <col min="6916" max="6916" width="13" style="1" customWidth="1"/>
    <col min="6917" max="6918" width="12.77734375" style="1" customWidth="1"/>
    <col min="6919" max="6921" width="0" style="1" hidden="1" customWidth="1"/>
    <col min="6922" max="6930" width="12.77734375" style="1" customWidth="1"/>
    <col min="6931" max="6931" width="0" style="1" hidden="1" customWidth="1"/>
    <col min="6932" max="6935" width="12.77734375" style="1" customWidth="1"/>
    <col min="6936" max="6936" width="1.77734375" style="1" customWidth="1"/>
    <col min="6937" max="6937" width="12.77734375" style="1" customWidth="1"/>
    <col min="6938" max="6938" width="1.77734375" style="1" customWidth="1"/>
    <col min="6939" max="6940" width="0" style="1" hidden="1" customWidth="1"/>
    <col min="6941" max="6941" width="12.77734375" style="1" customWidth="1"/>
    <col min="6942" max="6942" width="17.88671875" style="1" customWidth="1"/>
    <col min="6943" max="6943" width="11.77734375" style="1" customWidth="1"/>
    <col min="6944" max="6944" width="12" style="1" customWidth="1"/>
    <col min="6945" max="7168" width="27.5546875" style="1"/>
    <col min="7169" max="7169" width="19.44140625" style="1" customWidth="1"/>
    <col min="7170" max="7171" width="12.77734375" style="1" customWidth="1"/>
    <col min="7172" max="7172" width="13" style="1" customWidth="1"/>
    <col min="7173" max="7174" width="12.77734375" style="1" customWidth="1"/>
    <col min="7175" max="7177" width="0" style="1" hidden="1" customWidth="1"/>
    <col min="7178" max="7186" width="12.77734375" style="1" customWidth="1"/>
    <col min="7187" max="7187" width="0" style="1" hidden="1" customWidth="1"/>
    <col min="7188" max="7191" width="12.77734375" style="1" customWidth="1"/>
    <col min="7192" max="7192" width="1.77734375" style="1" customWidth="1"/>
    <col min="7193" max="7193" width="12.77734375" style="1" customWidth="1"/>
    <col min="7194" max="7194" width="1.77734375" style="1" customWidth="1"/>
    <col min="7195" max="7196" width="0" style="1" hidden="1" customWidth="1"/>
    <col min="7197" max="7197" width="12.77734375" style="1" customWidth="1"/>
    <col min="7198" max="7198" width="17.88671875" style="1" customWidth="1"/>
    <col min="7199" max="7199" width="11.77734375" style="1" customWidth="1"/>
    <col min="7200" max="7200" width="12" style="1" customWidth="1"/>
    <col min="7201" max="7424" width="27.5546875" style="1"/>
    <col min="7425" max="7425" width="19.44140625" style="1" customWidth="1"/>
    <col min="7426" max="7427" width="12.77734375" style="1" customWidth="1"/>
    <col min="7428" max="7428" width="13" style="1" customWidth="1"/>
    <col min="7429" max="7430" width="12.77734375" style="1" customWidth="1"/>
    <col min="7431" max="7433" width="0" style="1" hidden="1" customWidth="1"/>
    <col min="7434" max="7442" width="12.77734375" style="1" customWidth="1"/>
    <col min="7443" max="7443" width="0" style="1" hidden="1" customWidth="1"/>
    <col min="7444" max="7447" width="12.77734375" style="1" customWidth="1"/>
    <col min="7448" max="7448" width="1.77734375" style="1" customWidth="1"/>
    <col min="7449" max="7449" width="12.77734375" style="1" customWidth="1"/>
    <col min="7450" max="7450" width="1.77734375" style="1" customWidth="1"/>
    <col min="7451" max="7452" width="0" style="1" hidden="1" customWidth="1"/>
    <col min="7453" max="7453" width="12.77734375" style="1" customWidth="1"/>
    <col min="7454" max="7454" width="17.88671875" style="1" customWidth="1"/>
    <col min="7455" max="7455" width="11.77734375" style="1" customWidth="1"/>
    <col min="7456" max="7456" width="12" style="1" customWidth="1"/>
    <col min="7457" max="7680" width="27.5546875" style="1"/>
    <col min="7681" max="7681" width="19.44140625" style="1" customWidth="1"/>
    <col min="7682" max="7683" width="12.77734375" style="1" customWidth="1"/>
    <col min="7684" max="7684" width="13" style="1" customWidth="1"/>
    <col min="7685" max="7686" width="12.77734375" style="1" customWidth="1"/>
    <col min="7687" max="7689" width="0" style="1" hidden="1" customWidth="1"/>
    <col min="7690" max="7698" width="12.77734375" style="1" customWidth="1"/>
    <col min="7699" max="7699" width="0" style="1" hidden="1" customWidth="1"/>
    <col min="7700" max="7703" width="12.77734375" style="1" customWidth="1"/>
    <col min="7704" max="7704" width="1.77734375" style="1" customWidth="1"/>
    <col min="7705" max="7705" width="12.77734375" style="1" customWidth="1"/>
    <col min="7706" max="7706" width="1.77734375" style="1" customWidth="1"/>
    <col min="7707" max="7708" width="0" style="1" hidden="1" customWidth="1"/>
    <col min="7709" max="7709" width="12.77734375" style="1" customWidth="1"/>
    <col min="7710" max="7710" width="17.88671875" style="1" customWidth="1"/>
    <col min="7711" max="7711" width="11.77734375" style="1" customWidth="1"/>
    <col min="7712" max="7712" width="12" style="1" customWidth="1"/>
    <col min="7713" max="7936" width="27.5546875" style="1"/>
    <col min="7937" max="7937" width="19.44140625" style="1" customWidth="1"/>
    <col min="7938" max="7939" width="12.77734375" style="1" customWidth="1"/>
    <col min="7940" max="7940" width="13" style="1" customWidth="1"/>
    <col min="7941" max="7942" width="12.77734375" style="1" customWidth="1"/>
    <col min="7943" max="7945" width="0" style="1" hidden="1" customWidth="1"/>
    <col min="7946" max="7954" width="12.77734375" style="1" customWidth="1"/>
    <col min="7955" max="7955" width="0" style="1" hidden="1" customWidth="1"/>
    <col min="7956" max="7959" width="12.77734375" style="1" customWidth="1"/>
    <col min="7960" max="7960" width="1.77734375" style="1" customWidth="1"/>
    <col min="7961" max="7961" width="12.77734375" style="1" customWidth="1"/>
    <col min="7962" max="7962" width="1.77734375" style="1" customWidth="1"/>
    <col min="7963" max="7964" width="0" style="1" hidden="1" customWidth="1"/>
    <col min="7965" max="7965" width="12.77734375" style="1" customWidth="1"/>
    <col min="7966" max="7966" width="17.88671875" style="1" customWidth="1"/>
    <col min="7967" max="7967" width="11.77734375" style="1" customWidth="1"/>
    <col min="7968" max="7968" width="12" style="1" customWidth="1"/>
    <col min="7969" max="8192" width="27.5546875" style="1"/>
    <col min="8193" max="8193" width="19.44140625" style="1" customWidth="1"/>
    <col min="8194" max="8195" width="12.77734375" style="1" customWidth="1"/>
    <col min="8196" max="8196" width="13" style="1" customWidth="1"/>
    <col min="8197" max="8198" width="12.77734375" style="1" customWidth="1"/>
    <col min="8199" max="8201" width="0" style="1" hidden="1" customWidth="1"/>
    <col min="8202" max="8210" width="12.77734375" style="1" customWidth="1"/>
    <col min="8211" max="8211" width="0" style="1" hidden="1" customWidth="1"/>
    <col min="8212" max="8215" width="12.77734375" style="1" customWidth="1"/>
    <col min="8216" max="8216" width="1.77734375" style="1" customWidth="1"/>
    <col min="8217" max="8217" width="12.77734375" style="1" customWidth="1"/>
    <col min="8218" max="8218" width="1.77734375" style="1" customWidth="1"/>
    <col min="8219" max="8220" width="0" style="1" hidden="1" customWidth="1"/>
    <col min="8221" max="8221" width="12.77734375" style="1" customWidth="1"/>
    <col min="8222" max="8222" width="17.88671875" style="1" customWidth="1"/>
    <col min="8223" max="8223" width="11.77734375" style="1" customWidth="1"/>
    <col min="8224" max="8224" width="12" style="1" customWidth="1"/>
    <col min="8225" max="8448" width="27.5546875" style="1"/>
    <col min="8449" max="8449" width="19.44140625" style="1" customWidth="1"/>
    <col min="8450" max="8451" width="12.77734375" style="1" customWidth="1"/>
    <col min="8452" max="8452" width="13" style="1" customWidth="1"/>
    <col min="8453" max="8454" width="12.77734375" style="1" customWidth="1"/>
    <col min="8455" max="8457" width="0" style="1" hidden="1" customWidth="1"/>
    <col min="8458" max="8466" width="12.77734375" style="1" customWidth="1"/>
    <col min="8467" max="8467" width="0" style="1" hidden="1" customWidth="1"/>
    <col min="8468" max="8471" width="12.77734375" style="1" customWidth="1"/>
    <col min="8472" max="8472" width="1.77734375" style="1" customWidth="1"/>
    <col min="8473" max="8473" width="12.77734375" style="1" customWidth="1"/>
    <col min="8474" max="8474" width="1.77734375" style="1" customWidth="1"/>
    <col min="8475" max="8476" width="0" style="1" hidden="1" customWidth="1"/>
    <col min="8477" max="8477" width="12.77734375" style="1" customWidth="1"/>
    <col min="8478" max="8478" width="17.88671875" style="1" customWidth="1"/>
    <col min="8479" max="8479" width="11.77734375" style="1" customWidth="1"/>
    <col min="8480" max="8480" width="12" style="1" customWidth="1"/>
    <col min="8481" max="8704" width="27.5546875" style="1"/>
    <col min="8705" max="8705" width="19.44140625" style="1" customWidth="1"/>
    <col min="8706" max="8707" width="12.77734375" style="1" customWidth="1"/>
    <col min="8708" max="8708" width="13" style="1" customWidth="1"/>
    <col min="8709" max="8710" width="12.77734375" style="1" customWidth="1"/>
    <col min="8711" max="8713" width="0" style="1" hidden="1" customWidth="1"/>
    <col min="8714" max="8722" width="12.77734375" style="1" customWidth="1"/>
    <col min="8723" max="8723" width="0" style="1" hidden="1" customWidth="1"/>
    <col min="8724" max="8727" width="12.77734375" style="1" customWidth="1"/>
    <col min="8728" max="8728" width="1.77734375" style="1" customWidth="1"/>
    <col min="8729" max="8729" width="12.77734375" style="1" customWidth="1"/>
    <col min="8730" max="8730" width="1.77734375" style="1" customWidth="1"/>
    <col min="8731" max="8732" width="0" style="1" hidden="1" customWidth="1"/>
    <col min="8733" max="8733" width="12.77734375" style="1" customWidth="1"/>
    <col min="8734" max="8734" width="17.88671875" style="1" customWidth="1"/>
    <col min="8735" max="8735" width="11.77734375" style="1" customWidth="1"/>
    <col min="8736" max="8736" width="12" style="1" customWidth="1"/>
    <col min="8737" max="8960" width="27.5546875" style="1"/>
    <col min="8961" max="8961" width="19.44140625" style="1" customWidth="1"/>
    <col min="8962" max="8963" width="12.77734375" style="1" customWidth="1"/>
    <col min="8964" max="8964" width="13" style="1" customWidth="1"/>
    <col min="8965" max="8966" width="12.77734375" style="1" customWidth="1"/>
    <col min="8967" max="8969" width="0" style="1" hidden="1" customWidth="1"/>
    <col min="8970" max="8978" width="12.77734375" style="1" customWidth="1"/>
    <col min="8979" max="8979" width="0" style="1" hidden="1" customWidth="1"/>
    <col min="8980" max="8983" width="12.77734375" style="1" customWidth="1"/>
    <col min="8984" max="8984" width="1.77734375" style="1" customWidth="1"/>
    <col min="8985" max="8985" width="12.77734375" style="1" customWidth="1"/>
    <col min="8986" max="8986" width="1.77734375" style="1" customWidth="1"/>
    <col min="8987" max="8988" width="0" style="1" hidden="1" customWidth="1"/>
    <col min="8989" max="8989" width="12.77734375" style="1" customWidth="1"/>
    <col min="8990" max="8990" width="17.88671875" style="1" customWidth="1"/>
    <col min="8991" max="8991" width="11.77734375" style="1" customWidth="1"/>
    <col min="8992" max="8992" width="12" style="1" customWidth="1"/>
    <col min="8993" max="9216" width="27.5546875" style="1"/>
    <col min="9217" max="9217" width="19.44140625" style="1" customWidth="1"/>
    <col min="9218" max="9219" width="12.77734375" style="1" customWidth="1"/>
    <col min="9220" max="9220" width="13" style="1" customWidth="1"/>
    <col min="9221" max="9222" width="12.77734375" style="1" customWidth="1"/>
    <col min="9223" max="9225" width="0" style="1" hidden="1" customWidth="1"/>
    <col min="9226" max="9234" width="12.77734375" style="1" customWidth="1"/>
    <col min="9235" max="9235" width="0" style="1" hidden="1" customWidth="1"/>
    <col min="9236" max="9239" width="12.77734375" style="1" customWidth="1"/>
    <col min="9240" max="9240" width="1.77734375" style="1" customWidth="1"/>
    <col min="9241" max="9241" width="12.77734375" style="1" customWidth="1"/>
    <col min="9242" max="9242" width="1.77734375" style="1" customWidth="1"/>
    <col min="9243" max="9244" width="0" style="1" hidden="1" customWidth="1"/>
    <col min="9245" max="9245" width="12.77734375" style="1" customWidth="1"/>
    <col min="9246" max="9246" width="17.88671875" style="1" customWidth="1"/>
    <col min="9247" max="9247" width="11.77734375" style="1" customWidth="1"/>
    <col min="9248" max="9248" width="12" style="1" customWidth="1"/>
    <col min="9249" max="9472" width="27.5546875" style="1"/>
    <col min="9473" max="9473" width="19.44140625" style="1" customWidth="1"/>
    <col min="9474" max="9475" width="12.77734375" style="1" customWidth="1"/>
    <col min="9476" max="9476" width="13" style="1" customWidth="1"/>
    <col min="9477" max="9478" width="12.77734375" style="1" customWidth="1"/>
    <col min="9479" max="9481" width="0" style="1" hidden="1" customWidth="1"/>
    <col min="9482" max="9490" width="12.77734375" style="1" customWidth="1"/>
    <col min="9491" max="9491" width="0" style="1" hidden="1" customWidth="1"/>
    <col min="9492" max="9495" width="12.77734375" style="1" customWidth="1"/>
    <col min="9496" max="9496" width="1.77734375" style="1" customWidth="1"/>
    <col min="9497" max="9497" width="12.77734375" style="1" customWidth="1"/>
    <col min="9498" max="9498" width="1.77734375" style="1" customWidth="1"/>
    <col min="9499" max="9500" width="0" style="1" hidden="1" customWidth="1"/>
    <col min="9501" max="9501" width="12.77734375" style="1" customWidth="1"/>
    <col min="9502" max="9502" width="17.88671875" style="1" customWidth="1"/>
    <col min="9503" max="9503" width="11.77734375" style="1" customWidth="1"/>
    <col min="9504" max="9504" width="12" style="1" customWidth="1"/>
    <col min="9505" max="9728" width="27.5546875" style="1"/>
    <col min="9729" max="9729" width="19.44140625" style="1" customWidth="1"/>
    <col min="9730" max="9731" width="12.77734375" style="1" customWidth="1"/>
    <col min="9732" max="9732" width="13" style="1" customWidth="1"/>
    <col min="9733" max="9734" width="12.77734375" style="1" customWidth="1"/>
    <col min="9735" max="9737" width="0" style="1" hidden="1" customWidth="1"/>
    <col min="9738" max="9746" width="12.77734375" style="1" customWidth="1"/>
    <col min="9747" max="9747" width="0" style="1" hidden="1" customWidth="1"/>
    <col min="9748" max="9751" width="12.77734375" style="1" customWidth="1"/>
    <col min="9752" max="9752" width="1.77734375" style="1" customWidth="1"/>
    <col min="9753" max="9753" width="12.77734375" style="1" customWidth="1"/>
    <col min="9754" max="9754" width="1.77734375" style="1" customWidth="1"/>
    <col min="9755" max="9756" width="0" style="1" hidden="1" customWidth="1"/>
    <col min="9757" max="9757" width="12.77734375" style="1" customWidth="1"/>
    <col min="9758" max="9758" width="17.88671875" style="1" customWidth="1"/>
    <col min="9759" max="9759" width="11.77734375" style="1" customWidth="1"/>
    <col min="9760" max="9760" width="12" style="1" customWidth="1"/>
    <col min="9761" max="9984" width="27.5546875" style="1"/>
    <col min="9985" max="9985" width="19.44140625" style="1" customWidth="1"/>
    <col min="9986" max="9987" width="12.77734375" style="1" customWidth="1"/>
    <col min="9988" max="9988" width="13" style="1" customWidth="1"/>
    <col min="9989" max="9990" width="12.77734375" style="1" customWidth="1"/>
    <col min="9991" max="9993" width="0" style="1" hidden="1" customWidth="1"/>
    <col min="9994" max="10002" width="12.77734375" style="1" customWidth="1"/>
    <col min="10003" max="10003" width="0" style="1" hidden="1" customWidth="1"/>
    <col min="10004" max="10007" width="12.77734375" style="1" customWidth="1"/>
    <col min="10008" max="10008" width="1.77734375" style="1" customWidth="1"/>
    <col min="10009" max="10009" width="12.77734375" style="1" customWidth="1"/>
    <col min="10010" max="10010" width="1.77734375" style="1" customWidth="1"/>
    <col min="10011" max="10012" width="0" style="1" hidden="1" customWidth="1"/>
    <col min="10013" max="10013" width="12.77734375" style="1" customWidth="1"/>
    <col min="10014" max="10014" width="17.88671875" style="1" customWidth="1"/>
    <col min="10015" max="10015" width="11.77734375" style="1" customWidth="1"/>
    <col min="10016" max="10016" width="12" style="1" customWidth="1"/>
    <col min="10017" max="10240" width="27.5546875" style="1"/>
    <col min="10241" max="10241" width="19.44140625" style="1" customWidth="1"/>
    <col min="10242" max="10243" width="12.77734375" style="1" customWidth="1"/>
    <col min="10244" max="10244" width="13" style="1" customWidth="1"/>
    <col min="10245" max="10246" width="12.77734375" style="1" customWidth="1"/>
    <col min="10247" max="10249" width="0" style="1" hidden="1" customWidth="1"/>
    <col min="10250" max="10258" width="12.77734375" style="1" customWidth="1"/>
    <col min="10259" max="10259" width="0" style="1" hidden="1" customWidth="1"/>
    <col min="10260" max="10263" width="12.77734375" style="1" customWidth="1"/>
    <col min="10264" max="10264" width="1.77734375" style="1" customWidth="1"/>
    <col min="10265" max="10265" width="12.77734375" style="1" customWidth="1"/>
    <col min="10266" max="10266" width="1.77734375" style="1" customWidth="1"/>
    <col min="10267" max="10268" width="0" style="1" hidden="1" customWidth="1"/>
    <col min="10269" max="10269" width="12.77734375" style="1" customWidth="1"/>
    <col min="10270" max="10270" width="17.88671875" style="1" customWidth="1"/>
    <col min="10271" max="10271" width="11.77734375" style="1" customWidth="1"/>
    <col min="10272" max="10272" width="12" style="1" customWidth="1"/>
    <col min="10273" max="10496" width="27.5546875" style="1"/>
    <col min="10497" max="10497" width="19.44140625" style="1" customWidth="1"/>
    <col min="10498" max="10499" width="12.77734375" style="1" customWidth="1"/>
    <col min="10500" max="10500" width="13" style="1" customWidth="1"/>
    <col min="10501" max="10502" width="12.77734375" style="1" customWidth="1"/>
    <col min="10503" max="10505" width="0" style="1" hidden="1" customWidth="1"/>
    <col min="10506" max="10514" width="12.77734375" style="1" customWidth="1"/>
    <col min="10515" max="10515" width="0" style="1" hidden="1" customWidth="1"/>
    <col min="10516" max="10519" width="12.77734375" style="1" customWidth="1"/>
    <col min="10520" max="10520" width="1.77734375" style="1" customWidth="1"/>
    <col min="10521" max="10521" width="12.77734375" style="1" customWidth="1"/>
    <col min="10522" max="10522" width="1.77734375" style="1" customWidth="1"/>
    <col min="10523" max="10524" width="0" style="1" hidden="1" customWidth="1"/>
    <col min="10525" max="10525" width="12.77734375" style="1" customWidth="1"/>
    <col min="10526" max="10526" width="17.88671875" style="1" customWidth="1"/>
    <col min="10527" max="10527" width="11.77734375" style="1" customWidth="1"/>
    <col min="10528" max="10528" width="12" style="1" customWidth="1"/>
    <col min="10529" max="10752" width="27.5546875" style="1"/>
    <col min="10753" max="10753" width="19.44140625" style="1" customWidth="1"/>
    <col min="10754" max="10755" width="12.77734375" style="1" customWidth="1"/>
    <col min="10756" max="10756" width="13" style="1" customWidth="1"/>
    <col min="10757" max="10758" width="12.77734375" style="1" customWidth="1"/>
    <col min="10759" max="10761" width="0" style="1" hidden="1" customWidth="1"/>
    <col min="10762" max="10770" width="12.77734375" style="1" customWidth="1"/>
    <col min="10771" max="10771" width="0" style="1" hidden="1" customWidth="1"/>
    <col min="10772" max="10775" width="12.77734375" style="1" customWidth="1"/>
    <col min="10776" max="10776" width="1.77734375" style="1" customWidth="1"/>
    <col min="10777" max="10777" width="12.77734375" style="1" customWidth="1"/>
    <col min="10778" max="10778" width="1.77734375" style="1" customWidth="1"/>
    <col min="10779" max="10780" width="0" style="1" hidden="1" customWidth="1"/>
    <col min="10781" max="10781" width="12.77734375" style="1" customWidth="1"/>
    <col min="10782" max="10782" width="17.88671875" style="1" customWidth="1"/>
    <col min="10783" max="10783" width="11.77734375" style="1" customWidth="1"/>
    <col min="10784" max="10784" width="12" style="1" customWidth="1"/>
    <col min="10785" max="11008" width="27.5546875" style="1"/>
    <col min="11009" max="11009" width="19.44140625" style="1" customWidth="1"/>
    <col min="11010" max="11011" width="12.77734375" style="1" customWidth="1"/>
    <col min="11012" max="11012" width="13" style="1" customWidth="1"/>
    <col min="11013" max="11014" width="12.77734375" style="1" customWidth="1"/>
    <col min="11015" max="11017" width="0" style="1" hidden="1" customWidth="1"/>
    <col min="11018" max="11026" width="12.77734375" style="1" customWidth="1"/>
    <col min="11027" max="11027" width="0" style="1" hidden="1" customWidth="1"/>
    <col min="11028" max="11031" width="12.77734375" style="1" customWidth="1"/>
    <col min="11032" max="11032" width="1.77734375" style="1" customWidth="1"/>
    <col min="11033" max="11033" width="12.77734375" style="1" customWidth="1"/>
    <col min="11034" max="11034" width="1.77734375" style="1" customWidth="1"/>
    <col min="11035" max="11036" width="0" style="1" hidden="1" customWidth="1"/>
    <col min="11037" max="11037" width="12.77734375" style="1" customWidth="1"/>
    <col min="11038" max="11038" width="17.88671875" style="1" customWidth="1"/>
    <col min="11039" max="11039" width="11.77734375" style="1" customWidth="1"/>
    <col min="11040" max="11040" width="12" style="1" customWidth="1"/>
    <col min="11041" max="11264" width="27.5546875" style="1"/>
    <col min="11265" max="11265" width="19.44140625" style="1" customWidth="1"/>
    <col min="11266" max="11267" width="12.77734375" style="1" customWidth="1"/>
    <col min="11268" max="11268" width="13" style="1" customWidth="1"/>
    <col min="11269" max="11270" width="12.77734375" style="1" customWidth="1"/>
    <col min="11271" max="11273" width="0" style="1" hidden="1" customWidth="1"/>
    <col min="11274" max="11282" width="12.77734375" style="1" customWidth="1"/>
    <col min="11283" max="11283" width="0" style="1" hidden="1" customWidth="1"/>
    <col min="11284" max="11287" width="12.77734375" style="1" customWidth="1"/>
    <col min="11288" max="11288" width="1.77734375" style="1" customWidth="1"/>
    <col min="11289" max="11289" width="12.77734375" style="1" customWidth="1"/>
    <col min="11290" max="11290" width="1.77734375" style="1" customWidth="1"/>
    <col min="11291" max="11292" width="0" style="1" hidden="1" customWidth="1"/>
    <col min="11293" max="11293" width="12.77734375" style="1" customWidth="1"/>
    <col min="11294" max="11294" width="17.88671875" style="1" customWidth="1"/>
    <col min="11295" max="11295" width="11.77734375" style="1" customWidth="1"/>
    <col min="11296" max="11296" width="12" style="1" customWidth="1"/>
    <col min="11297" max="11520" width="27.5546875" style="1"/>
    <col min="11521" max="11521" width="19.44140625" style="1" customWidth="1"/>
    <col min="11522" max="11523" width="12.77734375" style="1" customWidth="1"/>
    <col min="11524" max="11524" width="13" style="1" customWidth="1"/>
    <col min="11525" max="11526" width="12.77734375" style="1" customWidth="1"/>
    <col min="11527" max="11529" width="0" style="1" hidden="1" customWidth="1"/>
    <col min="11530" max="11538" width="12.77734375" style="1" customWidth="1"/>
    <col min="11539" max="11539" width="0" style="1" hidden="1" customWidth="1"/>
    <col min="11540" max="11543" width="12.77734375" style="1" customWidth="1"/>
    <col min="11544" max="11544" width="1.77734375" style="1" customWidth="1"/>
    <col min="11545" max="11545" width="12.77734375" style="1" customWidth="1"/>
    <col min="11546" max="11546" width="1.77734375" style="1" customWidth="1"/>
    <col min="11547" max="11548" width="0" style="1" hidden="1" customWidth="1"/>
    <col min="11549" max="11549" width="12.77734375" style="1" customWidth="1"/>
    <col min="11550" max="11550" width="17.88671875" style="1" customWidth="1"/>
    <col min="11551" max="11551" width="11.77734375" style="1" customWidth="1"/>
    <col min="11552" max="11552" width="12" style="1" customWidth="1"/>
    <col min="11553" max="11776" width="27.5546875" style="1"/>
    <col min="11777" max="11777" width="19.44140625" style="1" customWidth="1"/>
    <col min="11778" max="11779" width="12.77734375" style="1" customWidth="1"/>
    <col min="11780" max="11780" width="13" style="1" customWidth="1"/>
    <col min="11781" max="11782" width="12.77734375" style="1" customWidth="1"/>
    <col min="11783" max="11785" width="0" style="1" hidden="1" customWidth="1"/>
    <col min="11786" max="11794" width="12.77734375" style="1" customWidth="1"/>
    <col min="11795" max="11795" width="0" style="1" hidden="1" customWidth="1"/>
    <col min="11796" max="11799" width="12.77734375" style="1" customWidth="1"/>
    <col min="11800" max="11800" width="1.77734375" style="1" customWidth="1"/>
    <col min="11801" max="11801" width="12.77734375" style="1" customWidth="1"/>
    <col min="11802" max="11802" width="1.77734375" style="1" customWidth="1"/>
    <col min="11803" max="11804" width="0" style="1" hidden="1" customWidth="1"/>
    <col min="11805" max="11805" width="12.77734375" style="1" customWidth="1"/>
    <col min="11806" max="11806" width="17.88671875" style="1" customWidth="1"/>
    <col min="11807" max="11807" width="11.77734375" style="1" customWidth="1"/>
    <col min="11808" max="11808" width="12" style="1" customWidth="1"/>
    <col min="11809" max="12032" width="27.5546875" style="1"/>
    <col min="12033" max="12033" width="19.44140625" style="1" customWidth="1"/>
    <col min="12034" max="12035" width="12.77734375" style="1" customWidth="1"/>
    <col min="12036" max="12036" width="13" style="1" customWidth="1"/>
    <col min="12037" max="12038" width="12.77734375" style="1" customWidth="1"/>
    <col min="12039" max="12041" width="0" style="1" hidden="1" customWidth="1"/>
    <col min="12042" max="12050" width="12.77734375" style="1" customWidth="1"/>
    <col min="12051" max="12051" width="0" style="1" hidden="1" customWidth="1"/>
    <col min="12052" max="12055" width="12.77734375" style="1" customWidth="1"/>
    <col min="12056" max="12056" width="1.77734375" style="1" customWidth="1"/>
    <col min="12057" max="12057" width="12.77734375" style="1" customWidth="1"/>
    <col min="12058" max="12058" width="1.77734375" style="1" customWidth="1"/>
    <col min="12059" max="12060" width="0" style="1" hidden="1" customWidth="1"/>
    <col min="12061" max="12061" width="12.77734375" style="1" customWidth="1"/>
    <col min="12062" max="12062" width="17.88671875" style="1" customWidth="1"/>
    <col min="12063" max="12063" width="11.77734375" style="1" customWidth="1"/>
    <col min="12064" max="12064" width="12" style="1" customWidth="1"/>
    <col min="12065" max="12288" width="27.5546875" style="1"/>
    <col min="12289" max="12289" width="19.44140625" style="1" customWidth="1"/>
    <col min="12290" max="12291" width="12.77734375" style="1" customWidth="1"/>
    <col min="12292" max="12292" width="13" style="1" customWidth="1"/>
    <col min="12293" max="12294" width="12.77734375" style="1" customWidth="1"/>
    <col min="12295" max="12297" width="0" style="1" hidden="1" customWidth="1"/>
    <col min="12298" max="12306" width="12.77734375" style="1" customWidth="1"/>
    <col min="12307" max="12307" width="0" style="1" hidden="1" customWidth="1"/>
    <col min="12308" max="12311" width="12.77734375" style="1" customWidth="1"/>
    <col min="12312" max="12312" width="1.77734375" style="1" customWidth="1"/>
    <col min="12313" max="12313" width="12.77734375" style="1" customWidth="1"/>
    <col min="12314" max="12314" width="1.77734375" style="1" customWidth="1"/>
    <col min="12315" max="12316" width="0" style="1" hidden="1" customWidth="1"/>
    <col min="12317" max="12317" width="12.77734375" style="1" customWidth="1"/>
    <col min="12318" max="12318" width="17.88671875" style="1" customWidth="1"/>
    <col min="12319" max="12319" width="11.77734375" style="1" customWidth="1"/>
    <col min="12320" max="12320" width="12" style="1" customWidth="1"/>
    <col min="12321" max="12544" width="27.5546875" style="1"/>
    <col min="12545" max="12545" width="19.44140625" style="1" customWidth="1"/>
    <col min="12546" max="12547" width="12.77734375" style="1" customWidth="1"/>
    <col min="12548" max="12548" width="13" style="1" customWidth="1"/>
    <col min="12549" max="12550" width="12.77734375" style="1" customWidth="1"/>
    <col min="12551" max="12553" width="0" style="1" hidden="1" customWidth="1"/>
    <col min="12554" max="12562" width="12.77734375" style="1" customWidth="1"/>
    <col min="12563" max="12563" width="0" style="1" hidden="1" customWidth="1"/>
    <col min="12564" max="12567" width="12.77734375" style="1" customWidth="1"/>
    <col min="12568" max="12568" width="1.77734375" style="1" customWidth="1"/>
    <col min="12569" max="12569" width="12.77734375" style="1" customWidth="1"/>
    <col min="12570" max="12570" width="1.77734375" style="1" customWidth="1"/>
    <col min="12571" max="12572" width="0" style="1" hidden="1" customWidth="1"/>
    <col min="12573" max="12573" width="12.77734375" style="1" customWidth="1"/>
    <col min="12574" max="12574" width="17.88671875" style="1" customWidth="1"/>
    <col min="12575" max="12575" width="11.77734375" style="1" customWidth="1"/>
    <col min="12576" max="12576" width="12" style="1" customWidth="1"/>
    <col min="12577" max="12800" width="27.5546875" style="1"/>
    <col min="12801" max="12801" width="19.44140625" style="1" customWidth="1"/>
    <col min="12802" max="12803" width="12.77734375" style="1" customWidth="1"/>
    <col min="12804" max="12804" width="13" style="1" customWidth="1"/>
    <col min="12805" max="12806" width="12.77734375" style="1" customWidth="1"/>
    <col min="12807" max="12809" width="0" style="1" hidden="1" customWidth="1"/>
    <col min="12810" max="12818" width="12.77734375" style="1" customWidth="1"/>
    <col min="12819" max="12819" width="0" style="1" hidden="1" customWidth="1"/>
    <col min="12820" max="12823" width="12.77734375" style="1" customWidth="1"/>
    <col min="12824" max="12824" width="1.77734375" style="1" customWidth="1"/>
    <col min="12825" max="12825" width="12.77734375" style="1" customWidth="1"/>
    <col min="12826" max="12826" width="1.77734375" style="1" customWidth="1"/>
    <col min="12827" max="12828" width="0" style="1" hidden="1" customWidth="1"/>
    <col min="12829" max="12829" width="12.77734375" style="1" customWidth="1"/>
    <col min="12830" max="12830" width="17.88671875" style="1" customWidth="1"/>
    <col min="12831" max="12831" width="11.77734375" style="1" customWidth="1"/>
    <col min="12832" max="12832" width="12" style="1" customWidth="1"/>
    <col min="12833" max="13056" width="27.5546875" style="1"/>
    <col min="13057" max="13057" width="19.44140625" style="1" customWidth="1"/>
    <col min="13058" max="13059" width="12.77734375" style="1" customWidth="1"/>
    <col min="13060" max="13060" width="13" style="1" customWidth="1"/>
    <col min="13061" max="13062" width="12.77734375" style="1" customWidth="1"/>
    <col min="13063" max="13065" width="0" style="1" hidden="1" customWidth="1"/>
    <col min="13066" max="13074" width="12.77734375" style="1" customWidth="1"/>
    <col min="13075" max="13075" width="0" style="1" hidden="1" customWidth="1"/>
    <col min="13076" max="13079" width="12.77734375" style="1" customWidth="1"/>
    <col min="13080" max="13080" width="1.77734375" style="1" customWidth="1"/>
    <col min="13081" max="13081" width="12.77734375" style="1" customWidth="1"/>
    <col min="13082" max="13082" width="1.77734375" style="1" customWidth="1"/>
    <col min="13083" max="13084" width="0" style="1" hidden="1" customWidth="1"/>
    <col min="13085" max="13085" width="12.77734375" style="1" customWidth="1"/>
    <col min="13086" max="13086" width="17.88671875" style="1" customWidth="1"/>
    <col min="13087" max="13087" width="11.77734375" style="1" customWidth="1"/>
    <col min="13088" max="13088" width="12" style="1" customWidth="1"/>
    <col min="13089" max="13312" width="27.5546875" style="1"/>
    <col min="13313" max="13313" width="19.44140625" style="1" customWidth="1"/>
    <col min="13314" max="13315" width="12.77734375" style="1" customWidth="1"/>
    <col min="13316" max="13316" width="13" style="1" customWidth="1"/>
    <col min="13317" max="13318" width="12.77734375" style="1" customWidth="1"/>
    <col min="13319" max="13321" width="0" style="1" hidden="1" customWidth="1"/>
    <col min="13322" max="13330" width="12.77734375" style="1" customWidth="1"/>
    <col min="13331" max="13331" width="0" style="1" hidden="1" customWidth="1"/>
    <col min="13332" max="13335" width="12.77734375" style="1" customWidth="1"/>
    <col min="13336" max="13336" width="1.77734375" style="1" customWidth="1"/>
    <col min="13337" max="13337" width="12.77734375" style="1" customWidth="1"/>
    <col min="13338" max="13338" width="1.77734375" style="1" customWidth="1"/>
    <col min="13339" max="13340" width="0" style="1" hidden="1" customWidth="1"/>
    <col min="13341" max="13341" width="12.77734375" style="1" customWidth="1"/>
    <col min="13342" max="13342" width="17.88671875" style="1" customWidth="1"/>
    <col min="13343" max="13343" width="11.77734375" style="1" customWidth="1"/>
    <col min="13344" max="13344" width="12" style="1" customWidth="1"/>
    <col min="13345" max="13568" width="27.5546875" style="1"/>
    <col min="13569" max="13569" width="19.44140625" style="1" customWidth="1"/>
    <col min="13570" max="13571" width="12.77734375" style="1" customWidth="1"/>
    <col min="13572" max="13572" width="13" style="1" customWidth="1"/>
    <col min="13573" max="13574" width="12.77734375" style="1" customWidth="1"/>
    <col min="13575" max="13577" width="0" style="1" hidden="1" customWidth="1"/>
    <col min="13578" max="13586" width="12.77734375" style="1" customWidth="1"/>
    <col min="13587" max="13587" width="0" style="1" hidden="1" customWidth="1"/>
    <col min="13588" max="13591" width="12.77734375" style="1" customWidth="1"/>
    <col min="13592" max="13592" width="1.77734375" style="1" customWidth="1"/>
    <col min="13593" max="13593" width="12.77734375" style="1" customWidth="1"/>
    <col min="13594" max="13594" width="1.77734375" style="1" customWidth="1"/>
    <col min="13595" max="13596" width="0" style="1" hidden="1" customWidth="1"/>
    <col min="13597" max="13597" width="12.77734375" style="1" customWidth="1"/>
    <col min="13598" max="13598" width="17.88671875" style="1" customWidth="1"/>
    <col min="13599" max="13599" width="11.77734375" style="1" customWidth="1"/>
    <col min="13600" max="13600" width="12" style="1" customWidth="1"/>
    <col min="13601" max="13824" width="27.5546875" style="1"/>
    <col min="13825" max="13825" width="19.44140625" style="1" customWidth="1"/>
    <col min="13826" max="13827" width="12.77734375" style="1" customWidth="1"/>
    <col min="13828" max="13828" width="13" style="1" customWidth="1"/>
    <col min="13829" max="13830" width="12.77734375" style="1" customWidth="1"/>
    <col min="13831" max="13833" width="0" style="1" hidden="1" customWidth="1"/>
    <col min="13834" max="13842" width="12.77734375" style="1" customWidth="1"/>
    <col min="13843" max="13843" width="0" style="1" hidden="1" customWidth="1"/>
    <col min="13844" max="13847" width="12.77734375" style="1" customWidth="1"/>
    <col min="13848" max="13848" width="1.77734375" style="1" customWidth="1"/>
    <col min="13849" max="13849" width="12.77734375" style="1" customWidth="1"/>
    <col min="13850" max="13850" width="1.77734375" style="1" customWidth="1"/>
    <col min="13851" max="13852" width="0" style="1" hidden="1" customWidth="1"/>
    <col min="13853" max="13853" width="12.77734375" style="1" customWidth="1"/>
    <col min="13854" max="13854" width="17.88671875" style="1" customWidth="1"/>
    <col min="13855" max="13855" width="11.77734375" style="1" customWidth="1"/>
    <col min="13856" max="13856" width="12" style="1" customWidth="1"/>
    <col min="13857" max="14080" width="27.5546875" style="1"/>
    <col min="14081" max="14081" width="19.44140625" style="1" customWidth="1"/>
    <col min="14082" max="14083" width="12.77734375" style="1" customWidth="1"/>
    <col min="14084" max="14084" width="13" style="1" customWidth="1"/>
    <col min="14085" max="14086" width="12.77734375" style="1" customWidth="1"/>
    <col min="14087" max="14089" width="0" style="1" hidden="1" customWidth="1"/>
    <col min="14090" max="14098" width="12.77734375" style="1" customWidth="1"/>
    <col min="14099" max="14099" width="0" style="1" hidden="1" customWidth="1"/>
    <col min="14100" max="14103" width="12.77734375" style="1" customWidth="1"/>
    <col min="14104" max="14104" width="1.77734375" style="1" customWidth="1"/>
    <col min="14105" max="14105" width="12.77734375" style="1" customWidth="1"/>
    <col min="14106" max="14106" width="1.77734375" style="1" customWidth="1"/>
    <col min="14107" max="14108" width="0" style="1" hidden="1" customWidth="1"/>
    <col min="14109" max="14109" width="12.77734375" style="1" customWidth="1"/>
    <col min="14110" max="14110" width="17.88671875" style="1" customWidth="1"/>
    <col min="14111" max="14111" width="11.77734375" style="1" customWidth="1"/>
    <col min="14112" max="14112" width="12" style="1" customWidth="1"/>
    <col min="14113" max="14336" width="27.5546875" style="1"/>
    <col min="14337" max="14337" width="19.44140625" style="1" customWidth="1"/>
    <col min="14338" max="14339" width="12.77734375" style="1" customWidth="1"/>
    <col min="14340" max="14340" width="13" style="1" customWidth="1"/>
    <col min="14341" max="14342" width="12.77734375" style="1" customWidth="1"/>
    <col min="14343" max="14345" width="0" style="1" hidden="1" customWidth="1"/>
    <col min="14346" max="14354" width="12.77734375" style="1" customWidth="1"/>
    <col min="14355" max="14355" width="0" style="1" hidden="1" customWidth="1"/>
    <col min="14356" max="14359" width="12.77734375" style="1" customWidth="1"/>
    <col min="14360" max="14360" width="1.77734375" style="1" customWidth="1"/>
    <col min="14361" max="14361" width="12.77734375" style="1" customWidth="1"/>
    <col min="14362" max="14362" width="1.77734375" style="1" customWidth="1"/>
    <col min="14363" max="14364" width="0" style="1" hidden="1" customWidth="1"/>
    <col min="14365" max="14365" width="12.77734375" style="1" customWidth="1"/>
    <col min="14366" max="14366" width="17.88671875" style="1" customWidth="1"/>
    <col min="14367" max="14367" width="11.77734375" style="1" customWidth="1"/>
    <col min="14368" max="14368" width="12" style="1" customWidth="1"/>
    <col min="14369" max="14592" width="27.5546875" style="1"/>
    <col min="14593" max="14593" width="19.44140625" style="1" customWidth="1"/>
    <col min="14594" max="14595" width="12.77734375" style="1" customWidth="1"/>
    <col min="14596" max="14596" width="13" style="1" customWidth="1"/>
    <col min="14597" max="14598" width="12.77734375" style="1" customWidth="1"/>
    <col min="14599" max="14601" width="0" style="1" hidden="1" customWidth="1"/>
    <col min="14602" max="14610" width="12.77734375" style="1" customWidth="1"/>
    <col min="14611" max="14611" width="0" style="1" hidden="1" customWidth="1"/>
    <col min="14612" max="14615" width="12.77734375" style="1" customWidth="1"/>
    <col min="14616" max="14616" width="1.77734375" style="1" customWidth="1"/>
    <col min="14617" max="14617" width="12.77734375" style="1" customWidth="1"/>
    <col min="14618" max="14618" width="1.77734375" style="1" customWidth="1"/>
    <col min="14619" max="14620" width="0" style="1" hidden="1" customWidth="1"/>
    <col min="14621" max="14621" width="12.77734375" style="1" customWidth="1"/>
    <col min="14622" max="14622" width="17.88671875" style="1" customWidth="1"/>
    <col min="14623" max="14623" width="11.77734375" style="1" customWidth="1"/>
    <col min="14624" max="14624" width="12" style="1" customWidth="1"/>
    <col min="14625" max="14848" width="27.5546875" style="1"/>
    <col min="14849" max="14849" width="19.44140625" style="1" customWidth="1"/>
    <col min="14850" max="14851" width="12.77734375" style="1" customWidth="1"/>
    <col min="14852" max="14852" width="13" style="1" customWidth="1"/>
    <col min="14853" max="14854" width="12.77734375" style="1" customWidth="1"/>
    <col min="14855" max="14857" width="0" style="1" hidden="1" customWidth="1"/>
    <col min="14858" max="14866" width="12.77734375" style="1" customWidth="1"/>
    <col min="14867" max="14867" width="0" style="1" hidden="1" customWidth="1"/>
    <col min="14868" max="14871" width="12.77734375" style="1" customWidth="1"/>
    <col min="14872" max="14872" width="1.77734375" style="1" customWidth="1"/>
    <col min="14873" max="14873" width="12.77734375" style="1" customWidth="1"/>
    <col min="14874" max="14874" width="1.77734375" style="1" customWidth="1"/>
    <col min="14875" max="14876" width="0" style="1" hidden="1" customWidth="1"/>
    <col min="14877" max="14877" width="12.77734375" style="1" customWidth="1"/>
    <col min="14878" max="14878" width="17.88671875" style="1" customWidth="1"/>
    <col min="14879" max="14879" width="11.77734375" style="1" customWidth="1"/>
    <col min="14880" max="14880" width="12" style="1" customWidth="1"/>
    <col min="14881" max="15104" width="27.5546875" style="1"/>
    <col min="15105" max="15105" width="19.44140625" style="1" customWidth="1"/>
    <col min="15106" max="15107" width="12.77734375" style="1" customWidth="1"/>
    <col min="15108" max="15108" width="13" style="1" customWidth="1"/>
    <col min="15109" max="15110" width="12.77734375" style="1" customWidth="1"/>
    <col min="15111" max="15113" width="0" style="1" hidden="1" customWidth="1"/>
    <col min="15114" max="15122" width="12.77734375" style="1" customWidth="1"/>
    <col min="15123" max="15123" width="0" style="1" hidden="1" customWidth="1"/>
    <col min="15124" max="15127" width="12.77734375" style="1" customWidth="1"/>
    <col min="15128" max="15128" width="1.77734375" style="1" customWidth="1"/>
    <col min="15129" max="15129" width="12.77734375" style="1" customWidth="1"/>
    <col min="15130" max="15130" width="1.77734375" style="1" customWidth="1"/>
    <col min="15131" max="15132" width="0" style="1" hidden="1" customWidth="1"/>
    <col min="15133" max="15133" width="12.77734375" style="1" customWidth="1"/>
    <col min="15134" max="15134" width="17.88671875" style="1" customWidth="1"/>
    <col min="15135" max="15135" width="11.77734375" style="1" customWidth="1"/>
    <col min="15136" max="15136" width="12" style="1" customWidth="1"/>
    <col min="15137" max="15360" width="27.5546875" style="1"/>
    <col min="15361" max="15361" width="19.44140625" style="1" customWidth="1"/>
    <col min="15362" max="15363" width="12.77734375" style="1" customWidth="1"/>
    <col min="15364" max="15364" width="13" style="1" customWidth="1"/>
    <col min="15365" max="15366" width="12.77734375" style="1" customWidth="1"/>
    <col min="15367" max="15369" width="0" style="1" hidden="1" customWidth="1"/>
    <col min="15370" max="15378" width="12.77734375" style="1" customWidth="1"/>
    <col min="15379" max="15379" width="0" style="1" hidden="1" customWidth="1"/>
    <col min="15380" max="15383" width="12.77734375" style="1" customWidth="1"/>
    <col min="15384" max="15384" width="1.77734375" style="1" customWidth="1"/>
    <col min="15385" max="15385" width="12.77734375" style="1" customWidth="1"/>
    <col min="15386" max="15386" width="1.77734375" style="1" customWidth="1"/>
    <col min="15387" max="15388" width="0" style="1" hidden="1" customWidth="1"/>
    <col min="15389" max="15389" width="12.77734375" style="1" customWidth="1"/>
    <col min="15390" max="15390" width="17.88671875" style="1" customWidth="1"/>
    <col min="15391" max="15391" width="11.77734375" style="1" customWidth="1"/>
    <col min="15392" max="15392" width="12" style="1" customWidth="1"/>
    <col min="15393" max="15616" width="27.5546875" style="1"/>
    <col min="15617" max="15617" width="19.44140625" style="1" customWidth="1"/>
    <col min="15618" max="15619" width="12.77734375" style="1" customWidth="1"/>
    <col min="15620" max="15620" width="13" style="1" customWidth="1"/>
    <col min="15621" max="15622" width="12.77734375" style="1" customWidth="1"/>
    <col min="15623" max="15625" width="0" style="1" hidden="1" customWidth="1"/>
    <col min="15626" max="15634" width="12.77734375" style="1" customWidth="1"/>
    <col min="15635" max="15635" width="0" style="1" hidden="1" customWidth="1"/>
    <col min="15636" max="15639" width="12.77734375" style="1" customWidth="1"/>
    <col min="15640" max="15640" width="1.77734375" style="1" customWidth="1"/>
    <col min="15641" max="15641" width="12.77734375" style="1" customWidth="1"/>
    <col min="15642" max="15642" width="1.77734375" style="1" customWidth="1"/>
    <col min="15643" max="15644" width="0" style="1" hidden="1" customWidth="1"/>
    <col min="15645" max="15645" width="12.77734375" style="1" customWidth="1"/>
    <col min="15646" max="15646" width="17.88671875" style="1" customWidth="1"/>
    <col min="15647" max="15647" width="11.77734375" style="1" customWidth="1"/>
    <col min="15648" max="15648" width="12" style="1" customWidth="1"/>
    <col min="15649" max="15872" width="27.5546875" style="1"/>
    <col min="15873" max="15873" width="19.44140625" style="1" customWidth="1"/>
    <col min="15874" max="15875" width="12.77734375" style="1" customWidth="1"/>
    <col min="15876" max="15876" width="13" style="1" customWidth="1"/>
    <col min="15877" max="15878" width="12.77734375" style="1" customWidth="1"/>
    <col min="15879" max="15881" width="0" style="1" hidden="1" customWidth="1"/>
    <col min="15882" max="15890" width="12.77734375" style="1" customWidth="1"/>
    <col min="15891" max="15891" width="0" style="1" hidden="1" customWidth="1"/>
    <col min="15892" max="15895" width="12.77734375" style="1" customWidth="1"/>
    <col min="15896" max="15896" width="1.77734375" style="1" customWidth="1"/>
    <col min="15897" max="15897" width="12.77734375" style="1" customWidth="1"/>
    <col min="15898" max="15898" width="1.77734375" style="1" customWidth="1"/>
    <col min="15899" max="15900" width="0" style="1" hidden="1" customWidth="1"/>
    <col min="15901" max="15901" width="12.77734375" style="1" customWidth="1"/>
    <col min="15902" max="15902" width="17.88671875" style="1" customWidth="1"/>
    <col min="15903" max="15903" width="11.77734375" style="1" customWidth="1"/>
    <col min="15904" max="15904" width="12" style="1" customWidth="1"/>
    <col min="15905" max="16128" width="27.5546875" style="1"/>
    <col min="16129" max="16129" width="19.44140625" style="1" customWidth="1"/>
    <col min="16130" max="16131" width="12.77734375" style="1" customWidth="1"/>
    <col min="16132" max="16132" width="13" style="1" customWidth="1"/>
    <col min="16133" max="16134" width="12.77734375" style="1" customWidth="1"/>
    <col min="16135" max="16137" width="0" style="1" hidden="1" customWidth="1"/>
    <col min="16138" max="16146" width="12.77734375" style="1" customWidth="1"/>
    <col min="16147" max="16147" width="0" style="1" hidden="1" customWidth="1"/>
    <col min="16148" max="16151" width="12.77734375" style="1" customWidth="1"/>
    <col min="16152" max="16152" width="1.77734375" style="1" customWidth="1"/>
    <col min="16153" max="16153" width="12.77734375" style="1" customWidth="1"/>
    <col min="16154" max="16154" width="1.77734375" style="1" customWidth="1"/>
    <col min="16155" max="16156" width="0" style="1" hidden="1" customWidth="1"/>
    <col min="16157" max="16157" width="12.77734375" style="1" customWidth="1"/>
    <col min="16158" max="16158" width="17.88671875" style="1" customWidth="1"/>
    <col min="16159" max="16159" width="11.77734375" style="1" customWidth="1"/>
    <col min="16160" max="16160" width="12" style="1" customWidth="1"/>
    <col min="16161" max="16384" width="27.5546875" style="1"/>
  </cols>
  <sheetData>
    <row r="1" spans="1:52" ht="36.75" customHeight="1" x14ac:dyDescent="0.25">
      <c r="A1" s="68"/>
      <c r="B1" s="53"/>
      <c r="C1" s="67"/>
      <c r="D1" s="53"/>
      <c r="E1" s="53"/>
      <c r="F1" s="53"/>
      <c r="G1" s="53"/>
      <c r="H1" s="53"/>
      <c r="I1" s="53"/>
      <c r="J1" s="53"/>
      <c r="K1" s="53"/>
      <c r="M1" s="66"/>
      <c r="O1" s="53"/>
      <c r="P1" s="53"/>
      <c r="Q1" s="53"/>
      <c r="R1" s="53"/>
      <c r="S1" s="53"/>
      <c r="T1" s="53"/>
      <c r="U1" s="53"/>
      <c r="V1" s="53"/>
      <c r="W1" s="65" t="s">
        <v>95</v>
      </c>
      <c r="Y1" s="64"/>
      <c r="AA1" s="64"/>
      <c r="AC1" s="64"/>
    </row>
    <row r="2" spans="1:52" s="60" customFormat="1" ht="18" customHeight="1" x14ac:dyDescent="0.2">
      <c r="A2" s="63"/>
      <c r="B2" s="29"/>
      <c r="C2" s="29"/>
      <c r="D2" s="30"/>
      <c r="E2" s="29"/>
      <c r="F2" s="29"/>
      <c r="G2" s="29"/>
      <c r="H2" s="29"/>
      <c r="I2" s="29"/>
      <c r="J2" s="29"/>
      <c r="K2" s="29"/>
      <c r="M2" s="62"/>
      <c r="N2" s="61"/>
      <c r="O2" s="29"/>
      <c r="P2" s="29"/>
      <c r="Q2" s="29"/>
      <c r="R2" s="29"/>
      <c r="S2" s="29"/>
      <c r="T2" s="29"/>
      <c r="U2" s="29"/>
      <c r="V2" s="29"/>
      <c r="W2" s="5"/>
      <c r="Y2" s="5"/>
      <c r="AA2" s="5"/>
      <c r="AC2" s="5"/>
    </row>
    <row r="3" spans="1:52" ht="21" customHeight="1" x14ac:dyDescent="0.2">
      <c r="A3" s="59"/>
      <c r="B3" s="53"/>
      <c r="C3" s="53"/>
      <c r="D3" s="59"/>
      <c r="E3" s="53"/>
      <c r="F3" s="54"/>
      <c r="G3" s="53"/>
      <c r="H3" s="53"/>
      <c r="I3" s="54"/>
      <c r="J3" s="53"/>
      <c r="K3" s="53"/>
      <c r="M3" s="58"/>
      <c r="N3" s="57"/>
      <c r="O3" s="53"/>
      <c r="P3" s="53"/>
      <c r="Q3" s="53"/>
      <c r="R3" s="53"/>
      <c r="S3" s="53"/>
      <c r="T3" s="53"/>
      <c r="U3" s="53"/>
      <c r="V3" s="53"/>
      <c r="W3" s="5"/>
      <c r="Y3" s="5"/>
      <c r="AA3" s="5"/>
      <c r="AC3" s="5"/>
    </row>
    <row r="4" spans="1:52" ht="20.100000000000001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5"/>
      <c r="X4" s="8"/>
      <c r="Y4" s="55"/>
      <c r="Z4" s="8"/>
      <c r="AA4" s="55"/>
      <c r="AB4" s="8"/>
      <c r="AC4" s="55"/>
    </row>
    <row r="5" spans="1:52" ht="15" customHeight="1" x14ac:dyDescent="0.2">
      <c r="A5" s="53"/>
      <c r="B5" s="53"/>
      <c r="C5" s="53"/>
      <c r="D5" s="53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2"/>
      <c r="Y5" s="50"/>
      <c r="AA5" s="50"/>
      <c r="AC5" s="50"/>
    </row>
    <row r="6" spans="1:52" ht="15.95" customHeight="1" x14ac:dyDescent="0.25">
      <c r="A6" s="104"/>
      <c r="B6" s="104" t="s">
        <v>94</v>
      </c>
      <c r="C6" s="104" t="s">
        <v>100</v>
      </c>
      <c r="D6" s="104"/>
      <c r="E6" s="104" t="s">
        <v>93</v>
      </c>
      <c r="F6" s="104"/>
      <c r="G6" s="223"/>
      <c r="H6" s="224"/>
      <c r="I6" s="224"/>
      <c r="J6" s="119" t="s">
        <v>92</v>
      </c>
      <c r="K6" s="118"/>
      <c r="L6" s="104" t="s">
        <v>91</v>
      </c>
      <c r="M6" s="117" t="s">
        <v>90</v>
      </c>
      <c r="N6" s="110" t="s">
        <v>89</v>
      </c>
      <c r="O6" s="109"/>
      <c r="P6" s="109"/>
      <c r="Q6" s="108"/>
      <c r="R6" s="215" t="s">
        <v>88</v>
      </c>
      <c r="S6" s="216"/>
      <c r="T6" s="217"/>
      <c r="U6" s="104" t="s">
        <v>87</v>
      </c>
      <c r="V6" s="116" t="s">
        <v>86</v>
      </c>
      <c r="W6" s="115" t="s">
        <v>73</v>
      </c>
      <c r="X6" s="96"/>
      <c r="Y6" s="114" t="s">
        <v>85</v>
      </c>
      <c r="Z6" s="2"/>
      <c r="AA6" s="137"/>
      <c r="AB6" s="2"/>
      <c r="AC6" s="11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97" t="s">
        <v>22</v>
      </c>
      <c r="B7" s="97" t="s">
        <v>84</v>
      </c>
      <c r="C7" s="97" t="s">
        <v>99</v>
      </c>
      <c r="D7" s="97" t="s">
        <v>82</v>
      </c>
      <c r="E7" s="97" t="s">
        <v>83</v>
      </c>
      <c r="F7" s="97" t="s">
        <v>82</v>
      </c>
      <c r="G7" s="225"/>
      <c r="H7" s="225"/>
      <c r="I7" s="225"/>
      <c r="J7" s="113" t="s">
        <v>81</v>
      </c>
      <c r="K7" s="112"/>
      <c r="L7" s="97" t="s">
        <v>80</v>
      </c>
      <c r="M7" s="111" t="s">
        <v>70</v>
      </c>
      <c r="N7" s="110" t="s">
        <v>79</v>
      </c>
      <c r="O7" s="109"/>
      <c r="P7" s="108"/>
      <c r="Q7" s="104" t="s">
        <v>78</v>
      </c>
      <c r="R7" s="218" t="s">
        <v>108</v>
      </c>
      <c r="S7" s="219"/>
      <c r="T7" s="220"/>
      <c r="U7" s="97" t="s">
        <v>77</v>
      </c>
      <c r="V7" s="98" t="s">
        <v>76</v>
      </c>
      <c r="W7" s="97" t="s">
        <v>75</v>
      </c>
      <c r="X7" s="96"/>
      <c r="Y7" s="95" t="s">
        <v>74</v>
      </c>
      <c r="Z7" s="2"/>
      <c r="AA7" s="138"/>
      <c r="AB7" s="2"/>
      <c r="AC7" s="95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97"/>
      <c r="B8" s="97" t="s">
        <v>72</v>
      </c>
      <c r="C8" s="97" t="s">
        <v>72</v>
      </c>
      <c r="D8" s="97"/>
      <c r="E8" s="97" t="s">
        <v>71</v>
      </c>
      <c r="F8" s="97"/>
      <c r="G8" s="107"/>
      <c r="H8" s="106"/>
      <c r="I8" s="105"/>
      <c r="J8" s="104" t="s">
        <v>71</v>
      </c>
      <c r="K8" s="104" t="s">
        <v>70</v>
      </c>
      <c r="L8" s="97" t="s">
        <v>69</v>
      </c>
      <c r="M8" s="97" t="s">
        <v>68</v>
      </c>
      <c r="N8" s="98" t="s">
        <v>67</v>
      </c>
      <c r="O8" s="104" t="s">
        <v>66</v>
      </c>
      <c r="P8" s="226" t="s">
        <v>63</v>
      </c>
      <c r="Q8" s="97" t="s">
        <v>65</v>
      </c>
      <c r="R8" s="104" t="s">
        <v>64</v>
      </c>
      <c r="S8" s="103"/>
      <c r="T8" s="221" t="s">
        <v>63</v>
      </c>
      <c r="U8" s="97" t="s">
        <v>62</v>
      </c>
      <c r="V8" s="98" t="s">
        <v>61</v>
      </c>
      <c r="W8" s="97" t="s">
        <v>60</v>
      </c>
      <c r="X8" s="96"/>
      <c r="Y8" s="95" t="s">
        <v>59</v>
      </c>
      <c r="Z8" s="2"/>
      <c r="AA8" s="138"/>
      <c r="AB8" s="2"/>
      <c r="AC8" s="95" t="s">
        <v>58</v>
      </c>
      <c r="AD8" s="26"/>
      <c r="AE8" s="26"/>
      <c r="AF8" s="26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102"/>
      <c r="B9" s="97"/>
      <c r="C9" s="97"/>
      <c r="D9" s="97"/>
      <c r="E9" s="97" t="s">
        <v>57</v>
      </c>
      <c r="F9" s="102"/>
      <c r="G9" s="101"/>
      <c r="H9" s="100"/>
      <c r="I9" s="99"/>
      <c r="J9" s="97" t="s">
        <v>56</v>
      </c>
      <c r="K9" s="97" t="s">
        <v>55</v>
      </c>
      <c r="L9" s="97" t="s">
        <v>54</v>
      </c>
      <c r="M9" s="97" t="s">
        <v>53</v>
      </c>
      <c r="N9" s="98" t="s">
        <v>52</v>
      </c>
      <c r="O9" s="97" t="s">
        <v>51</v>
      </c>
      <c r="P9" s="227"/>
      <c r="Q9" s="97"/>
      <c r="R9" s="97" t="s">
        <v>50</v>
      </c>
      <c r="S9" s="98"/>
      <c r="T9" s="222"/>
      <c r="U9" s="97" t="s">
        <v>49</v>
      </c>
      <c r="V9" s="98" t="s">
        <v>48</v>
      </c>
      <c r="W9" s="97" t="s">
        <v>47</v>
      </c>
      <c r="X9" s="96"/>
      <c r="Y9" s="95" t="s">
        <v>46</v>
      </c>
      <c r="Z9" s="2"/>
      <c r="AA9" s="139"/>
      <c r="AB9" s="2"/>
      <c r="AC9" s="95"/>
      <c r="AD9" s="26"/>
      <c r="AE9" s="26"/>
      <c r="AF9" s="26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6" t="s">
        <v>45</v>
      </c>
      <c r="B10" s="42">
        <v>734839.34870000009</v>
      </c>
      <c r="C10" s="42">
        <v>97709.834619108879</v>
      </c>
      <c r="D10" s="90">
        <f>B10+C10</f>
        <v>832549.18331910903</v>
      </c>
      <c r="E10" s="42">
        <v>35.008399999999995</v>
      </c>
      <c r="F10" s="90">
        <f>D10+E10</f>
        <v>832584.19171910908</v>
      </c>
      <c r="G10" s="42">
        <v>0</v>
      </c>
      <c r="H10" s="42">
        <v>0</v>
      </c>
      <c r="I10" s="42">
        <v>0</v>
      </c>
      <c r="J10" s="42">
        <v>16225.429699999999</v>
      </c>
      <c r="K10" s="42">
        <v>3862.8006</v>
      </c>
      <c r="L10" s="42">
        <v>0</v>
      </c>
      <c r="M10" s="42">
        <v>12646.455599999999</v>
      </c>
      <c r="N10" s="42">
        <v>1759.7813000000001</v>
      </c>
      <c r="O10" s="42">
        <v>3774.4207000000001</v>
      </c>
      <c r="P10" s="42">
        <v>84.365873367306889</v>
      </c>
      <c r="Q10" s="42">
        <v>5672.1228000000001</v>
      </c>
      <c r="R10" s="42">
        <v>121.44980939854958</v>
      </c>
      <c r="S10" s="42">
        <v>0</v>
      </c>
      <c r="T10" s="42">
        <v>87.60717582921184</v>
      </c>
      <c r="U10" s="42">
        <v>0</v>
      </c>
      <c r="V10" s="42">
        <v>1680.4023999999999</v>
      </c>
      <c r="W10" s="90">
        <f t="shared" ref="W10:W32" si="0">SUM(F10:V10)</f>
        <v>878499.02767770411</v>
      </c>
      <c r="X10" s="38"/>
      <c r="Y10" s="44">
        <v>62215.475395000001</v>
      </c>
      <c r="Z10" s="40"/>
      <c r="AA10" s="140">
        <v>0</v>
      </c>
      <c r="AB10" s="38"/>
      <c r="AC10" s="90">
        <f>+W10+Y10+AA10</f>
        <v>940714.50307270407</v>
      </c>
      <c r="AD10" s="31"/>
      <c r="AE10" s="27"/>
      <c r="AF10" s="69"/>
      <c r="AG10" s="2"/>
      <c r="AH10" s="3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6" t="s">
        <v>44</v>
      </c>
      <c r="B11" s="42">
        <v>99779.430900000007</v>
      </c>
      <c r="C11" s="42">
        <v>4642.9915360200348</v>
      </c>
      <c r="D11" s="90">
        <f t="shared" ref="D11:D32" si="1">B11+C11</f>
        <v>104422.42243602005</v>
      </c>
      <c r="E11" s="42">
        <v>1.7832999999999999</v>
      </c>
      <c r="F11" s="90">
        <f t="shared" ref="F11:F32" si="2">D11+E11</f>
        <v>104424.20573602004</v>
      </c>
      <c r="G11" s="42">
        <v>0</v>
      </c>
      <c r="H11" s="42">
        <v>0</v>
      </c>
      <c r="I11" s="42">
        <v>0</v>
      </c>
      <c r="J11" s="42">
        <v>2035.0734</v>
      </c>
      <c r="K11" s="42">
        <v>0</v>
      </c>
      <c r="L11" s="42">
        <v>0</v>
      </c>
      <c r="M11" s="42">
        <v>0</v>
      </c>
      <c r="N11" s="42">
        <v>220.72379999999998</v>
      </c>
      <c r="O11" s="42">
        <v>378.66390000000001</v>
      </c>
      <c r="P11" s="42">
        <v>127.15164069365149</v>
      </c>
      <c r="Q11" s="42">
        <v>821.47990000000004</v>
      </c>
      <c r="R11" s="42">
        <v>192.33336370804619</v>
      </c>
      <c r="S11" s="42">
        <v>0</v>
      </c>
      <c r="T11" s="42">
        <v>132.03675487528062</v>
      </c>
      <c r="U11" s="42">
        <v>2.2000000000000002</v>
      </c>
      <c r="V11" s="42">
        <v>210.76760000000002</v>
      </c>
      <c r="W11" s="90">
        <f t="shared" si="0"/>
        <v>108544.63609529704</v>
      </c>
      <c r="X11" s="38"/>
      <c r="Y11" s="44">
        <v>629.60009300000002</v>
      </c>
      <c r="Z11" s="40"/>
      <c r="AA11" s="45">
        <v>0</v>
      </c>
      <c r="AB11" s="38"/>
      <c r="AC11" s="90">
        <f t="shared" ref="AC11:AC38" si="3">+W11+Y11+AA11</f>
        <v>109174.23618829704</v>
      </c>
      <c r="AD11" s="31"/>
      <c r="AE11" s="27"/>
      <c r="AF11" s="69"/>
      <c r="AG11" s="2"/>
      <c r="AH11" s="3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6" t="s">
        <v>43</v>
      </c>
      <c r="B12" s="42">
        <v>315312.24949999998</v>
      </c>
      <c r="C12" s="42">
        <v>21322.273232620209</v>
      </c>
      <c r="D12" s="90">
        <f t="shared" si="1"/>
        <v>336634.52273262019</v>
      </c>
      <c r="E12" s="42">
        <v>10.441700000000001</v>
      </c>
      <c r="F12" s="90">
        <f>D12+E12</f>
        <v>336644.96443262021</v>
      </c>
      <c r="G12" s="42">
        <v>0</v>
      </c>
      <c r="H12" s="42">
        <v>0</v>
      </c>
      <c r="I12" s="42">
        <v>0</v>
      </c>
      <c r="J12" s="42">
        <v>6560.6210999999994</v>
      </c>
      <c r="K12" s="42">
        <v>1319.163</v>
      </c>
      <c r="L12" s="42">
        <v>0</v>
      </c>
      <c r="M12" s="42">
        <v>4318.8189000000002</v>
      </c>
      <c r="N12" s="42">
        <v>711.55780000000004</v>
      </c>
      <c r="O12" s="42">
        <v>1890.1816999999999</v>
      </c>
      <c r="P12" s="42">
        <v>84.365873367306889</v>
      </c>
      <c r="Q12" s="42">
        <v>2210.172</v>
      </c>
      <c r="R12" s="42">
        <v>113.98520098389518</v>
      </c>
      <c r="S12" s="42">
        <v>0</v>
      </c>
      <c r="T12" s="42">
        <v>87.60717582921184</v>
      </c>
      <c r="U12" s="42">
        <v>0.5</v>
      </c>
      <c r="V12" s="42">
        <v>679.46130000000005</v>
      </c>
      <c r="W12" s="90">
        <f t="shared" si="0"/>
        <v>354621.39848280069</v>
      </c>
      <c r="X12" s="38"/>
      <c r="Y12" s="44">
        <v>3261.1096120000002</v>
      </c>
      <c r="Z12" s="40"/>
      <c r="AA12" s="45">
        <v>0</v>
      </c>
      <c r="AB12" s="38"/>
      <c r="AC12" s="90">
        <f t="shared" si="3"/>
        <v>357882.50809480069</v>
      </c>
      <c r="AD12" s="31"/>
      <c r="AE12" s="27"/>
      <c r="AF12" s="69"/>
      <c r="AG12" s="2"/>
      <c r="AH12" s="36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6" t="s">
        <v>42</v>
      </c>
      <c r="B13" s="42">
        <v>131233.7512</v>
      </c>
      <c r="C13" s="42">
        <v>9700.0077951399544</v>
      </c>
      <c r="D13" s="90">
        <f t="shared" si="1"/>
        <v>140933.75899513994</v>
      </c>
      <c r="E13" s="42">
        <v>3.2166999999999999</v>
      </c>
      <c r="F13" s="90">
        <f t="shared" si="2"/>
        <v>140936.97569513993</v>
      </c>
      <c r="G13" s="42">
        <v>0</v>
      </c>
      <c r="H13" s="42">
        <v>0</v>
      </c>
      <c r="I13" s="42">
        <v>0</v>
      </c>
      <c r="J13" s="42">
        <v>2746.6374999999998</v>
      </c>
      <c r="K13" s="42">
        <v>421.80720000000002</v>
      </c>
      <c r="L13" s="42">
        <v>0</v>
      </c>
      <c r="M13" s="42">
        <v>1380.9582</v>
      </c>
      <c r="N13" s="42">
        <v>297.89699999999999</v>
      </c>
      <c r="O13" s="42">
        <v>495.25490000000002</v>
      </c>
      <c r="P13" s="42">
        <v>106.8067455513268</v>
      </c>
      <c r="Q13" s="42">
        <v>1936.3453999999999</v>
      </c>
      <c r="R13" s="42">
        <v>159.28710828029011</v>
      </c>
      <c r="S13" s="42">
        <v>0</v>
      </c>
      <c r="T13" s="42">
        <v>110.91021716407874</v>
      </c>
      <c r="U13" s="42">
        <v>1.5</v>
      </c>
      <c r="V13" s="42">
        <v>284.4597</v>
      </c>
      <c r="W13" s="90">
        <f t="shared" si="0"/>
        <v>148878.83966613564</v>
      </c>
      <c r="X13" s="38"/>
      <c r="Y13" s="44">
        <v>3610.0562020000002</v>
      </c>
      <c r="Z13" s="40"/>
      <c r="AA13" s="45">
        <v>0</v>
      </c>
      <c r="AB13" s="38"/>
      <c r="AC13" s="90">
        <f t="shared" si="3"/>
        <v>152488.89586813565</v>
      </c>
      <c r="AD13" s="31"/>
      <c r="AE13" s="27"/>
      <c r="AF13" s="69"/>
      <c r="AG13" s="2"/>
      <c r="AH13" s="3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6" t="s">
        <v>41</v>
      </c>
      <c r="B14" s="42">
        <v>178423.2268</v>
      </c>
      <c r="C14" s="42">
        <v>10705.496408029907</v>
      </c>
      <c r="D14" s="90">
        <f t="shared" si="1"/>
        <v>189128.7232080299</v>
      </c>
      <c r="E14" s="42">
        <v>2.8</v>
      </c>
      <c r="F14" s="90">
        <f t="shared" si="2"/>
        <v>189131.52320802989</v>
      </c>
      <c r="G14" s="42">
        <v>0</v>
      </c>
      <c r="H14" s="42">
        <v>0</v>
      </c>
      <c r="I14" s="42">
        <v>0</v>
      </c>
      <c r="J14" s="42">
        <v>3685.9021000000002</v>
      </c>
      <c r="K14" s="42">
        <v>331.6121</v>
      </c>
      <c r="L14" s="42">
        <v>0</v>
      </c>
      <c r="M14" s="42">
        <v>1085.6676</v>
      </c>
      <c r="N14" s="42">
        <v>399.77140000000003</v>
      </c>
      <c r="O14" s="42">
        <v>531.41409999999996</v>
      </c>
      <c r="P14" s="42">
        <v>113.43800417266414</v>
      </c>
      <c r="Q14" s="42">
        <v>1799.4321</v>
      </c>
      <c r="R14" s="42">
        <v>167.07389507304762</v>
      </c>
      <c r="S14" s="42">
        <v>0</v>
      </c>
      <c r="T14" s="42">
        <v>117.79624603983376</v>
      </c>
      <c r="U14" s="42">
        <v>0.5</v>
      </c>
      <c r="V14" s="42">
        <v>381.73879999999997</v>
      </c>
      <c r="W14" s="90">
        <f t="shared" si="0"/>
        <v>197745.86955331542</v>
      </c>
      <c r="X14" s="38"/>
      <c r="Y14" s="44">
        <v>4429.3324400000001</v>
      </c>
      <c r="Z14" s="40"/>
      <c r="AA14" s="45">
        <v>0</v>
      </c>
      <c r="AB14" s="38"/>
      <c r="AC14" s="90">
        <f t="shared" si="3"/>
        <v>202175.20199331542</v>
      </c>
      <c r="AD14" s="31"/>
      <c r="AE14" s="27"/>
      <c r="AF14" s="69"/>
      <c r="AG14" s="2"/>
      <c r="AH14" s="36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6" t="s">
        <v>40</v>
      </c>
      <c r="B15" s="42">
        <v>55521.700600000004</v>
      </c>
      <c r="C15" s="42">
        <v>4435.9791746599885</v>
      </c>
      <c r="D15" s="90">
        <f t="shared" si="1"/>
        <v>59957.679774659991</v>
      </c>
      <c r="E15" s="42">
        <v>2.0167000000000002</v>
      </c>
      <c r="F15" s="90">
        <f t="shared" si="2"/>
        <v>59959.696474659992</v>
      </c>
      <c r="G15" s="42">
        <v>0</v>
      </c>
      <c r="H15" s="42">
        <v>0</v>
      </c>
      <c r="I15" s="42">
        <v>0</v>
      </c>
      <c r="J15" s="42">
        <v>1168.5065</v>
      </c>
      <c r="K15" s="42">
        <v>129.72039999999998</v>
      </c>
      <c r="L15" s="42">
        <v>0</v>
      </c>
      <c r="M15" s="42">
        <v>424.69279999999998</v>
      </c>
      <c r="N15" s="42">
        <v>126.7376</v>
      </c>
      <c r="O15" s="42">
        <v>432.28159999999997</v>
      </c>
      <c r="P15" s="42">
        <v>118.93781478458993</v>
      </c>
      <c r="Q15" s="42">
        <v>1251.7788</v>
      </c>
      <c r="R15" s="42">
        <v>175.50929481270404</v>
      </c>
      <c r="S15" s="42">
        <v>0</v>
      </c>
      <c r="T15" s="42">
        <v>123.50735713300182</v>
      </c>
      <c r="U15" s="42">
        <v>3</v>
      </c>
      <c r="V15" s="42">
        <v>121.02080000000001</v>
      </c>
      <c r="W15" s="90">
        <f t="shared" si="0"/>
        <v>64035.389441390289</v>
      </c>
      <c r="X15" s="38"/>
      <c r="Y15" s="44">
        <v>878.22164800000007</v>
      </c>
      <c r="Z15" s="40"/>
      <c r="AA15" s="45">
        <v>0</v>
      </c>
      <c r="AB15" s="38"/>
      <c r="AC15" s="90">
        <f t="shared" si="3"/>
        <v>64913.611089390288</v>
      </c>
      <c r="AD15" s="31"/>
      <c r="AE15" s="27"/>
      <c r="AF15" s="69"/>
      <c r="AG15" s="2"/>
      <c r="AH15" s="36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6" t="s">
        <v>39</v>
      </c>
      <c r="B16" s="42">
        <v>175796.91990000001</v>
      </c>
      <c r="C16" s="42">
        <v>9315.5562667099312</v>
      </c>
      <c r="D16" s="90">
        <f t="shared" si="1"/>
        <v>185112.47616670994</v>
      </c>
      <c r="E16" s="42">
        <v>5.6249000000000002</v>
      </c>
      <c r="F16" s="90">
        <f t="shared" si="2"/>
        <v>185118.10106670993</v>
      </c>
      <c r="G16" s="42">
        <v>0</v>
      </c>
      <c r="H16" s="42">
        <v>0</v>
      </c>
      <c r="I16" s="42">
        <v>0</v>
      </c>
      <c r="J16" s="42">
        <v>3607.6301000000003</v>
      </c>
      <c r="K16" s="42">
        <v>572.48770000000002</v>
      </c>
      <c r="L16" s="42">
        <v>0</v>
      </c>
      <c r="M16" s="42">
        <v>1874.2723000000001</v>
      </c>
      <c r="N16" s="42">
        <v>391.2758</v>
      </c>
      <c r="O16" s="42">
        <v>712.0643</v>
      </c>
      <c r="P16" s="42">
        <v>97.624497468982142</v>
      </c>
      <c r="Q16" s="42">
        <v>1525.6053999999999</v>
      </c>
      <c r="R16" s="42">
        <v>159.32734677525278</v>
      </c>
      <c r="S16" s="42">
        <v>0</v>
      </c>
      <c r="T16" s="42">
        <v>101.3751908643692</v>
      </c>
      <c r="U16" s="42">
        <v>1.8</v>
      </c>
      <c r="V16" s="42">
        <v>373.62640000000005</v>
      </c>
      <c r="W16" s="90">
        <f t="shared" si="0"/>
        <v>194535.19010181856</v>
      </c>
      <c r="X16" s="38"/>
      <c r="Y16" s="44">
        <v>2188.4018550000001</v>
      </c>
      <c r="Z16" s="40"/>
      <c r="AA16" s="45">
        <v>0</v>
      </c>
      <c r="AB16" s="38"/>
      <c r="AC16" s="90">
        <f t="shared" si="3"/>
        <v>196723.59195681856</v>
      </c>
      <c r="AD16" s="31"/>
      <c r="AE16" s="27"/>
      <c r="AF16" s="69"/>
      <c r="AG16" s="2"/>
      <c r="AH16" s="3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6" t="s">
        <v>38</v>
      </c>
      <c r="B17" s="42">
        <v>131743.33480000001</v>
      </c>
      <c r="C17" s="42">
        <v>6269.5172333700639</v>
      </c>
      <c r="D17" s="90">
        <f t="shared" si="1"/>
        <v>138012.85203337009</v>
      </c>
      <c r="E17" s="42">
        <v>1.7251000000000001</v>
      </c>
      <c r="F17" s="90">
        <f t="shared" si="2"/>
        <v>138014.5771333701</v>
      </c>
      <c r="G17" s="42">
        <v>0</v>
      </c>
      <c r="H17" s="42">
        <v>0</v>
      </c>
      <c r="I17" s="42">
        <v>0</v>
      </c>
      <c r="J17" s="42">
        <v>2689.7123999999999</v>
      </c>
      <c r="K17" s="42">
        <v>154.47139999999999</v>
      </c>
      <c r="L17" s="42">
        <v>0</v>
      </c>
      <c r="M17" s="42">
        <v>505.72520000000003</v>
      </c>
      <c r="N17" s="42">
        <v>291.72570000000002</v>
      </c>
      <c r="O17" s="42">
        <v>330.13979999999998</v>
      </c>
      <c r="P17" s="42">
        <v>131.08348335599564</v>
      </c>
      <c r="Q17" s="42">
        <v>1564.7235000000001</v>
      </c>
      <c r="R17" s="42">
        <v>0</v>
      </c>
      <c r="S17" s="42">
        <v>0</v>
      </c>
      <c r="T17" s="42">
        <v>136.11965734271593</v>
      </c>
      <c r="U17" s="42">
        <v>2.2000000000000002</v>
      </c>
      <c r="V17" s="42">
        <v>278.5668</v>
      </c>
      <c r="W17" s="90">
        <f t="shared" si="0"/>
        <v>144099.04507406882</v>
      </c>
      <c r="X17" s="38"/>
      <c r="Y17" s="44">
        <v>2249.403996</v>
      </c>
      <c r="Z17" s="40"/>
      <c r="AA17" s="45">
        <v>0</v>
      </c>
      <c r="AB17" s="38"/>
      <c r="AC17" s="90">
        <f t="shared" si="3"/>
        <v>146348.44907006883</v>
      </c>
      <c r="AD17" s="31"/>
      <c r="AE17" s="27"/>
      <c r="AF17" s="69"/>
      <c r="AG17" s="2"/>
      <c r="AH17" s="3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6" t="s">
        <v>37</v>
      </c>
      <c r="B18" s="42">
        <v>101675.51109999999</v>
      </c>
      <c r="C18" s="42">
        <v>6032.9316775300522</v>
      </c>
      <c r="D18" s="90">
        <f t="shared" si="1"/>
        <v>107708.44277753004</v>
      </c>
      <c r="E18" s="42">
        <v>2.7749999999999999</v>
      </c>
      <c r="F18" s="90">
        <f t="shared" si="2"/>
        <v>107711.21777753004</v>
      </c>
      <c r="G18" s="42">
        <v>0</v>
      </c>
      <c r="H18" s="42">
        <v>0</v>
      </c>
      <c r="I18" s="42">
        <v>0</v>
      </c>
      <c r="J18" s="42">
        <v>2099.1141000000002</v>
      </c>
      <c r="K18" s="42">
        <v>0</v>
      </c>
      <c r="L18" s="42">
        <v>0</v>
      </c>
      <c r="M18" s="42">
        <v>0</v>
      </c>
      <c r="N18" s="42">
        <v>227.6645</v>
      </c>
      <c r="O18" s="42">
        <v>345.41859999999997</v>
      </c>
      <c r="P18" s="42">
        <v>105.77968274398198</v>
      </c>
      <c r="Q18" s="42">
        <v>1173.5426</v>
      </c>
      <c r="R18" s="42">
        <v>181.95126189625066</v>
      </c>
      <c r="S18" s="42">
        <v>0</v>
      </c>
      <c r="T18" s="42">
        <v>109.84369501890714</v>
      </c>
      <c r="U18" s="42">
        <v>2.2000000000000002</v>
      </c>
      <c r="V18" s="42">
        <v>217.39510000000001</v>
      </c>
      <c r="W18" s="90">
        <f t="shared" si="0"/>
        <v>112174.12731718918</v>
      </c>
      <c r="X18" s="38"/>
      <c r="Y18" s="44">
        <v>2138.1055679999999</v>
      </c>
      <c r="Z18" s="40"/>
      <c r="AA18" s="45">
        <v>0</v>
      </c>
      <c r="AB18" s="38"/>
      <c r="AC18" s="90">
        <f t="shared" si="3"/>
        <v>114312.23288518918</v>
      </c>
      <c r="AD18" s="31"/>
      <c r="AE18" s="27"/>
      <c r="AF18" s="69"/>
      <c r="AG18" s="2"/>
      <c r="AH18" s="36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6" t="s">
        <v>36</v>
      </c>
      <c r="B19" s="42">
        <v>69480.324299999993</v>
      </c>
      <c r="C19" s="42">
        <v>3105.1854223000146</v>
      </c>
      <c r="D19" s="90">
        <f t="shared" si="1"/>
        <v>72585.509722300005</v>
      </c>
      <c r="E19" s="42">
        <v>1.6</v>
      </c>
      <c r="F19" s="90">
        <f t="shared" si="2"/>
        <v>72587.109722300011</v>
      </c>
      <c r="G19" s="42">
        <v>0</v>
      </c>
      <c r="H19" s="42">
        <v>0</v>
      </c>
      <c r="I19" s="42">
        <v>0</v>
      </c>
      <c r="J19" s="42">
        <v>1414.4249</v>
      </c>
      <c r="K19" s="42">
        <v>113.9118</v>
      </c>
      <c r="L19" s="42">
        <v>1.5499999999999998E-6</v>
      </c>
      <c r="M19" s="42">
        <v>373.0224</v>
      </c>
      <c r="N19" s="42">
        <v>153.40600000000001</v>
      </c>
      <c r="O19" s="42">
        <v>422.26229999999998</v>
      </c>
      <c r="P19" s="42">
        <v>93.902885153343519</v>
      </c>
      <c r="Q19" s="42">
        <v>797.5145</v>
      </c>
      <c r="R19" s="42">
        <v>219.61312051368347</v>
      </c>
      <c r="S19" s="42">
        <v>0</v>
      </c>
      <c r="T19" s="42">
        <v>97.510595694474873</v>
      </c>
      <c r="U19" s="42">
        <v>2.5</v>
      </c>
      <c r="V19" s="42">
        <v>146.4863</v>
      </c>
      <c r="W19" s="90">
        <f t="shared" si="0"/>
        <v>76421.664525211512</v>
      </c>
      <c r="X19" s="38"/>
      <c r="Y19" s="44">
        <v>0</v>
      </c>
      <c r="Z19" s="40"/>
      <c r="AA19" s="45">
        <v>0</v>
      </c>
      <c r="AB19" s="38"/>
      <c r="AC19" s="90">
        <f t="shared" si="3"/>
        <v>76421.664525211512</v>
      </c>
      <c r="AD19" s="31"/>
      <c r="AE19" s="27"/>
      <c r="AF19" s="69"/>
      <c r="AG19" s="2"/>
      <c r="AH19" s="3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6" t="s">
        <v>35</v>
      </c>
      <c r="B20" s="42">
        <v>74861.870599999995</v>
      </c>
      <c r="C20" s="42">
        <v>3637.5029231300086</v>
      </c>
      <c r="D20" s="90">
        <f t="shared" si="1"/>
        <v>78499.373523130009</v>
      </c>
      <c r="E20" s="42">
        <v>1.6916</v>
      </c>
      <c r="F20" s="90">
        <f t="shared" si="2"/>
        <v>78501.065123130014</v>
      </c>
      <c r="G20" s="42">
        <v>0</v>
      </c>
      <c r="H20" s="42">
        <v>0</v>
      </c>
      <c r="I20" s="42">
        <v>0</v>
      </c>
      <c r="J20" s="42">
        <v>1529.8628000000001</v>
      </c>
      <c r="K20" s="42">
        <v>0</v>
      </c>
      <c r="L20" s="42">
        <v>0</v>
      </c>
      <c r="M20" s="42">
        <v>0</v>
      </c>
      <c r="N20" s="42">
        <v>165.92760000000001</v>
      </c>
      <c r="O20" s="42">
        <v>352.26059999999995</v>
      </c>
      <c r="P20" s="42">
        <v>123.71909509198575</v>
      </c>
      <c r="Q20" s="42">
        <v>782.36180000000002</v>
      </c>
      <c r="R20" s="42">
        <v>210.39159519785156</v>
      </c>
      <c r="S20" s="42">
        <v>0</v>
      </c>
      <c r="T20" s="42">
        <v>128.47233227053644</v>
      </c>
      <c r="U20" s="42">
        <v>2.2000000000000002</v>
      </c>
      <c r="V20" s="42">
        <v>158.44300000000001</v>
      </c>
      <c r="W20" s="90">
        <f t="shared" si="0"/>
        <v>81954.703945690388</v>
      </c>
      <c r="X20" s="38"/>
      <c r="Y20" s="44">
        <v>734.47916199999997</v>
      </c>
      <c r="Z20" s="40"/>
      <c r="AA20" s="45">
        <v>0</v>
      </c>
      <c r="AB20" s="38"/>
      <c r="AC20" s="90">
        <f t="shared" si="3"/>
        <v>82689.183107690391</v>
      </c>
      <c r="AD20" s="31"/>
      <c r="AE20" s="27"/>
      <c r="AF20" s="69"/>
      <c r="AG20" s="2"/>
      <c r="AH20" s="3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6" t="s">
        <v>34</v>
      </c>
      <c r="B21" s="42">
        <v>144490.41769999999</v>
      </c>
      <c r="C21" s="42">
        <v>13603.669468779906</v>
      </c>
      <c r="D21" s="90">
        <f t="shared" si="1"/>
        <v>158094.08716877989</v>
      </c>
      <c r="E21" s="42">
        <v>5.1416000000000004</v>
      </c>
      <c r="F21" s="90">
        <f t="shared" si="2"/>
        <v>158099.2287687799</v>
      </c>
      <c r="G21" s="42">
        <v>0</v>
      </c>
      <c r="H21" s="42">
        <v>0</v>
      </c>
      <c r="I21" s="42">
        <v>0</v>
      </c>
      <c r="J21" s="42">
        <v>3081.0726</v>
      </c>
      <c r="K21" s="42">
        <v>0</v>
      </c>
      <c r="L21" s="42">
        <v>0</v>
      </c>
      <c r="M21" s="42">
        <v>0</v>
      </c>
      <c r="N21" s="42">
        <v>334.17140000000001</v>
      </c>
      <c r="O21" s="42">
        <v>698.53740000000005</v>
      </c>
      <c r="P21" s="42">
        <v>96.030007406878994</v>
      </c>
      <c r="Q21" s="42">
        <v>1564.7235000000001</v>
      </c>
      <c r="R21" s="42">
        <v>128.37917258824496</v>
      </c>
      <c r="S21" s="42">
        <v>0</v>
      </c>
      <c r="T21" s="42">
        <v>99.719441132460787</v>
      </c>
      <c r="U21" s="42">
        <v>2.2000000000000002</v>
      </c>
      <c r="V21" s="42">
        <v>319.09780000000001</v>
      </c>
      <c r="W21" s="90">
        <f t="shared" si="0"/>
        <v>164423.16008990747</v>
      </c>
      <c r="X21" s="38"/>
      <c r="Y21" s="44">
        <v>3134.3437400000003</v>
      </c>
      <c r="Z21" s="40"/>
      <c r="AA21" s="45">
        <v>0</v>
      </c>
      <c r="AB21" s="38"/>
      <c r="AC21" s="90">
        <f t="shared" si="3"/>
        <v>167557.50382990748</v>
      </c>
      <c r="AD21" s="31"/>
      <c r="AE21" s="27"/>
      <c r="AF21" s="69"/>
      <c r="AG21" s="2"/>
      <c r="AH21" s="3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6" t="s">
        <v>33</v>
      </c>
      <c r="B22" s="42">
        <v>113907.3508</v>
      </c>
      <c r="C22" s="42">
        <v>11326.533492490127</v>
      </c>
      <c r="D22" s="90">
        <f t="shared" si="1"/>
        <v>125233.88429249013</v>
      </c>
      <c r="E22" s="42">
        <v>2.8416999999999999</v>
      </c>
      <c r="F22" s="90">
        <f t="shared" si="2"/>
        <v>125236.72599249013</v>
      </c>
      <c r="G22" s="42">
        <v>0</v>
      </c>
      <c r="H22" s="42">
        <v>0</v>
      </c>
      <c r="I22" s="42">
        <v>0</v>
      </c>
      <c r="J22" s="42">
        <v>2440.6648999999998</v>
      </c>
      <c r="K22" s="42">
        <v>181.1009</v>
      </c>
      <c r="L22" s="42">
        <v>0</v>
      </c>
      <c r="M22" s="42">
        <v>592.90780000000007</v>
      </c>
      <c r="N22" s="42">
        <v>264.70820000000003</v>
      </c>
      <c r="O22" s="42">
        <v>543.09659999999997</v>
      </c>
      <c r="P22" s="42">
        <v>124.21376901938977</v>
      </c>
      <c r="Q22" s="42">
        <v>1838.5501000000002</v>
      </c>
      <c r="R22" s="42">
        <v>147.01962097168771</v>
      </c>
      <c r="S22" s="42">
        <v>0</v>
      </c>
      <c r="T22" s="42">
        <v>128.98601138508224</v>
      </c>
      <c r="U22" s="42">
        <v>2.2000000000000002</v>
      </c>
      <c r="V22" s="42">
        <v>252.768</v>
      </c>
      <c r="W22" s="90">
        <f t="shared" si="0"/>
        <v>131752.94189386631</v>
      </c>
      <c r="X22" s="38"/>
      <c r="Y22" s="44">
        <v>4017.7159649999999</v>
      </c>
      <c r="Z22" s="40"/>
      <c r="AA22" s="45">
        <v>0</v>
      </c>
      <c r="AB22" s="38"/>
      <c r="AC22" s="90">
        <f t="shared" si="3"/>
        <v>135770.65785886633</v>
      </c>
      <c r="AD22" s="31"/>
      <c r="AE22" s="27"/>
      <c r="AF22" s="69"/>
      <c r="AG22" s="2"/>
      <c r="AH22" s="3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6" t="s">
        <v>32</v>
      </c>
      <c r="B23" s="42">
        <v>60772.050499999998</v>
      </c>
      <c r="C23" s="42">
        <v>5027.443064450058</v>
      </c>
      <c r="D23" s="90">
        <f t="shared" si="1"/>
        <v>65799.493564450051</v>
      </c>
      <c r="E23" s="42">
        <v>1.4499</v>
      </c>
      <c r="F23" s="90">
        <f t="shared" si="2"/>
        <v>65800.943464450058</v>
      </c>
      <c r="G23" s="42">
        <v>0</v>
      </c>
      <c r="H23" s="42">
        <v>0</v>
      </c>
      <c r="I23" s="42">
        <v>0</v>
      </c>
      <c r="J23" s="42">
        <v>1282.3567</v>
      </c>
      <c r="K23" s="42">
        <v>81.44619999999999</v>
      </c>
      <c r="L23" s="42">
        <v>0</v>
      </c>
      <c r="M23" s="42">
        <v>266.64729999999997</v>
      </c>
      <c r="N23" s="42">
        <v>139.08010000000002</v>
      </c>
      <c r="O23" s="42">
        <v>518.7817</v>
      </c>
      <c r="P23" s="42">
        <v>110.30425817241446</v>
      </c>
      <c r="Q23" s="42">
        <v>1682.0778</v>
      </c>
      <c r="R23" s="42">
        <v>156.22007203243339</v>
      </c>
      <c r="S23" s="42">
        <v>0</v>
      </c>
      <c r="T23" s="42">
        <v>114.54210278743371</v>
      </c>
      <c r="U23" s="42">
        <v>2.5</v>
      </c>
      <c r="V23" s="42">
        <v>132.8066</v>
      </c>
      <c r="W23" s="90">
        <f t="shared" si="0"/>
        <v>70287.706297442361</v>
      </c>
      <c r="X23" s="38"/>
      <c r="Y23" s="44">
        <v>1159.671327</v>
      </c>
      <c r="Z23" s="40"/>
      <c r="AA23" s="45">
        <v>0</v>
      </c>
      <c r="AB23" s="38"/>
      <c r="AC23" s="90">
        <f t="shared" si="3"/>
        <v>71447.377624442364</v>
      </c>
      <c r="AD23" s="31"/>
      <c r="AE23" s="27"/>
      <c r="AF23" s="69"/>
      <c r="AG23" s="2"/>
      <c r="AH23" s="3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6" t="s">
        <v>31</v>
      </c>
      <c r="B24" s="42">
        <v>90218.233900000007</v>
      </c>
      <c r="C24" s="42">
        <v>5441.4677875499419</v>
      </c>
      <c r="D24" s="90">
        <f t="shared" si="1"/>
        <v>95659.701687549954</v>
      </c>
      <c r="E24" s="42">
        <v>1.2167000000000001</v>
      </c>
      <c r="F24" s="90">
        <f t="shared" si="2"/>
        <v>95660.918387549958</v>
      </c>
      <c r="G24" s="42">
        <v>0</v>
      </c>
      <c r="H24" s="42">
        <v>0</v>
      </c>
      <c r="I24" s="42">
        <v>0</v>
      </c>
      <c r="J24" s="42">
        <v>1864.298</v>
      </c>
      <c r="K24" s="42">
        <v>0</v>
      </c>
      <c r="L24" s="42">
        <v>0</v>
      </c>
      <c r="M24" s="42">
        <v>0</v>
      </c>
      <c r="N24" s="42">
        <v>202.20189999999999</v>
      </c>
      <c r="O24" s="42">
        <v>418.08429999999998</v>
      </c>
      <c r="P24" s="42">
        <v>102.49240045959984</v>
      </c>
      <c r="Q24" s="42">
        <v>1760.3140000000001</v>
      </c>
      <c r="R24" s="42">
        <v>126.32617643597884</v>
      </c>
      <c r="S24" s="42">
        <v>0</v>
      </c>
      <c r="T24" s="42">
        <v>106.43011669309317</v>
      </c>
      <c r="U24" s="42">
        <v>2.5</v>
      </c>
      <c r="V24" s="42">
        <v>193.08120000000002</v>
      </c>
      <c r="W24" s="90">
        <f t="shared" si="0"/>
        <v>100436.64648113862</v>
      </c>
      <c r="X24" s="38"/>
      <c r="Y24" s="44">
        <v>1134.6490679999999</v>
      </c>
      <c r="Z24" s="40"/>
      <c r="AA24" s="45">
        <v>0</v>
      </c>
      <c r="AB24" s="38"/>
      <c r="AC24" s="90">
        <f t="shared" si="3"/>
        <v>101571.29554913862</v>
      </c>
      <c r="AD24" s="31"/>
      <c r="AE24" s="27"/>
      <c r="AF24" s="69"/>
      <c r="AG24" s="2"/>
      <c r="AH24" s="36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6" t="s">
        <v>30</v>
      </c>
      <c r="B25" s="42">
        <v>134106.8786</v>
      </c>
      <c r="C25" s="42">
        <v>11208.240714380081</v>
      </c>
      <c r="D25" s="90">
        <f t="shared" si="1"/>
        <v>145315.11931438008</v>
      </c>
      <c r="E25" s="42">
        <v>3.3167</v>
      </c>
      <c r="F25" s="90">
        <f t="shared" si="2"/>
        <v>145318.43601438007</v>
      </c>
      <c r="G25" s="42">
        <v>0</v>
      </c>
      <c r="H25" s="42">
        <v>0</v>
      </c>
      <c r="I25" s="42">
        <v>0</v>
      </c>
      <c r="J25" s="42">
        <v>2832.0252</v>
      </c>
      <c r="K25" s="42">
        <v>0</v>
      </c>
      <c r="L25" s="42">
        <v>0</v>
      </c>
      <c r="M25" s="42">
        <v>0</v>
      </c>
      <c r="N25" s="42">
        <v>307.16199999999998</v>
      </c>
      <c r="O25" s="42">
        <v>540.27719999999999</v>
      </c>
      <c r="P25" s="42">
        <v>104.85408526542655</v>
      </c>
      <c r="Q25" s="42">
        <v>1564.7235000000001</v>
      </c>
      <c r="R25" s="42">
        <v>221.58639939578202</v>
      </c>
      <c r="S25" s="42">
        <v>0</v>
      </c>
      <c r="T25" s="42">
        <v>108.88253647116763</v>
      </c>
      <c r="U25" s="42">
        <v>2.5</v>
      </c>
      <c r="V25" s="42">
        <v>293.30670000000003</v>
      </c>
      <c r="W25" s="90">
        <f t="shared" si="0"/>
        <v>151293.75363551246</v>
      </c>
      <c r="X25" s="38"/>
      <c r="Y25" s="44">
        <v>5614.7151180000001</v>
      </c>
      <c r="Z25" s="40"/>
      <c r="AA25" s="45">
        <v>0</v>
      </c>
      <c r="AB25" s="38"/>
      <c r="AC25" s="90">
        <f t="shared" si="3"/>
        <v>156908.46875351245</v>
      </c>
      <c r="AD25" s="31"/>
      <c r="AE25" s="27"/>
      <c r="AF25" s="69"/>
      <c r="AG25" s="2"/>
      <c r="AH25" s="3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6" t="s">
        <v>29</v>
      </c>
      <c r="B26" s="42">
        <v>120791.0658</v>
      </c>
      <c r="C26" s="42">
        <v>7363.7254298899534</v>
      </c>
      <c r="D26" s="90">
        <f t="shared" si="1"/>
        <v>128154.79122988995</v>
      </c>
      <c r="E26" s="42">
        <v>2.5083000000000002</v>
      </c>
      <c r="F26" s="90">
        <f t="shared" si="2"/>
        <v>128157.29952988995</v>
      </c>
      <c r="G26" s="42">
        <v>0</v>
      </c>
      <c r="H26" s="42">
        <v>0</v>
      </c>
      <c r="I26" s="42">
        <v>0</v>
      </c>
      <c r="J26" s="42">
        <v>2497.59</v>
      </c>
      <c r="K26" s="42">
        <v>0</v>
      </c>
      <c r="L26" s="42">
        <v>0</v>
      </c>
      <c r="M26" s="42">
        <v>0</v>
      </c>
      <c r="N26" s="42">
        <v>270.88759999999996</v>
      </c>
      <c r="O26" s="42">
        <v>389.33840000000004</v>
      </c>
      <c r="P26" s="42">
        <v>97.139313101596287</v>
      </c>
      <c r="Q26" s="42">
        <v>1427.8101999999999</v>
      </c>
      <c r="R26" s="42">
        <v>127.95915152534076</v>
      </c>
      <c r="S26" s="42">
        <v>0</v>
      </c>
      <c r="T26" s="42">
        <v>100.8713659061282</v>
      </c>
      <c r="U26" s="42">
        <v>2.2000000000000002</v>
      </c>
      <c r="V26" s="42">
        <v>258.66860000000003</v>
      </c>
      <c r="W26" s="90">
        <f t="shared" si="0"/>
        <v>133329.76416042302</v>
      </c>
      <c r="X26" s="38"/>
      <c r="Y26" s="44">
        <v>1438.614583</v>
      </c>
      <c r="Z26" s="40"/>
      <c r="AA26" s="45">
        <v>0</v>
      </c>
      <c r="AB26" s="38"/>
      <c r="AC26" s="90">
        <f t="shared" si="3"/>
        <v>134768.378743423</v>
      </c>
      <c r="AD26" s="31"/>
      <c r="AE26" s="27"/>
      <c r="AF26" s="69"/>
      <c r="AG26" s="2"/>
      <c r="AH26" s="3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6" t="s">
        <v>28</v>
      </c>
      <c r="B27" s="42">
        <v>82243.754400000005</v>
      </c>
      <c r="C27" s="42">
        <v>4288.1132020699806</v>
      </c>
      <c r="D27" s="90">
        <f t="shared" si="1"/>
        <v>86531.867602069979</v>
      </c>
      <c r="E27" s="42">
        <v>1.5751000000000002</v>
      </c>
      <c r="F27" s="90">
        <f t="shared" si="2"/>
        <v>86533.44270206998</v>
      </c>
      <c r="G27" s="42">
        <v>0</v>
      </c>
      <c r="H27" s="42">
        <v>0</v>
      </c>
      <c r="I27" s="42">
        <v>0</v>
      </c>
      <c r="J27" s="42">
        <v>1686.4069999999999</v>
      </c>
      <c r="K27" s="42">
        <v>0</v>
      </c>
      <c r="L27" s="42">
        <v>0</v>
      </c>
      <c r="M27" s="42">
        <v>0</v>
      </c>
      <c r="N27" s="42">
        <v>182.90260000000001</v>
      </c>
      <c r="O27" s="42">
        <v>338.02379999999999</v>
      </c>
      <c r="P27" s="42">
        <v>95.159887387727352</v>
      </c>
      <c r="Q27" s="42">
        <v>1427.8101999999999</v>
      </c>
      <c r="R27" s="42">
        <v>145.40027968241318</v>
      </c>
      <c r="S27" s="42">
        <v>0</v>
      </c>
      <c r="T27" s="42">
        <v>98.815891461589757</v>
      </c>
      <c r="U27" s="42">
        <v>2.2000000000000002</v>
      </c>
      <c r="V27" s="42">
        <v>174.6523</v>
      </c>
      <c r="W27" s="90">
        <f t="shared" si="0"/>
        <v>90684.814660601711</v>
      </c>
      <c r="X27" s="38"/>
      <c r="Y27" s="44">
        <v>0</v>
      </c>
      <c r="Z27" s="40"/>
      <c r="AA27" s="45">
        <v>0</v>
      </c>
      <c r="AB27" s="38"/>
      <c r="AC27" s="90">
        <f t="shared" si="3"/>
        <v>90684.814660601711</v>
      </c>
      <c r="AD27" s="31"/>
      <c r="AE27" s="27"/>
      <c r="AF27" s="69"/>
      <c r="AG27" s="2"/>
      <c r="AH27" s="3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6" t="s">
        <v>27</v>
      </c>
      <c r="B28" s="42">
        <v>57591.824200000003</v>
      </c>
      <c r="C28" s="42">
        <v>2365.8555597299655</v>
      </c>
      <c r="D28" s="90">
        <f t="shared" si="1"/>
        <v>59957.679759729966</v>
      </c>
      <c r="E28" s="42">
        <v>0.70829999999999993</v>
      </c>
      <c r="F28" s="90">
        <f t="shared" si="2"/>
        <v>59958.388059729965</v>
      </c>
      <c r="G28" s="42">
        <v>0</v>
      </c>
      <c r="H28" s="42">
        <v>0</v>
      </c>
      <c r="I28" s="42">
        <v>0</v>
      </c>
      <c r="J28" s="42">
        <v>1168.5065</v>
      </c>
      <c r="K28" s="42">
        <v>105.6041</v>
      </c>
      <c r="L28" s="42">
        <v>0</v>
      </c>
      <c r="M28" s="42">
        <v>345.738</v>
      </c>
      <c r="N28" s="42">
        <v>126.7376</v>
      </c>
      <c r="O28" s="42">
        <v>364.58240000000001</v>
      </c>
      <c r="P28" s="42">
        <v>133.89531416241286</v>
      </c>
      <c r="Q28" s="42">
        <v>1251.7788</v>
      </c>
      <c r="R28" s="42">
        <v>304.21071259702126</v>
      </c>
      <c r="S28" s="42">
        <v>0</v>
      </c>
      <c r="T28" s="42">
        <v>139.0395175274829</v>
      </c>
      <c r="U28" s="42">
        <v>3</v>
      </c>
      <c r="V28" s="42">
        <v>121.02080000000001</v>
      </c>
      <c r="W28" s="90">
        <f t="shared" si="0"/>
        <v>64022.50180401688</v>
      </c>
      <c r="X28" s="38"/>
      <c r="Y28" s="44">
        <v>259.79632900000001</v>
      </c>
      <c r="Z28" s="40"/>
      <c r="AA28" s="45">
        <v>0</v>
      </c>
      <c r="AB28" s="38"/>
      <c r="AC28" s="90">
        <f t="shared" si="3"/>
        <v>64282.298133016877</v>
      </c>
      <c r="AD28" s="31"/>
      <c r="AE28" s="27"/>
      <c r="AF28" s="69"/>
      <c r="AG28" s="2"/>
      <c r="AH28" s="3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6" t="s">
        <v>26</v>
      </c>
      <c r="B29" s="42">
        <v>325559.39269999997</v>
      </c>
      <c r="C29" s="42">
        <v>19873.186702150117</v>
      </c>
      <c r="D29" s="90">
        <f t="shared" si="1"/>
        <v>345432.57940215006</v>
      </c>
      <c r="E29" s="42">
        <v>11.290799999999999</v>
      </c>
      <c r="F29" s="90">
        <f t="shared" si="2"/>
        <v>345443.87020215008</v>
      </c>
      <c r="G29" s="42">
        <v>0</v>
      </c>
      <c r="H29" s="42">
        <v>0</v>
      </c>
      <c r="I29" s="42">
        <v>0</v>
      </c>
      <c r="J29" s="42">
        <v>6731.2116999999998</v>
      </c>
      <c r="K29" s="42">
        <v>1451.8487999999995</v>
      </c>
      <c r="L29" s="42">
        <v>6.1700000000000002E-6</v>
      </c>
      <c r="M29" s="42">
        <v>4754.3123000000005</v>
      </c>
      <c r="N29" s="42">
        <v>730.06140000000005</v>
      </c>
      <c r="O29" s="42">
        <v>1453.2933</v>
      </c>
      <c r="P29" s="42">
        <v>84.365873367306889</v>
      </c>
      <c r="Q29" s="42">
        <v>2252.9785999999999</v>
      </c>
      <c r="R29" s="42">
        <v>103.79513152401448</v>
      </c>
      <c r="S29" s="42">
        <v>0</v>
      </c>
      <c r="T29" s="42">
        <v>87.60717582921184</v>
      </c>
      <c r="U29" s="42">
        <v>0.5</v>
      </c>
      <c r="V29" s="42">
        <v>697.13040000000001</v>
      </c>
      <c r="W29" s="90">
        <f t="shared" si="0"/>
        <v>363790.97488904063</v>
      </c>
      <c r="X29" s="38"/>
      <c r="Y29" s="44">
        <v>3647.8161370000003</v>
      </c>
      <c r="Z29" s="40"/>
      <c r="AA29" s="45">
        <v>0</v>
      </c>
      <c r="AB29" s="38"/>
      <c r="AC29" s="90">
        <f t="shared" si="3"/>
        <v>367438.79102604062</v>
      </c>
      <c r="AD29" s="31"/>
      <c r="AE29" s="27"/>
      <c r="AF29" s="69"/>
      <c r="AG29" s="2"/>
      <c r="AH29" s="36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6" t="s">
        <v>25</v>
      </c>
      <c r="B30" s="42">
        <v>146756.18669999999</v>
      </c>
      <c r="C30" s="42">
        <v>9877.4469620200343</v>
      </c>
      <c r="D30" s="90">
        <f t="shared" si="1"/>
        <v>156633.63366202003</v>
      </c>
      <c r="E30" s="42">
        <v>2.6333000000000002</v>
      </c>
      <c r="F30" s="90">
        <f t="shared" si="2"/>
        <v>156636.26696202002</v>
      </c>
      <c r="G30" s="42">
        <v>0</v>
      </c>
      <c r="H30" s="42">
        <v>0</v>
      </c>
      <c r="I30" s="42">
        <v>0</v>
      </c>
      <c r="J30" s="42">
        <v>3052.6100999999999</v>
      </c>
      <c r="K30" s="42">
        <v>0</v>
      </c>
      <c r="L30" s="42">
        <v>0</v>
      </c>
      <c r="M30" s="42">
        <v>0</v>
      </c>
      <c r="N30" s="42">
        <v>331.08570000000003</v>
      </c>
      <c r="O30" s="42">
        <v>513.78909999999996</v>
      </c>
      <c r="P30" s="42">
        <v>112.48637123445938</v>
      </c>
      <c r="Q30" s="42">
        <v>1682.0778</v>
      </c>
      <c r="R30" s="42">
        <v>175.0566917734948</v>
      </c>
      <c r="S30" s="42">
        <v>0</v>
      </c>
      <c r="T30" s="42">
        <v>116.80805174682206</v>
      </c>
      <c r="U30" s="42">
        <v>2.2000000000000002</v>
      </c>
      <c r="V30" s="42">
        <v>316.15140000000002</v>
      </c>
      <c r="W30" s="90">
        <f t="shared" si="0"/>
        <v>162938.53217677481</v>
      </c>
      <c r="X30" s="38"/>
      <c r="Y30" s="44">
        <v>3588.9942270000001</v>
      </c>
      <c r="Z30" s="40"/>
      <c r="AA30" s="45">
        <v>0</v>
      </c>
      <c r="AB30" s="38"/>
      <c r="AC30" s="90">
        <f t="shared" si="3"/>
        <v>166527.5264037748</v>
      </c>
      <c r="AD30" s="31"/>
      <c r="AE30" s="27"/>
      <c r="AF30" s="69"/>
      <c r="AG30" s="2"/>
      <c r="AH30" s="3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6" t="s">
        <v>24</v>
      </c>
      <c r="B31" s="42">
        <v>168181.8463</v>
      </c>
      <c r="C31" s="42">
        <v>12184.156132790071</v>
      </c>
      <c r="D31" s="90">
        <f t="shared" si="1"/>
        <v>180366.00243279006</v>
      </c>
      <c r="E31" s="42">
        <v>4.6500000000000004</v>
      </c>
      <c r="F31" s="90">
        <f t="shared" si="2"/>
        <v>180370.65243279006</v>
      </c>
      <c r="G31" s="42">
        <v>0</v>
      </c>
      <c r="H31" s="42">
        <v>0</v>
      </c>
      <c r="I31" s="42">
        <v>0</v>
      </c>
      <c r="J31" s="42">
        <v>3515.1267000000003</v>
      </c>
      <c r="K31" s="42">
        <v>0</v>
      </c>
      <c r="L31" s="42">
        <v>0</v>
      </c>
      <c r="M31" s="42">
        <v>0</v>
      </c>
      <c r="N31" s="42">
        <v>381.24950000000001</v>
      </c>
      <c r="O31" s="42">
        <v>521.54999999999995</v>
      </c>
      <c r="P31" s="42">
        <v>86.638988928423103</v>
      </c>
      <c r="Q31" s="42">
        <v>1642.9596999999999</v>
      </c>
      <c r="R31" s="42">
        <v>177.3903497233195</v>
      </c>
      <c r="S31" s="42">
        <v>0</v>
      </c>
      <c r="T31" s="42">
        <v>89.967623523358071</v>
      </c>
      <c r="U31" s="42">
        <v>2.2000000000000002</v>
      </c>
      <c r="V31" s="42">
        <v>364.05240000000003</v>
      </c>
      <c r="W31" s="90">
        <f t="shared" si="0"/>
        <v>187151.78769496514</v>
      </c>
      <c r="X31" s="38"/>
      <c r="Y31" s="44">
        <v>4354.219873</v>
      </c>
      <c r="Z31" s="40"/>
      <c r="AA31" s="45">
        <v>0</v>
      </c>
      <c r="AB31" s="38"/>
      <c r="AC31" s="90">
        <f t="shared" si="3"/>
        <v>191506.00756796513</v>
      </c>
      <c r="AD31" s="31"/>
      <c r="AE31" s="27"/>
      <c r="AF31" s="69"/>
      <c r="AG31" s="2"/>
      <c r="AH31" s="36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6" t="s">
        <v>23</v>
      </c>
      <c r="B32" s="42">
        <v>45604.978499999997</v>
      </c>
      <c r="C32" s="42">
        <v>1153.3545854800016</v>
      </c>
      <c r="D32" s="90">
        <f t="shared" si="1"/>
        <v>46758.333085480001</v>
      </c>
      <c r="E32" s="42">
        <v>1</v>
      </c>
      <c r="F32" s="90">
        <f t="shared" si="2"/>
        <v>46759.333085480001</v>
      </c>
      <c r="G32" s="42">
        <v>0</v>
      </c>
      <c r="H32" s="42">
        <v>0</v>
      </c>
      <c r="I32" s="42">
        <v>0</v>
      </c>
      <c r="J32" s="42">
        <v>911.26030000000003</v>
      </c>
      <c r="K32" s="42">
        <v>9.3672999999999984</v>
      </c>
      <c r="L32" s="42">
        <v>0</v>
      </c>
      <c r="M32" s="42">
        <v>30.6676</v>
      </c>
      <c r="N32" s="42">
        <v>98.837399999999988</v>
      </c>
      <c r="O32" s="42">
        <v>269.45509999999996</v>
      </c>
      <c r="P32" s="42">
        <v>98.465662153229289</v>
      </c>
      <c r="Q32" s="42">
        <v>1036.6293000000001</v>
      </c>
      <c r="R32" s="42">
        <v>102.41901377000215</v>
      </c>
      <c r="S32" s="42">
        <v>0</v>
      </c>
      <c r="T32" s="42">
        <v>102.24867274454738</v>
      </c>
      <c r="U32" s="42">
        <v>3</v>
      </c>
      <c r="V32" s="42">
        <v>94.379100000000008</v>
      </c>
      <c r="W32" s="90">
        <f t="shared" si="0"/>
        <v>49516.062534147772</v>
      </c>
      <c r="X32" s="38"/>
      <c r="Y32" s="44">
        <v>155.589043</v>
      </c>
      <c r="Z32" s="40"/>
      <c r="AA32" s="39">
        <v>0</v>
      </c>
      <c r="AB32" s="38"/>
      <c r="AC32" s="90">
        <f t="shared" si="3"/>
        <v>49671.651577147772</v>
      </c>
      <c r="AD32" s="31"/>
      <c r="AE32" s="27"/>
      <c r="AF32" s="69"/>
      <c r="AG32" s="2"/>
      <c r="AH32" s="36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7" customFormat="1" ht="20.100000000000001" customHeight="1" x14ac:dyDescent="0.2">
      <c r="A33" s="94" t="s">
        <v>22</v>
      </c>
      <c r="B33" s="93">
        <f>SUM(B10:B32)</f>
        <v>3558891.6485000001</v>
      </c>
      <c r="C33" s="93">
        <f>SUM(C10:C32)</f>
        <v>280590.46939039929</v>
      </c>
      <c r="D33" s="93">
        <f>SUM(D10:D32)</f>
        <v>3839482.1178903999</v>
      </c>
      <c r="E33" s="93">
        <f t="shared" ref="E33:W33" si="4">SUM(E10:E32)</f>
        <v>107.0158</v>
      </c>
      <c r="F33" s="93">
        <f>SUM(F10:F32)</f>
        <v>3839589.1336903996</v>
      </c>
      <c r="G33" s="93">
        <f t="shared" si="4"/>
        <v>0</v>
      </c>
      <c r="H33" s="93">
        <f t="shared" si="4"/>
        <v>0</v>
      </c>
      <c r="I33" s="93">
        <f t="shared" si="4"/>
        <v>0</v>
      </c>
      <c r="J33" s="93">
        <f t="shared" si="4"/>
        <v>74826.044299999994</v>
      </c>
      <c r="K33" s="93">
        <f t="shared" si="4"/>
        <v>8735.3415000000005</v>
      </c>
      <c r="L33" s="93">
        <f t="shared" si="4"/>
        <v>7.7200000000000006E-6</v>
      </c>
      <c r="M33" s="93">
        <f t="shared" si="4"/>
        <v>28599.88600000001</v>
      </c>
      <c r="N33" s="93">
        <f t="shared" si="4"/>
        <v>8115.5539000000008</v>
      </c>
      <c r="O33" s="93">
        <f t="shared" si="4"/>
        <v>16233.171800000002</v>
      </c>
      <c r="P33" s="93">
        <f t="shared" si="4"/>
        <v>2433.2215264100005</v>
      </c>
      <c r="Q33" s="93">
        <f t="shared" si="4"/>
        <v>38667.512299999995</v>
      </c>
      <c r="R33" s="93">
        <f>SUM(R10:R32)</f>
        <v>3616.6847686593051</v>
      </c>
      <c r="S33" s="93">
        <f t="shared" si="4"/>
        <v>0</v>
      </c>
      <c r="T33" s="93">
        <f t="shared" si="4"/>
        <v>2526.7049052700004</v>
      </c>
      <c r="U33" s="93">
        <f t="shared" si="4"/>
        <v>45.800000000000004</v>
      </c>
      <c r="V33" s="93">
        <f t="shared" si="4"/>
        <v>7749.4835000000003</v>
      </c>
      <c r="W33" s="93">
        <f t="shared" si="4"/>
        <v>4031138.5381984594</v>
      </c>
      <c r="X33" s="49"/>
      <c r="Y33" s="92">
        <f>SUM(Y10:Y32)</f>
        <v>110840.31138100001</v>
      </c>
      <c r="Z33" s="40"/>
      <c r="AA33" s="141">
        <f>SUM(AA10:AA32)</f>
        <v>0</v>
      </c>
      <c r="AB33" s="48"/>
      <c r="AC33" s="91">
        <f>SUM(AC10:AC32)</f>
        <v>4141978.8495794586</v>
      </c>
      <c r="AD33" s="31"/>
      <c r="AE33" s="27"/>
      <c r="AF33" s="69"/>
      <c r="AG33" s="48"/>
      <c r="AH33" s="36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</row>
    <row r="34" spans="1:52" ht="15" customHeight="1" x14ac:dyDescent="0.25">
      <c r="A34" s="46" t="s">
        <v>21</v>
      </c>
      <c r="B34" s="42">
        <v>78377.190599999987</v>
      </c>
      <c r="C34" s="42">
        <v>15141.475582689896</v>
      </c>
      <c r="D34" s="90">
        <f>B34+C34</f>
        <v>93518.666182689878</v>
      </c>
      <c r="E34" s="42">
        <v>0</v>
      </c>
      <c r="F34" s="90">
        <f>D34+E34</f>
        <v>93518.666182689878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508.5351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0">
        <f>SUM(F34:V34)</f>
        <v>94027.201282689872</v>
      </c>
      <c r="X34" s="38"/>
      <c r="Y34" s="44"/>
      <c r="Z34" s="40"/>
      <c r="AA34" s="140">
        <v>0</v>
      </c>
      <c r="AB34" s="38"/>
      <c r="AC34" s="90">
        <f>+W34+Y34+AA34</f>
        <v>94027.201282689872</v>
      </c>
      <c r="AD34" s="31"/>
      <c r="AE34" s="27"/>
      <c r="AF34" s="69"/>
      <c r="AG34" s="2"/>
      <c r="AH34" s="36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6" t="s">
        <v>20</v>
      </c>
      <c r="B35" s="42">
        <v>45.8</v>
      </c>
      <c r="C35" s="42">
        <v>0</v>
      </c>
      <c r="D35" s="90">
        <f>B35+C35</f>
        <v>45.8</v>
      </c>
      <c r="E35" s="42">
        <v>0</v>
      </c>
      <c r="F35" s="90">
        <f>D35+E35</f>
        <v>45.8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0"/>
      <c r="X35" s="38"/>
      <c r="Y35" s="44"/>
      <c r="Z35" s="40"/>
      <c r="AA35" s="45"/>
      <c r="AB35" s="38"/>
      <c r="AC35" s="90">
        <f t="shared" si="3"/>
        <v>0</v>
      </c>
      <c r="AD35" s="31"/>
      <c r="AF35" s="69"/>
      <c r="AG35" s="2"/>
      <c r="AH35" s="36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6" t="s">
        <v>19</v>
      </c>
      <c r="B36" s="42">
        <v>2687993.6636999999</v>
      </c>
      <c r="C36" s="42">
        <v>0</v>
      </c>
      <c r="D36" s="90">
        <f>B36+C36</f>
        <v>2687993.6636999999</v>
      </c>
      <c r="E36" s="42">
        <v>0</v>
      </c>
      <c r="F36" s="90">
        <f>D36+E36</f>
        <v>2687993.6636999999</v>
      </c>
      <c r="G36" s="42">
        <v>0</v>
      </c>
      <c r="H36" s="42">
        <v>0</v>
      </c>
      <c r="I36" s="42">
        <v>0</v>
      </c>
      <c r="J36" s="42">
        <v>54206.969899999996</v>
      </c>
      <c r="K36" s="42">
        <v>0</v>
      </c>
      <c r="L36" s="42">
        <v>0</v>
      </c>
      <c r="M36" s="42">
        <v>0</v>
      </c>
      <c r="N36" s="42">
        <v>0</v>
      </c>
      <c r="O36" s="42">
        <v>26995.893700000001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0">
        <f>SUM(F36:V36)</f>
        <v>2769196.5272999997</v>
      </c>
      <c r="X36" s="38"/>
      <c r="Y36" s="44">
        <f>-SUM(Y33)</f>
        <v>-110840.31138100001</v>
      </c>
      <c r="Z36" s="40"/>
      <c r="AA36" s="45">
        <f>-(AA33+AA34)</f>
        <v>0</v>
      </c>
      <c r="AB36" s="38"/>
      <c r="AC36" s="90">
        <f>+W36+Y36+AA36</f>
        <v>2658356.2159189996</v>
      </c>
      <c r="AD36" s="31"/>
      <c r="AE36" s="27"/>
      <c r="AF36" s="69"/>
      <c r="AG36" s="2"/>
      <c r="AH36" s="36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6" t="s">
        <v>18</v>
      </c>
      <c r="B37" s="42">
        <v>0</v>
      </c>
      <c r="C37" s="42">
        <v>0</v>
      </c>
      <c r="D37" s="90">
        <f>B37+C37</f>
        <v>0</v>
      </c>
      <c r="E37" s="42">
        <v>0</v>
      </c>
      <c r="F37" s="90">
        <f>D37+E37</f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426197.54749999999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18044.7274</v>
      </c>
      <c r="W37" s="90">
        <f>SUM(F37:V37)</f>
        <v>444242.27489999996</v>
      </c>
      <c r="X37" s="38"/>
      <c r="Y37" s="44"/>
      <c r="Z37" s="40"/>
      <c r="AA37" s="45"/>
      <c r="AB37" s="38"/>
      <c r="AC37" s="90">
        <f t="shared" si="3"/>
        <v>444242.27489999996</v>
      </c>
      <c r="AD37" s="31"/>
      <c r="AE37" s="27"/>
      <c r="AF37" s="69"/>
      <c r="AG37" s="2"/>
      <c r="AH37" s="36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3" t="s">
        <v>17</v>
      </c>
      <c r="B38" s="41">
        <v>66799.047299999991</v>
      </c>
      <c r="C38" s="41">
        <v>0</v>
      </c>
      <c r="D38" s="90">
        <f>B38+C38</f>
        <v>66799.047299999991</v>
      </c>
      <c r="E38" s="41">
        <v>0</v>
      </c>
      <c r="F38" s="90">
        <f>D38+E38</f>
        <v>66799.047299999991</v>
      </c>
      <c r="G38" s="41">
        <v>0</v>
      </c>
      <c r="H38" s="41">
        <v>0</v>
      </c>
      <c r="I38" s="41">
        <v>0</v>
      </c>
      <c r="J38" s="41">
        <v>1301.8003999999999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89">
        <f>SUM(F38:V38)</f>
        <v>68100.847699999984</v>
      </c>
      <c r="X38" s="38"/>
      <c r="Y38" s="37"/>
      <c r="Z38" s="40"/>
      <c r="AA38" s="39"/>
      <c r="AB38" s="38"/>
      <c r="AC38" s="89">
        <f t="shared" si="3"/>
        <v>68100.847699999984</v>
      </c>
      <c r="AD38" s="31"/>
      <c r="AE38" s="27"/>
      <c r="AF38" s="69"/>
      <c r="AG38" s="2"/>
      <c r="AH38" s="36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9" customFormat="1" ht="20.100000000000001" customHeight="1" x14ac:dyDescent="0.2">
      <c r="A39" s="88" t="s">
        <v>16</v>
      </c>
      <c r="B39" s="87">
        <f>+SUM(B33:B38)</f>
        <v>6392107.3500999995</v>
      </c>
      <c r="C39" s="87">
        <f>+SUM(C33:C38)</f>
        <v>295731.94497308921</v>
      </c>
      <c r="D39" s="87">
        <f>+SUM(D33:D38)</f>
        <v>6687839.2950730892</v>
      </c>
      <c r="E39" s="87">
        <f t="shared" ref="E39:V39" si="5">+SUM(E33:E38)</f>
        <v>107.0158</v>
      </c>
      <c r="F39" s="87">
        <f>SUM(F33:F38)</f>
        <v>6687946.3108730894</v>
      </c>
      <c r="G39" s="87">
        <f t="shared" si="5"/>
        <v>0</v>
      </c>
      <c r="H39" s="87">
        <f t="shared" si="5"/>
        <v>0</v>
      </c>
      <c r="I39" s="87">
        <f t="shared" si="5"/>
        <v>0</v>
      </c>
      <c r="J39" s="87">
        <f t="shared" si="5"/>
        <v>130334.81459999998</v>
      </c>
      <c r="K39" s="87">
        <f t="shared" si="5"/>
        <v>8735.3415000000005</v>
      </c>
      <c r="L39" s="87">
        <f t="shared" si="5"/>
        <v>7.7200000000000006E-6</v>
      </c>
      <c r="M39" s="87">
        <f t="shared" si="5"/>
        <v>454797.43349999998</v>
      </c>
      <c r="N39" s="87">
        <f t="shared" si="5"/>
        <v>8115.5539000000008</v>
      </c>
      <c r="O39" s="87">
        <f t="shared" si="5"/>
        <v>43229.065500000004</v>
      </c>
      <c r="P39" s="87">
        <f t="shared" si="5"/>
        <v>2433.2215264100005</v>
      </c>
      <c r="Q39" s="87">
        <f t="shared" si="5"/>
        <v>39176.047399999996</v>
      </c>
      <c r="R39" s="87">
        <f t="shared" si="5"/>
        <v>3616.6847686593051</v>
      </c>
      <c r="S39" s="87">
        <f t="shared" si="5"/>
        <v>0</v>
      </c>
      <c r="T39" s="87">
        <f t="shared" si="5"/>
        <v>2526.7049052700004</v>
      </c>
      <c r="U39" s="87">
        <f t="shared" si="5"/>
        <v>45.800000000000004</v>
      </c>
      <c r="V39" s="87">
        <f t="shared" si="5"/>
        <v>25794.210899999998</v>
      </c>
      <c r="W39" s="87">
        <f>+SUM(W33:W38)</f>
        <v>7406705.3893811489</v>
      </c>
      <c r="X39" s="35"/>
      <c r="Y39" s="34">
        <f>+SUM(Y33:Y38)</f>
        <v>0</v>
      </c>
      <c r="Z39" s="33"/>
      <c r="AA39" s="142"/>
      <c r="AB39" s="32"/>
      <c r="AC39" s="86">
        <f>+SUM(AC33:AC38)</f>
        <v>7406705.389381147</v>
      </c>
      <c r="AD39" s="31"/>
      <c r="AE39" s="27"/>
      <c r="AF39" s="69"/>
      <c r="AG39" s="30"/>
      <c r="AH39" s="22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2" ht="15" customHeight="1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4"/>
      <c r="S40" s="70"/>
      <c r="T40" s="74"/>
      <c r="U40" s="70"/>
      <c r="V40" s="70"/>
      <c r="W40" s="70"/>
      <c r="X40" s="206"/>
      <c r="Y40" s="206"/>
      <c r="Z40" s="206"/>
      <c r="AA40" s="206"/>
      <c r="AB40" s="206"/>
      <c r="AC40" s="206"/>
      <c r="AD40" s="70"/>
      <c r="AE40" s="70"/>
      <c r="AF40" s="7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0"/>
      <c r="AE41" s="70"/>
      <c r="AF41" s="70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70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69"/>
      <c r="Y42" s="69"/>
      <c r="Z42" s="69"/>
      <c r="AA42" s="69"/>
      <c r="AB42" s="69"/>
      <c r="AC42" s="69"/>
      <c r="AD42" s="70"/>
      <c r="AE42" s="70"/>
      <c r="AF42" s="70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7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5" t="s">
        <v>15</v>
      </c>
      <c r="B44" s="24"/>
      <c r="C44" s="24"/>
      <c r="D44" s="23"/>
      <c r="E44" s="17">
        <v>2571079.5589999999</v>
      </c>
      <c r="F44" s="129"/>
      <c r="J44" s="4" t="s">
        <v>14</v>
      </c>
      <c r="K44" s="7" t="s">
        <v>13</v>
      </c>
      <c r="W44" s="22"/>
      <c r="AD44" s="7"/>
      <c r="AE44" s="7"/>
      <c r="AF44" s="7"/>
    </row>
    <row r="45" spans="1:52" s="6" customFormat="1" ht="15" customHeight="1" x14ac:dyDescent="0.2">
      <c r="A45" s="202" t="s">
        <v>12</v>
      </c>
      <c r="B45" s="203"/>
      <c r="C45" s="203"/>
      <c r="D45" s="18"/>
      <c r="E45" s="17">
        <v>3678927.1088999999</v>
      </c>
      <c r="F45" s="129"/>
      <c r="K45" s="7" t="s">
        <v>11</v>
      </c>
      <c r="W45" s="4"/>
      <c r="Y45" s="4"/>
      <c r="AA45" s="4"/>
      <c r="AC45" s="4"/>
      <c r="AD45" s="7"/>
      <c r="AE45" s="7"/>
      <c r="AF45" s="7"/>
    </row>
    <row r="46" spans="1:52" s="6" customFormat="1" ht="15" hidden="1" customHeight="1" x14ac:dyDescent="0.2">
      <c r="A46" s="209"/>
      <c r="B46" s="210"/>
      <c r="C46" s="210"/>
      <c r="D46" s="18"/>
      <c r="E46" s="17"/>
      <c r="F46" s="129"/>
      <c r="K46" s="6" t="s">
        <v>10</v>
      </c>
      <c r="AD46" s="7"/>
      <c r="AE46" s="7"/>
      <c r="AF46" s="7"/>
    </row>
    <row r="47" spans="1:52" s="6" customFormat="1" ht="15" customHeight="1" x14ac:dyDescent="0.2">
      <c r="A47" s="20" t="s">
        <v>9</v>
      </c>
      <c r="B47" s="203"/>
      <c r="C47" s="203"/>
      <c r="D47" s="18"/>
      <c r="E47" s="17">
        <v>299115.62900000002</v>
      </c>
      <c r="F47" s="129"/>
      <c r="K47" s="7" t="s">
        <v>8</v>
      </c>
      <c r="AD47" s="7"/>
      <c r="AE47" s="7"/>
      <c r="AF47" s="7"/>
    </row>
    <row r="48" spans="1:52" s="6" customFormat="1" ht="15" customHeight="1" x14ac:dyDescent="0.2">
      <c r="A48" s="20" t="s">
        <v>7</v>
      </c>
      <c r="B48" s="203"/>
      <c r="C48" s="203"/>
      <c r="D48" s="18"/>
      <c r="E48" s="17">
        <v>154.90600000000001</v>
      </c>
      <c r="F48" s="129"/>
      <c r="K48" s="7" t="s">
        <v>6</v>
      </c>
      <c r="AD48" s="7"/>
      <c r="AE48" s="7"/>
      <c r="AF48" s="7"/>
    </row>
    <row r="49" spans="1:52" s="6" customFormat="1" ht="15" customHeight="1" x14ac:dyDescent="0.2">
      <c r="A49" s="202" t="s">
        <v>5</v>
      </c>
      <c r="B49" s="203"/>
      <c r="C49" s="203"/>
      <c r="D49" s="18"/>
      <c r="E49" s="17">
        <v>4574.5569000000005</v>
      </c>
      <c r="F49" s="129"/>
      <c r="AD49" s="7"/>
      <c r="AE49" s="7"/>
      <c r="AF49" s="7"/>
    </row>
    <row r="50" spans="1:52" s="6" customFormat="1" ht="15" customHeight="1" x14ac:dyDescent="0.2">
      <c r="A50" s="202" t="s">
        <v>4</v>
      </c>
      <c r="B50" s="203"/>
      <c r="C50" s="203"/>
      <c r="D50" s="18"/>
      <c r="E50" s="17">
        <v>126098.7711</v>
      </c>
      <c r="F50" s="129"/>
    </row>
    <row r="51" spans="1:52" s="6" customFormat="1" ht="15" customHeight="1" x14ac:dyDescent="0.2">
      <c r="A51" s="20" t="s">
        <v>3</v>
      </c>
      <c r="B51" s="203"/>
      <c r="C51" s="203"/>
      <c r="D51" s="18"/>
      <c r="E51" s="17">
        <v>7995.7799730892184</v>
      </c>
      <c r="F51" s="129"/>
    </row>
    <row r="52" spans="1:52" s="84" customFormat="1" ht="20.100000000000001" customHeight="1" x14ac:dyDescent="0.2">
      <c r="A52" s="232" t="s">
        <v>109</v>
      </c>
      <c r="B52" s="233"/>
      <c r="C52" s="233"/>
      <c r="D52" s="143"/>
      <c r="E52" s="85">
        <f>SUM(E44:E51)</f>
        <v>6687946.3108730884</v>
      </c>
      <c r="F52" s="130"/>
    </row>
    <row r="53" spans="1:52" s="6" customFormat="1" ht="15" customHeight="1" x14ac:dyDescent="0.2">
      <c r="A53" s="209"/>
      <c r="B53" s="210"/>
      <c r="C53" s="210"/>
      <c r="D53" s="18"/>
      <c r="E53" s="17">
        <v>0</v>
      </c>
      <c r="F53" s="129"/>
    </row>
    <row r="54" spans="1:52" s="6" customFormat="1" ht="15" customHeight="1" x14ac:dyDescent="0.2">
      <c r="A54" s="209" t="s">
        <v>2</v>
      </c>
      <c r="B54" s="210"/>
      <c r="C54" s="210"/>
      <c r="D54" s="18"/>
      <c r="E54" s="17">
        <v>45.8</v>
      </c>
      <c r="F54" s="129"/>
    </row>
    <row r="55" spans="1:52" s="6" customFormat="1" ht="20.100000000000001" customHeight="1" x14ac:dyDescent="0.2">
      <c r="A55" s="230" t="s">
        <v>110</v>
      </c>
      <c r="B55" s="231"/>
      <c r="C55" s="231"/>
      <c r="D55" s="83"/>
      <c r="E55" s="82">
        <f>+E52-E53-E54</f>
        <v>6687900.5108730886</v>
      </c>
      <c r="F55" s="129"/>
    </row>
    <row r="56" spans="1:52" x14ac:dyDescent="0.2">
      <c r="A56" s="6"/>
      <c r="B56" s="6"/>
      <c r="C56" s="6"/>
      <c r="D56" s="6"/>
      <c r="E56" s="2"/>
      <c r="F56" s="73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C56" s="1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">
      <c r="A57" s="12" t="s">
        <v>0</v>
      </c>
      <c r="B57" s="6"/>
      <c r="C57" s="6"/>
      <c r="D57" s="6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C57" s="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">
      <c r="A58" s="81" t="s">
        <v>120</v>
      </c>
      <c r="B58" s="6"/>
      <c r="C58" s="6"/>
      <c r="D58" s="6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3.5" thickBot="1" x14ac:dyDescent="0.25">
      <c r="A59" s="10" t="s">
        <v>97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10"/>
      <c r="Z59" s="9"/>
      <c r="AA59" s="8"/>
      <c r="AB59" s="9"/>
      <c r="AC59" s="8"/>
      <c r="AD59" s="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76" t="s">
        <v>98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R6:T6"/>
    <mergeCell ref="R7:T7"/>
    <mergeCell ref="P8:P9"/>
    <mergeCell ref="T8:T9"/>
    <mergeCell ref="A46:C46"/>
    <mergeCell ref="A52:C52"/>
    <mergeCell ref="A53:C53"/>
    <mergeCell ref="A54:C54"/>
    <mergeCell ref="A55:C55"/>
    <mergeCell ref="G6:I7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F33 D33 W33 AC33 F39" formula="1"/>
    <ignoredError sqref="W9:Y9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7"/>
  <sheetViews>
    <sheetView showGridLines="0" showZeros="0" zoomScaleNormal="100" workbookViewId="0">
      <selection activeCell="F39" sqref="F39"/>
    </sheetView>
  </sheetViews>
  <sheetFormatPr baseColWidth="10" defaultColWidth="27.5546875" defaultRowHeight="12.75" x14ac:dyDescent="0.2"/>
  <cols>
    <col min="1" max="1" width="19.44140625" style="1" customWidth="1"/>
    <col min="2" max="3" width="12.77734375" style="1" customWidth="1"/>
    <col min="4" max="4" width="13" style="1" customWidth="1"/>
    <col min="5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256" width="27.5546875" style="1"/>
    <col min="257" max="257" width="19.44140625" style="1" customWidth="1"/>
    <col min="258" max="259" width="12.77734375" style="1" customWidth="1"/>
    <col min="260" max="260" width="13" style="1" customWidth="1"/>
    <col min="261" max="262" width="12.77734375" style="1" customWidth="1"/>
    <col min="263" max="265" width="0" style="1" hidden="1" customWidth="1"/>
    <col min="266" max="274" width="12.77734375" style="1" customWidth="1"/>
    <col min="275" max="275" width="0" style="1" hidden="1" customWidth="1"/>
    <col min="276" max="279" width="12.77734375" style="1" customWidth="1"/>
    <col min="280" max="280" width="1.77734375" style="1" customWidth="1"/>
    <col min="281" max="281" width="12.77734375" style="1" customWidth="1"/>
    <col min="282" max="282" width="1.77734375" style="1" customWidth="1"/>
    <col min="283" max="284" width="0" style="1" hidden="1" customWidth="1"/>
    <col min="285" max="285" width="12.77734375" style="1" customWidth="1"/>
    <col min="286" max="512" width="27.5546875" style="1"/>
    <col min="513" max="513" width="19.44140625" style="1" customWidth="1"/>
    <col min="514" max="515" width="12.77734375" style="1" customWidth="1"/>
    <col min="516" max="516" width="13" style="1" customWidth="1"/>
    <col min="517" max="518" width="12.77734375" style="1" customWidth="1"/>
    <col min="519" max="521" width="0" style="1" hidden="1" customWidth="1"/>
    <col min="522" max="530" width="12.77734375" style="1" customWidth="1"/>
    <col min="531" max="531" width="0" style="1" hidden="1" customWidth="1"/>
    <col min="532" max="535" width="12.77734375" style="1" customWidth="1"/>
    <col min="536" max="536" width="1.77734375" style="1" customWidth="1"/>
    <col min="537" max="537" width="12.77734375" style="1" customWidth="1"/>
    <col min="538" max="538" width="1.77734375" style="1" customWidth="1"/>
    <col min="539" max="540" width="0" style="1" hidden="1" customWidth="1"/>
    <col min="541" max="541" width="12.77734375" style="1" customWidth="1"/>
    <col min="542" max="768" width="27.5546875" style="1"/>
    <col min="769" max="769" width="19.44140625" style="1" customWidth="1"/>
    <col min="770" max="771" width="12.77734375" style="1" customWidth="1"/>
    <col min="772" max="772" width="13" style="1" customWidth="1"/>
    <col min="773" max="774" width="12.77734375" style="1" customWidth="1"/>
    <col min="775" max="777" width="0" style="1" hidden="1" customWidth="1"/>
    <col min="778" max="786" width="12.77734375" style="1" customWidth="1"/>
    <col min="787" max="787" width="0" style="1" hidden="1" customWidth="1"/>
    <col min="788" max="791" width="12.77734375" style="1" customWidth="1"/>
    <col min="792" max="792" width="1.77734375" style="1" customWidth="1"/>
    <col min="793" max="793" width="12.77734375" style="1" customWidth="1"/>
    <col min="794" max="794" width="1.77734375" style="1" customWidth="1"/>
    <col min="795" max="796" width="0" style="1" hidden="1" customWidth="1"/>
    <col min="797" max="797" width="12.77734375" style="1" customWidth="1"/>
    <col min="798" max="1024" width="27.5546875" style="1"/>
    <col min="1025" max="1025" width="19.44140625" style="1" customWidth="1"/>
    <col min="1026" max="1027" width="12.77734375" style="1" customWidth="1"/>
    <col min="1028" max="1028" width="13" style="1" customWidth="1"/>
    <col min="1029" max="1030" width="12.77734375" style="1" customWidth="1"/>
    <col min="1031" max="1033" width="0" style="1" hidden="1" customWidth="1"/>
    <col min="1034" max="1042" width="12.77734375" style="1" customWidth="1"/>
    <col min="1043" max="1043" width="0" style="1" hidden="1" customWidth="1"/>
    <col min="1044" max="1047" width="12.77734375" style="1" customWidth="1"/>
    <col min="1048" max="1048" width="1.77734375" style="1" customWidth="1"/>
    <col min="1049" max="1049" width="12.77734375" style="1" customWidth="1"/>
    <col min="1050" max="1050" width="1.77734375" style="1" customWidth="1"/>
    <col min="1051" max="1052" width="0" style="1" hidden="1" customWidth="1"/>
    <col min="1053" max="1053" width="12.77734375" style="1" customWidth="1"/>
    <col min="1054" max="1280" width="27.5546875" style="1"/>
    <col min="1281" max="1281" width="19.44140625" style="1" customWidth="1"/>
    <col min="1282" max="1283" width="12.77734375" style="1" customWidth="1"/>
    <col min="1284" max="1284" width="13" style="1" customWidth="1"/>
    <col min="1285" max="1286" width="12.77734375" style="1" customWidth="1"/>
    <col min="1287" max="1289" width="0" style="1" hidden="1" customWidth="1"/>
    <col min="1290" max="1298" width="12.77734375" style="1" customWidth="1"/>
    <col min="1299" max="1299" width="0" style="1" hidden="1" customWidth="1"/>
    <col min="1300" max="1303" width="12.77734375" style="1" customWidth="1"/>
    <col min="1304" max="1304" width="1.77734375" style="1" customWidth="1"/>
    <col min="1305" max="1305" width="12.77734375" style="1" customWidth="1"/>
    <col min="1306" max="1306" width="1.77734375" style="1" customWidth="1"/>
    <col min="1307" max="1308" width="0" style="1" hidden="1" customWidth="1"/>
    <col min="1309" max="1309" width="12.77734375" style="1" customWidth="1"/>
    <col min="1310" max="1536" width="27.5546875" style="1"/>
    <col min="1537" max="1537" width="19.44140625" style="1" customWidth="1"/>
    <col min="1538" max="1539" width="12.77734375" style="1" customWidth="1"/>
    <col min="1540" max="1540" width="13" style="1" customWidth="1"/>
    <col min="1541" max="1542" width="12.77734375" style="1" customWidth="1"/>
    <col min="1543" max="1545" width="0" style="1" hidden="1" customWidth="1"/>
    <col min="1546" max="1554" width="12.77734375" style="1" customWidth="1"/>
    <col min="1555" max="1555" width="0" style="1" hidden="1" customWidth="1"/>
    <col min="1556" max="1559" width="12.77734375" style="1" customWidth="1"/>
    <col min="1560" max="1560" width="1.77734375" style="1" customWidth="1"/>
    <col min="1561" max="1561" width="12.77734375" style="1" customWidth="1"/>
    <col min="1562" max="1562" width="1.77734375" style="1" customWidth="1"/>
    <col min="1563" max="1564" width="0" style="1" hidden="1" customWidth="1"/>
    <col min="1565" max="1565" width="12.77734375" style="1" customWidth="1"/>
    <col min="1566" max="1792" width="27.5546875" style="1"/>
    <col min="1793" max="1793" width="19.44140625" style="1" customWidth="1"/>
    <col min="1794" max="1795" width="12.77734375" style="1" customWidth="1"/>
    <col min="1796" max="1796" width="13" style="1" customWidth="1"/>
    <col min="1797" max="1798" width="12.77734375" style="1" customWidth="1"/>
    <col min="1799" max="1801" width="0" style="1" hidden="1" customWidth="1"/>
    <col min="1802" max="1810" width="12.77734375" style="1" customWidth="1"/>
    <col min="1811" max="1811" width="0" style="1" hidden="1" customWidth="1"/>
    <col min="1812" max="1815" width="12.77734375" style="1" customWidth="1"/>
    <col min="1816" max="1816" width="1.77734375" style="1" customWidth="1"/>
    <col min="1817" max="1817" width="12.77734375" style="1" customWidth="1"/>
    <col min="1818" max="1818" width="1.77734375" style="1" customWidth="1"/>
    <col min="1819" max="1820" width="0" style="1" hidden="1" customWidth="1"/>
    <col min="1821" max="1821" width="12.77734375" style="1" customWidth="1"/>
    <col min="1822" max="2048" width="27.5546875" style="1"/>
    <col min="2049" max="2049" width="19.44140625" style="1" customWidth="1"/>
    <col min="2050" max="2051" width="12.77734375" style="1" customWidth="1"/>
    <col min="2052" max="2052" width="13" style="1" customWidth="1"/>
    <col min="2053" max="2054" width="12.77734375" style="1" customWidth="1"/>
    <col min="2055" max="2057" width="0" style="1" hidden="1" customWidth="1"/>
    <col min="2058" max="2066" width="12.77734375" style="1" customWidth="1"/>
    <col min="2067" max="2067" width="0" style="1" hidden="1" customWidth="1"/>
    <col min="2068" max="2071" width="12.77734375" style="1" customWidth="1"/>
    <col min="2072" max="2072" width="1.77734375" style="1" customWidth="1"/>
    <col min="2073" max="2073" width="12.77734375" style="1" customWidth="1"/>
    <col min="2074" max="2074" width="1.77734375" style="1" customWidth="1"/>
    <col min="2075" max="2076" width="0" style="1" hidden="1" customWidth="1"/>
    <col min="2077" max="2077" width="12.77734375" style="1" customWidth="1"/>
    <col min="2078" max="2304" width="27.5546875" style="1"/>
    <col min="2305" max="2305" width="19.44140625" style="1" customWidth="1"/>
    <col min="2306" max="2307" width="12.77734375" style="1" customWidth="1"/>
    <col min="2308" max="2308" width="13" style="1" customWidth="1"/>
    <col min="2309" max="2310" width="12.77734375" style="1" customWidth="1"/>
    <col min="2311" max="2313" width="0" style="1" hidden="1" customWidth="1"/>
    <col min="2314" max="2322" width="12.77734375" style="1" customWidth="1"/>
    <col min="2323" max="2323" width="0" style="1" hidden="1" customWidth="1"/>
    <col min="2324" max="2327" width="12.77734375" style="1" customWidth="1"/>
    <col min="2328" max="2328" width="1.77734375" style="1" customWidth="1"/>
    <col min="2329" max="2329" width="12.77734375" style="1" customWidth="1"/>
    <col min="2330" max="2330" width="1.77734375" style="1" customWidth="1"/>
    <col min="2331" max="2332" width="0" style="1" hidden="1" customWidth="1"/>
    <col min="2333" max="2333" width="12.77734375" style="1" customWidth="1"/>
    <col min="2334" max="2560" width="27.5546875" style="1"/>
    <col min="2561" max="2561" width="19.44140625" style="1" customWidth="1"/>
    <col min="2562" max="2563" width="12.77734375" style="1" customWidth="1"/>
    <col min="2564" max="2564" width="13" style="1" customWidth="1"/>
    <col min="2565" max="2566" width="12.77734375" style="1" customWidth="1"/>
    <col min="2567" max="2569" width="0" style="1" hidden="1" customWidth="1"/>
    <col min="2570" max="2578" width="12.77734375" style="1" customWidth="1"/>
    <col min="2579" max="2579" width="0" style="1" hidden="1" customWidth="1"/>
    <col min="2580" max="2583" width="12.77734375" style="1" customWidth="1"/>
    <col min="2584" max="2584" width="1.77734375" style="1" customWidth="1"/>
    <col min="2585" max="2585" width="12.77734375" style="1" customWidth="1"/>
    <col min="2586" max="2586" width="1.77734375" style="1" customWidth="1"/>
    <col min="2587" max="2588" width="0" style="1" hidden="1" customWidth="1"/>
    <col min="2589" max="2589" width="12.77734375" style="1" customWidth="1"/>
    <col min="2590" max="2816" width="27.5546875" style="1"/>
    <col min="2817" max="2817" width="19.44140625" style="1" customWidth="1"/>
    <col min="2818" max="2819" width="12.77734375" style="1" customWidth="1"/>
    <col min="2820" max="2820" width="13" style="1" customWidth="1"/>
    <col min="2821" max="2822" width="12.77734375" style="1" customWidth="1"/>
    <col min="2823" max="2825" width="0" style="1" hidden="1" customWidth="1"/>
    <col min="2826" max="2834" width="12.77734375" style="1" customWidth="1"/>
    <col min="2835" max="2835" width="0" style="1" hidden="1" customWidth="1"/>
    <col min="2836" max="2839" width="12.77734375" style="1" customWidth="1"/>
    <col min="2840" max="2840" width="1.77734375" style="1" customWidth="1"/>
    <col min="2841" max="2841" width="12.77734375" style="1" customWidth="1"/>
    <col min="2842" max="2842" width="1.77734375" style="1" customWidth="1"/>
    <col min="2843" max="2844" width="0" style="1" hidden="1" customWidth="1"/>
    <col min="2845" max="2845" width="12.77734375" style="1" customWidth="1"/>
    <col min="2846" max="3072" width="27.5546875" style="1"/>
    <col min="3073" max="3073" width="19.44140625" style="1" customWidth="1"/>
    <col min="3074" max="3075" width="12.77734375" style="1" customWidth="1"/>
    <col min="3076" max="3076" width="13" style="1" customWidth="1"/>
    <col min="3077" max="3078" width="12.77734375" style="1" customWidth="1"/>
    <col min="3079" max="3081" width="0" style="1" hidden="1" customWidth="1"/>
    <col min="3082" max="3090" width="12.77734375" style="1" customWidth="1"/>
    <col min="3091" max="3091" width="0" style="1" hidden="1" customWidth="1"/>
    <col min="3092" max="3095" width="12.77734375" style="1" customWidth="1"/>
    <col min="3096" max="3096" width="1.77734375" style="1" customWidth="1"/>
    <col min="3097" max="3097" width="12.77734375" style="1" customWidth="1"/>
    <col min="3098" max="3098" width="1.77734375" style="1" customWidth="1"/>
    <col min="3099" max="3100" width="0" style="1" hidden="1" customWidth="1"/>
    <col min="3101" max="3101" width="12.77734375" style="1" customWidth="1"/>
    <col min="3102" max="3328" width="27.5546875" style="1"/>
    <col min="3329" max="3329" width="19.44140625" style="1" customWidth="1"/>
    <col min="3330" max="3331" width="12.77734375" style="1" customWidth="1"/>
    <col min="3332" max="3332" width="13" style="1" customWidth="1"/>
    <col min="3333" max="3334" width="12.77734375" style="1" customWidth="1"/>
    <col min="3335" max="3337" width="0" style="1" hidden="1" customWidth="1"/>
    <col min="3338" max="3346" width="12.77734375" style="1" customWidth="1"/>
    <col min="3347" max="3347" width="0" style="1" hidden="1" customWidth="1"/>
    <col min="3348" max="3351" width="12.77734375" style="1" customWidth="1"/>
    <col min="3352" max="3352" width="1.77734375" style="1" customWidth="1"/>
    <col min="3353" max="3353" width="12.77734375" style="1" customWidth="1"/>
    <col min="3354" max="3354" width="1.77734375" style="1" customWidth="1"/>
    <col min="3355" max="3356" width="0" style="1" hidden="1" customWidth="1"/>
    <col min="3357" max="3357" width="12.77734375" style="1" customWidth="1"/>
    <col min="3358" max="3584" width="27.5546875" style="1"/>
    <col min="3585" max="3585" width="19.44140625" style="1" customWidth="1"/>
    <col min="3586" max="3587" width="12.77734375" style="1" customWidth="1"/>
    <col min="3588" max="3588" width="13" style="1" customWidth="1"/>
    <col min="3589" max="3590" width="12.77734375" style="1" customWidth="1"/>
    <col min="3591" max="3593" width="0" style="1" hidden="1" customWidth="1"/>
    <col min="3594" max="3602" width="12.77734375" style="1" customWidth="1"/>
    <col min="3603" max="3603" width="0" style="1" hidden="1" customWidth="1"/>
    <col min="3604" max="3607" width="12.77734375" style="1" customWidth="1"/>
    <col min="3608" max="3608" width="1.77734375" style="1" customWidth="1"/>
    <col min="3609" max="3609" width="12.77734375" style="1" customWidth="1"/>
    <col min="3610" max="3610" width="1.77734375" style="1" customWidth="1"/>
    <col min="3611" max="3612" width="0" style="1" hidden="1" customWidth="1"/>
    <col min="3613" max="3613" width="12.77734375" style="1" customWidth="1"/>
    <col min="3614" max="3840" width="27.5546875" style="1"/>
    <col min="3841" max="3841" width="19.44140625" style="1" customWidth="1"/>
    <col min="3842" max="3843" width="12.77734375" style="1" customWidth="1"/>
    <col min="3844" max="3844" width="13" style="1" customWidth="1"/>
    <col min="3845" max="3846" width="12.77734375" style="1" customWidth="1"/>
    <col min="3847" max="3849" width="0" style="1" hidden="1" customWidth="1"/>
    <col min="3850" max="3858" width="12.77734375" style="1" customWidth="1"/>
    <col min="3859" max="3859" width="0" style="1" hidden="1" customWidth="1"/>
    <col min="3860" max="3863" width="12.77734375" style="1" customWidth="1"/>
    <col min="3864" max="3864" width="1.77734375" style="1" customWidth="1"/>
    <col min="3865" max="3865" width="12.77734375" style="1" customWidth="1"/>
    <col min="3866" max="3866" width="1.77734375" style="1" customWidth="1"/>
    <col min="3867" max="3868" width="0" style="1" hidden="1" customWidth="1"/>
    <col min="3869" max="3869" width="12.77734375" style="1" customWidth="1"/>
    <col min="3870" max="4096" width="27.5546875" style="1"/>
    <col min="4097" max="4097" width="19.44140625" style="1" customWidth="1"/>
    <col min="4098" max="4099" width="12.77734375" style="1" customWidth="1"/>
    <col min="4100" max="4100" width="13" style="1" customWidth="1"/>
    <col min="4101" max="4102" width="12.77734375" style="1" customWidth="1"/>
    <col min="4103" max="4105" width="0" style="1" hidden="1" customWidth="1"/>
    <col min="4106" max="4114" width="12.77734375" style="1" customWidth="1"/>
    <col min="4115" max="4115" width="0" style="1" hidden="1" customWidth="1"/>
    <col min="4116" max="4119" width="12.77734375" style="1" customWidth="1"/>
    <col min="4120" max="4120" width="1.77734375" style="1" customWidth="1"/>
    <col min="4121" max="4121" width="12.77734375" style="1" customWidth="1"/>
    <col min="4122" max="4122" width="1.77734375" style="1" customWidth="1"/>
    <col min="4123" max="4124" width="0" style="1" hidden="1" customWidth="1"/>
    <col min="4125" max="4125" width="12.77734375" style="1" customWidth="1"/>
    <col min="4126" max="4352" width="27.5546875" style="1"/>
    <col min="4353" max="4353" width="19.44140625" style="1" customWidth="1"/>
    <col min="4354" max="4355" width="12.77734375" style="1" customWidth="1"/>
    <col min="4356" max="4356" width="13" style="1" customWidth="1"/>
    <col min="4357" max="4358" width="12.77734375" style="1" customWidth="1"/>
    <col min="4359" max="4361" width="0" style="1" hidden="1" customWidth="1"/>
    <col min="4362" max="4370" width="12.77734375" style="1" customWidth="1"/>
    <col min="4371" max="4371" width="0" style="1" hidden="1" customWidth="1"/>
    <col min="4372" max="4375" width="12.77734375" style="1" customWidth="1"/>
    <col min="4376" max="4376" width="1.77734375" style="1" customWidth="1"/>
    <col min="4377" max="4377" width="12.77734375" style="1" customWidth="1"/>
    <col min="4378" max="4378" width="1.77734375" style="1" customWidth="1"/>
    <col min="4379" max="4380" width="0" style="1" hidden="1" customWidth="1"/>
    <col min="4381" max="4381" width="12.77734375" style="1" customWidth="1"/>
    <col min="4382" max="4608" width="27.5546875" style="1"/>
    <col min="4609" max="4609" width="19.44140625" style="1" customWidth="1"/>
    <col min="4610" max="4611" width="12.77734375" style="1" customWidth="1"/>
    <col min="4612" max="4612" width="13" style="1" customWidth="1"/>
    <col min="4613" max="4614" width="12.77734375" style="1" customWidth="1"/>
    <col min="4615" max="4617" width="0" style="1" hidden="1" customWidth="1"/>
    <col min="4618" max="4626" width="12.77734375" style="1" customWidth="1"/>
    <col min="4627" max="4627" width="0" style="1" hidden="1" customWidth="1"/>
    <col min="4628" max="4631" width="12.77734375" style="1" customWidth="1"/>
    <col min="4632" max="4632" width="1.77734375" style="1" customWidth="1"/>
    <col min="4633" max="4633" width="12.77734375" style="1" customWidth="1"/>
    <col min="4634" max="4634" width="1.77734375" style="1" customWidth="1"/>
    <col min="4635" max="4636" width="0" style="1" hidden="1" customWidth="1"/>
    <col min="4637" max="4637" width="12.77734375" style="1" customWidth="1"/>
    <col min="4638" max="4864" width="27.5546875" style="1"/>
    <col min="4865" max="4865" width="19.44140625" style="1" customWidth="1"/>
    <col min="4866" max="4867" width="12.77734375" style="1" customWidth="1"/>
    <col min="4868" max="4868" width="13" style="1" customWidth="1"/>
    <col min="4869" max="4870" width="12.77734375" style="1" customWidth="1"/>
    <col min="4871" max="4873" width="0" style="1" hidden="1" customWidth="1"/>
    <col min="4874" max="4882" width="12.77734375" style="1" customWidth="1"/>
    <col min="4883" max="4883" width="0" style="1" hidden="1" customWidth="1"/>
    <col min="4884" max="4887" width="12.77734375" style="1" customWidth="1"/>
    <col min="4888" max="4888" width="1.77734375" style="1" customWidth="1"/>
    <col min="4889" max="4889" width="12.77734375" style="1" customWidth="1"/>
    <col min="4890" max="4890" width="1.77734375" style="1" customWidth="1"/>
    <col min="4891" max="4892" width="0" style="1" hidden="1" customWidth="1"/>
    <col min="4893" max="4893" width="12.77734375" style="1" customWidth="1"/>
    <col min="4894" max="5120" width="27.5546875" style="1"/>
    <col min="5121" max="5121" width="19.44140625" style="1" customWidth="1"/>
    <col min="5122" max="5123" width="12.77734375" style="1" customWidth="1"/>
    <col min="5124" max="5124" width="13" style="1" customWidth="1"/>
    <col min="5125" max="5126" width="12.77734375" style="1" customWidth="1"/>
    <col min="5127" max="5129" width="0" style="1" hidden="1" customWidth="1"/>
    <col min="5130" max="5138" width="12.77734375" style="1" customWidth="1"/>
    <col min="5139" max="5139" width="0" style="1" hidden="1" customWidth="1"/>
    <col min="5140" max="5143" width="12.77734375" style="1" customWidth="1"/>
    <col min="5144" max="5144" width="1.77734375" style="1" customWidth="1"/>
    <col min="5145" max="5145" width="12.77734375" style="1" customWidth="1"/>
    <col min="5146" max="5146" width="1.77734375" style="1" customWidth="1"/>
    <col min="5147" max="5148" width="0" style="1" hidden="1" customWidth="1"/>
    <col min="5149" max="5149" width="12.77734375" style="1" customWidth="1"/>
    <col min="5150" max="5376" width="27.5546875" style="1"/>
    <col min="5377" max="5377" width="19.44140625" style="1" customWidth="1"/>
    <col min="5378" max="5379" width="12.77734375" style="1" customWidth="1"/>
    <col min="5380" max="5380" width="13" style="1" customWidth="1"/>
    <col min="5381" max="5382" width="12.77734375" style="1" customWidth="1"/>
    <col min="5383" max="5385" width="0" style="1" hidden="1" customWidth="1"/>
    <col min="5386" max="5394" width="12.77734375" style="1" customWidth="1"/>
    <col min="5395" max="5395" width="0" style="1" hidden="1" customWidth="1"/>
    <col min="5396" max="5399" width="12.77734375" style="1" customWidth="1"/>
    <col min="5400" max="5400" width="1.77734375" style="1" customWidth="1"/>
    <col min="5401" max="5401" width="12.77734375" style="1" customWidth="1"/>
    <col min="5402" max="5402" width="1.77734375" style="1" customWidth="1"/>
    <col min="5403" max="5404" width="0" style="1" hidden="1" customWidth="1"/>
    <col min="5405" max="5405" width="12.77734375" style="1" customWidth="1"/>
    <col min="5406" max="5632" width="27.5546875" style="1"/>
    <col min="5633" max="5633" width="19.44140625" style="1" customWidth="1"/>
    <col min="5634" max="5635" width="12.77734375" style="1" customWidth="1"/>
    <col min="5636" max="5636" width="13" style="1" customWidth="1"/>
    <col min="5637" max="5638" width="12.77734375" style="1" customWidth="1"/>
    <col min="5639" max="5641" width="0" style="1" hidden="1" customWidth="1"/>
    <col min="5642" max="5650" width="12.77734375" style="1" customWidth="1"/>
    <col min="5651" max="5651" width="0" style="1" hidden="1" customWidth="1"/>
    <col min="5652" max="5655" width="12.77734375" style="1" customWidth="1"/>
    <col min="5656" max="5656" width="1.77734375" style="1" customWidth="1"/>
    <col min="5657" max="5657" width="12.77734375" style="1" customWidth="1"/>
    <col min="5658" max="5658" width="1.77734375" style="1" customWidth="1"/>
    <col min="5659" max="5660" width="0" style="1" hidden="1" customWidth="1"/>
    <col min="5661" max="5661" width="12.77734375" style="1" customWidth="1"/>
    <col min="5662" max="5888" width="27.5546875" style="1"/>
    <col min="5889" max="5889" width="19.44140625" style="1" customWidth="1"/>
    <col min="5890" max="5891" width="12.77734375" style="1" customWidth="1"/>
    <col min="5892" max="5892" width="13" style="1" customWidth="1"/>
    <col min="5893" max="5894" width="12.77734375" style="1" customWidth="1"/>
    <col min="5895" max="5897" width="0" style="1" hidden="1" customWidth="1"/>
    <col min="5898" max="5906" width="12.77734375" style="1" customWidth="1"/>
    <col min="5907" max="5907" width="0" style="1" hidden="1" customWidth="1"/>
    <col min="5908" max="5911" width="12.77734375" style="1" customWidth="1"/>
    <col min="5912" max="5912" width="1.77734375" style="1" customWidth="1"/>
    <col min="5913" max="5913" width="12.77734375" style="1" customWidth="1"/>
    <col min="5914" max="5914" width="1.77734375" style="1" customWidth="1"/>
    <col min="5915" max="5916" width="0" style="1" hidden="1" customWidth="1"/>
    <col min="5917" max="5917" width="12.77734375" style="1" customWidth="1"/>
    <col min="5918" max="6144" width="27.5546875" style="1"/>
    <col min="6145" max="6145" width="19.44140625" style="1" customWidth="1"/>
    <col min="6146" max="6147" width="12.77734375" style="1" customWidth="1"/>
    <col min="6148" max="6148" width="13" style="1" customWidth="1"/>
    <col min="6149" max="6150" width="12.77734375" style="1" customWidth="1"/>
    <col min="6151" max="6153" width="0" style="1" hidden="1" customWidth="1"/>
    <col min="6154" max="6162" width="12.77734375" style="1" customWidth="1"/>
    <col min="6163" max="6163" width="0" style="1" hidden="1" customWidth="1"/>
    <col min="6164" max="6167" width="12.77734375" style="1" customWidth="1"/>
    <col min="6168" max="6168" width="1.77734375" style="1" customWidth="1"/>
    <col min="6169" max="6169" width="12.77734375" style="1" customWidth="1"/>
    <col min="6170" max="6170" width="1.77734375" style="1" customWidth="1"/>
    <col min="6171" max="6172" width="0" style="1" hidden="1" customWidth="1"/>
    <col min="6173" max="6173" width="12.77734375" style="1" customWidth="1"/>
    <col min="6174" max="6400" width="27.5546875" style="1"/>
    <col min="6401" max="6401" width="19.44140625" style="1" customWidth="1"/>
    <col min="6402" max="6403" width="12.77734375" style="1" customWidth="1"/>
    <col min="6404" max="6404" width="13" style="1" customWidth="1"/>
    <col min="6405" max="6406" width="12.77734375" style="1" customWidth="1"/>
    <col min="6407" max="6409" width="0" style="1" hidden="1" customWidth="1"/>
    <col min="6410" max="6418" width="12.77734375" style="1" customWidth="1"/>
    <col min="6419" max="6419" width="0" style="1" hidden="1" customWidth="1"/>
    <col min="6420" max="6423" width="12.77734375" style="1" customWidth="1"/>
    <col min="6424" max="6424" width="1.77734375" style="1" customWidth="1"/>
    <col min="6425" max="6425" width="12.77734375" style="1" customWidth="1"/>
    <col min="6426" max="6426" width="1.77734375" style="1" customWidth="1"/>
    <col min="6427" max="6428" width="0" style="1" hidden="1" customWidth="1"/>
    <col min="6429" max="6429" width="12.77734375" style="1" customWidth="1"/>
    <col min="6430" max="6656" width="27.5546875" style="1"/>
    <col min="6657" max="6657" width="19.44140625" style="1" customWidth="1"/>
    <col min="6658" max="6659" width="12.77734375" style="1" customWidth="1"/>
    <col min="6660" max="6660" width="13" style="1" customWidth="1"/>
    <col min="6661" max="6662" width="12.77734375" style="1" customWidth="1"/>
    <col min="6663" max="6665" width="0" style="1" hidden="1" customWidth="1"/>
    <col min="6666" max="6674" width="12.77734375" style="1" customWidth="1"/>
    <col min="6675" max="6675" width="0" style="1" hidden="1" customWidth="1"/>
    <col min="6676" max="6679" width="12.77734375" style="1" customWidth="1"/>
    <col min="6680" max="6680" width="1.77734375" style="1" customWidth="1"/>
    <col min="6681" max="6681" width="12.77734375" style="1" customWidth="1"/>
    <col min="6682" max="6682" width="1.77734375" style="1" customWidth="1"/>
    <col min="6683" max="6684" width="0" style="1" hidden="1" customWidth="1"/>
    <col min="6685" max="6685" width="12.77734375" style="1" customWidth="1"/>
    <col min="6686" max="6912" width="27.5546875" style="1"/>
    <col min="6913" max="6913" width="19.44140625" style="1" customWidth="1"/>
    <col min="6914" max="6915" width="12.77734375" style="1" customWidth="1"/>
    <col min="6916" max="6916" width="13" style="1" customWidth="1"/>
    <col min="6917" max="6918" width="12.77734375" style="1" customWidth="1"/>
    <col min="6919" max="6921" width="0" style="1" hidden="1" customWidth="1"/>
    <col min="6922" max="6930" width="12.77734375" style="1" customWidth="1"/>
    <col min="6931" max="6931" width="0" style="1" hidden="1" customWidth="1"/>
    <col min="6932" max="6935" width="12.77734375" style="1" customWidth="1"/>
    <col min="6936" max="6936" width="1.77734375" style="1" customWidth="1"/>
    <col min="6937" max="6937" width="12.77734375" style="1" customWidth="1"/>
    <col min="6938" max="6938" width="1.77734375" style="1" customWidth="1"/>
    <col min="6939" max="6940" width="0" style="1" hidden="1" customWidth="1"/>
    <col min="6941" max="6941" width="12.77734375" style="1" customWidth="1"/>
    <col min="6942" max="7168" width="27.5546875" style="1"/>
    <col min="7169" max="7169" width="19.44140625" style="1" customWidth="1"/>
    <col min="7170" max="7171" width="12.77734375" style="1" customWidth="1"/>
    <col min="7172" max="7172" width="13" style="1" customWidth="1"/>
    <col min="7173" max="7174" width="12.77734375" style="1" customWidth="1"/>
    <col min="7175" max="7177" width="0" style="1" hidden="1" customWidth="1"/>
    <col min="7178" max="7186" width="12.77734375" style="1" customWidth="1"/>
    <col min="7187" max="7187" width="0" style="1" hidden="1" customWidth="1"/>
    <col min="7188" max="7191" width="12.77734375" style="1" customWidth="1"/>
    <col min="7192" max="7192" width="1.77734375" style="1" customWidth="1"/>
    <col min="7193" max="7193" width="12.77734375" style="1" customWidth="1"/>
    <col min="7194" max="7194" width="1.77734375" style="1" customWidth="1"/>
    <col min="7195" max="7196" width="0" style="1" hidden="1" customWidth="1"/>
    <col min="7197" max="7197" width="12.77734375" style="1" customWidth="1"/>
    <col min="7198" max="7424" width="27.5546875" style="1"/>
    <col min="7425" max="7425" width="19.44140625" style="1" customWidth="1"/>
    <col min="7426" max="7427" width="12.77734375" style="1" customWidth="1"/>
    <col min="7428" max="7428" width="13" style="1" customWidth="1"/>
    <col min="7429" max="7430" width="12.77734375" style="1" customWidth="1"/>
    <col min="7431" max="7433" width="0" style="1" hidden="1" customWidth="1"/>
    <col min="7434" max="7442" width="12.77734375" style="1" customWidth="1"/>
    <col min="7443" max="7443" width="0" style="1" hidden="1" customWidth="1"/>
    <col min="7444" max="7447" width="12.77734375" style="1" customWidth="1"/>
    <col min="7448" max="7448" width="1.77734375" style="1" customWidth="1"/>
    <col min="7449" max="7449" width="12.77734375" style="1" customWidth="1"/>
    <col min="7450" max="7450" width="1.77734375" style="1" customWidth="1"/>
    <col min="7451" max="7452" width="0" style="1" hidden="1" customWidth="1"/>
    <col min="7453" max="7453" width="12.77734375" style="1" customWidth="1"/>
    <col min="7454" max="7680" width="27.5546875" style="1"/>
    <col min="7681" max="7681" width="19.44140625" style="1" customWidth="1"/>
    <col min="7682" max="7683" width="12.77734375" style="1" customWidth="1"/>
    <col min="7684" max="7684" width="13" style="1" customWidth="1"/>
    <col min="7685" max="7686" width="12.77734375" style="1" customWidth="1"/>
    <col min="7687" max="7689" width="0" style="1" hidden="1" customWidth="1"/>
    <col min="7690" max="7698" width="12.77734375" style="1" customWidth="1"/>
    <col min="7699" max="7699" width="0" style="1" hidden="1" customWidth="1"/>
    <col min="7700" max="7703" width="12.77734375" style="1" customWidth="1"/>
    <col min="7704" max="7704" width="1.77734375" style="1" customWidth="1"/>
    <col min="7705" max="7705" width="12.77734375" style="1" customWidth="1"/>
    <col min="7706" max="7706" width="1.77734375" style="1" customWidth="1"/>
    <col min="7707" max="7708" width="0" style="1" hidden="1" customWidth="1"/>
    <col min="7709" max="7709" width="12.77734375" style="1" customWidth="1"/>
    <col min="7710" max="7936" width="27.5546875" style="1"/>
    <col min="7937" max="7937" width="19.44140625" style="1" customWidth="1"/>
    <col min="7938" max="7939" width="12.77734375" style="1" customWidth="1"/>
    <col min="7940" max="7940" width="13" style="1" customWidth="1"/>
    <col min="7941" max="7942" width="12.77734375" style="1" customWidth="1"/>
    <col min="7943" max="7945" width="0" style="1" hidden="1" customWidth="1"/>
    <col min="7946" max="7954" width="12.77734375" style="1" customWidth="1"/>
    <col min="7955" max="7955" width="0" style="1" hidden="1" customWidth="1"/>
    <col min="7956" max="7959" width="12.77734375" style="1" customWidth="1"/>
    <col min="7960" max="7960" width="1.77734375" style="1" customWidth="1"/>
    <col min="7961" max="7961" width="12.77734375" style="1" customWidth="1"/>
    <col min="7962" max="7962" width="1.77734375" style="1" customWidth="1"/>
    <col min="7963" max="7964" width="0" style="1" hidden="1" customWidth="1"/>
    <col min="7965" max="7965" width="12.77734375" style="1" customWidth="1"/>
    <col min="7966" max="8192" width="27.5546875" style="1"/>
    <col min="8193" max="8193" width="19.44140625" style="1" customWidth="1"/>
    <col min="8194" max="8195" width="12.77734375" style="1" customWidth="1"/>
    <col min="8196" max="8196" width="13" style="1" customWidth="1"/>
    <col min="8197" max="8198" width="12.77734375" style="1" customWidth="1"/>
    <col min="8199" max="8201" width="0" style="1" hidden="1" customWidth="1"/>
    <col min="8202" max="8210" width="12.77734375" style="1" customWidth="1"/>
    <col min="8211" max="8211" width="0" style="1" hidden="1" customWidth="1"/>
    <col min="8212" max="8215" width="12.77734375" style="1" customWidth="1"/>
    <col min="8216" max="8216" width="1.77734375" style="1" customWidth="1"/>
    <col min="8217" max="8217" width="12.77734375" style="1" customWidth="1"/>
    <col min="8218" max="8218" width="1.77734375" style="1" customWidth="1"/>
    <col min="8219" max="8220" width="0" style="1" hidden="1" customWidth="1"/>
    <col min="8221" max="8221" width="12.77734375" style="1" customWidth="1"/>
    <col min="8222" max="8448" width="27.5546875" style="1"/>
    <col min="8449" max="8449" width="19.44140625" style="1" customWidth="1"/>
    <col min="8450" max="8451" width="12.77734375" style="1" customWidth="1"/>
    <col min="8452" max="8452" width="13" style="1" customWidth="1"/>
    <col min="8453" max="8454" width="12.77734375" style="1" customWidth="1"/>
    <col min="8455" max="8457" width="0" style="1" hidden="1" customWidth="1"/>
    <col min="8458" max="8466" width="12.77734375" style="1" customWidth="1"/>
    <col min="8467" max="8467" width="0" style="1" hidden="1" customWidth="1"/>
    <col min="8468" max="8471" width="12.77734375" style="1" customWidth="1"/>
    <col min="8472" max="8472" width="1.77734375" style="1" customWidth="1"/>
    <col min="8473" max="8473" width="12.77734375" style="1" customWidth="1"/>
    <col min="8474" max="8474" width="1.77734375" style="1" customWidth="1"/>
    <col min="8475" max="8476" width="0" style="1" hidden="1" customWidth="1"/>
    <col min="8477" max="8477" width="12.77734375" style="1" customWidth="1"/>
    <col min="8478" max="8704" width="27.5546875" style="1"/>
    <col min="8705" max="8705" width="19.44140625" style="1" customWidth="1"/>
    <col min="8706" max="8707" width="12.77734375" style="1" customWidth="1"/>
    <col min="8708" max="8708" width="13" style="1" customWidth="1"/>
    <col min="8709" max="8710" width="12.77734375" style="1" customWidth="1"/>
    <col min="8711" max="8713" width="0" style="1" hidden="1" customWidth="1"/>
    <col min="8714" max="8722" width="12.77734375" style="1" customWidth="1"/>
    <col min="8723" max="8723" width="0" style="1" hidden="1" customWidth="1"/>
    <col min="8724" max="8727" width="12.77734375" style="1" customWidth="1"/>
    <col min="8728" max="8728" width="1.77734375" style="1" customWidth="1"/>
    <col min="8729" max="8729" width="12.77734375" style="1" customWidth="1"/>
    <col min="8730" max="8730" width="1.77734375" style="1" customWidth="1"/>
    <col min="8731" max="8732" width="0" style="1" hidden="1" customWidth="1"/>
    <col min="8733" max="8733" width="12.77734375" style="1" customWidth="1"/>
    <col min="8734" max="8960" width="27.5546875" style="1"/>
    <col min="8961" max="8961" width="19.44140625" style="1" customWidth="1"/>
    <col min="8962" max="8963" width="12.77734375" style="1" customWidth="1"/>
    <col min="8964" max="8964" width="13" style="1" customWidth="1"/>
    <col min="8965" max="8966" width="12.77734375" style="1" customWidth="1"/>
    <col min="8967" max="8969" width="0" style="1" hidden="1" customWidth="1"/>
    <col min="8970" max="8978" width="12.77734375" style="1" customWidth="1"/>
    <col min="8979" max="8979" width="0" style="1" hidden="1" customWidth="1"/>
    <col min="8980" max="8983" width="12.77734375" style="1" customWidth="1"/>
    <col min="8984" max="8984" width="1.77734375" style="1" customWidth="1"/>
    <col min="8985" max="8985" width="12.77734375" style="1" customWidth="1"/>
    <col min="8986" max="8986" width="1.77734375" style="1" customWidth="1"/>
    <col min="8987" max="8988" width="0" style="1" hidden="1" customWidth="1"/>
    <col min="8989" max="8989" width="12.77734375" style="1" customWidth="1"/>
    <col min="8990" max="9216" width="27.5546875" style="1"/>
    <col min="9217" max="9217" width="19.44140625" style="1" customWidth="1"/>
    <col min="9218" max="9219" width="12.77734375" style="1" customWidth="1"/>
    <col min="9220" max="9220" width="13" style="1" customWidth="1"/>
    <col min="9221" max="9222" width="12.77734375" style="1" customWidth="1"/>
    <col min="9223" max="9225" width="0" style="1" hidden="1" customWidth="1"/>
    <col min="9226" max="9234" width="12.77734375" style="1" customWidth="1"/>
    <col min="9235" max="9235" width="0" style="1" hidden="1" customWidth="1"/>
    <col min="9236" max="9239" width="12.77734375" style="1" customWidth="1"/>
    <col min="9240" max="9240" width="1.77734375" style="1" customWidth="1"/>
    <col min="9241" max="9241" width="12.77734375" style="1" customWidth="1"/>
    <col min="9242" max="9242" width="1.77734375" style="1" customWidth="1"/>
    <col min="9243" max="9244" width="0" style="1" hidden="1" customWidth="1"/>
    <col min="9245" max="9245" width="12.77734375" style="1" customWidth="1"/>
    <col min="9246" max="9472" width="27.5546875" style="1"/>
    <col min="9473" max="9473" width="19.44140625" style="1" customWidth="1"/>
    <col min="9474" max="9475" width="12.77734375" style="1" customWidth="1"/>
    <col min="9476" max="9476" width="13" style="1" customWidth="1"/>
    <col min="9477" max="9478" width="12.77734375" style="1" customWidth="1"/>
    <col min="9479" max="9481" width="0" style="1" hidden="1" customWidth="1"/>
    <col min="9482" max="9490" width="12.77734375" style="1" customWidth="1"/>
    <col min="9491" max="9491" width="0" style="1" hidden="1" customWidth="1"/>
    <col min="9492" max="9495" width="12.77734375" style="1" customWidth="1"/>
    <col min="9496" max="9496" width="1.77734375" style="1" customWidth="1"/>
    <col min="9497" max="9497" width="12.77734375" style="1" customWidth="1"/>
    <col min="9498" max="9498" width="1.77734375" style="1" customWidth="1"/>
    <col min="9499" max="9500" width="0" style="1" hidden="1" customWidth="1"/>
    <col min="9501" max="9501" width="12.77734375" style="1" customWidth="1"/>
    <col min="9502" max="9728" width="27.5546875" style="1"/>
    <col min="9729" max="9729" width="19.44140625" style="1" customWidth="1"/>
    <col min="9730" max="9731" width="12.77734375" style="1" customWidth="1"/>
    <col min="9732" max="9732" width="13" style="1" customWidth="1"/>
    <col min="9733" max="9734" width="12.77734375" style="1" customWidth="1"/>
    <col min="9735" max="9737" width="0" style="1" hidden="1" customWidth="1"/>
    <col min="9738" max="9746" width="12.77734375" style="1" customWidth="1"/>
    <col min="9747" max="9747" width="0" style="1" hidden="1" customWidth="1"/>
    <col min="9748" max="9751" width="12.77734375" style="1" customWidth="1"/>
    <col min="9752" max="9752" width="1.77734375" style="1" customWidth="1"/>
    <col min="9753" max="9753" width="12.77734375" style="1" customWidth="1"/>
    <col min="9754" max="9754" width="1.77734375" style="1" customWidth="1"/>
    <col min="9755" max="9756" width="0" style="1" hidden="1" customWidth="1"/>
    <col min="9757" max="9757" width="12.77734375" style="1" customWidth="1"/>
    <col min="9758" max="9984" width="27.5546875" style="1"/>
    <col min="9985" max="9985" width="19.44140625" style="1" customWidth="1"/>
    <col min="9986" max="9987" width="12.77734375" style="1" customWidth="1"/>
    <col min="9988" max="9988" width="13" style="1" customWidth="1"/>
    <col min="9989" max="9990" width="12.77734375" style="1" customWidth="1"/>
    <col min="9991" max="9993" width="0" style="1" hidden="1" customWidth="1"/>
    <col min="9994" max="10002" width="12.77734375" style="1" customWidth="1"/>
    <col min="10003" max="10003" width="0" style="1" hidden="1" customWidth="1"/>
    <col min="10004" max="10007" width="12.77734375" style="1" customWidth="1"/>
    <col min="10008" max="10008" width="1.77734375" style="1" customWidth="1"/>
    <col min="10009" max="10009" width="12.77734375" style="1" customWidth="1"/>
    <col min="10010" max="10010" width="1.77734375" style="1" customWidth="1"/>
    <col min="10011" max="10012" width="0" style="1" hidden="1" customWidth="1"/>
    <col min="10013" max="10013" width="12.77734375" style="1" customWidth="1"/>
    <col min="10014" max="10240" width="27.5546875" style="1"/>
    <col min="10241" max="10241" width="19.44140625" style="1" customWidth="1"/>
    <col min="10242" max="10243" width="12.77734375" style="1" customWidth="1"/>
    <col min="10244" max="10244" width="13" style="1" customWidth="1"/>
    <col min="10245" max="10246" width="12.77734375" style="1" customWidth="1"/>
    <col min="10247" max="10249" width="0" style="1" hidden="1" customWidth="1"/>
    <col min="10250" max="10258" width="12.77734375" style="1" customWidth="1"/>
    <col min="10259" max="10259" width="0" style="1" hidden="1" customWidth="1"/>
    <col min="10260" max="10263" width="12.77734375" style="1" customWidth="1"/>
    <col min="10264" max="10264" width="1.77734375" style="1" customWidth="1"/>
    <col min="10265" max="10265" width="12.77734375" style="1" customWidth="1"/>
    <col min="10266" max="10266" width="1.77734375" style="1" customWidth="1"/>
    <col min="10267" max="10268" width="0" style="1" hidden="1" customWidth="1"/>
    <col min="10269" max="10269" width="12.77734375" style="1" customWidth="1"/>
    <col min="10270" max="10496" width="27.5546875" style="1"/>
    <col min="10497" max="10497" width="19.44140625" style="1" customWidth="1"/>
    <col min="10498" max="10499" width="12.77734375" style="1" customWidth="1"/>
    <col min="10500" max="10500" width="13" style="1" customWidth="1"/>
    <col min="10501" max="10502" width="12.77734375" style="1" customWidth="1"/>
    <col min="10503" max="10505" width="0" style="1" hidden="1" customWidth="1"/>
    <col min="10506" max="10514" width="12.77734375" style="1" customWidth="1"/>
    <col min="10515" max="10515" width="0" style="1" hidden="1" customWidth="1"/>
    <col min="10516" max="10519" width="12.77734375" style="1" customWidth="1"/>
    <col min="10520" max="10520" width="1.77734375" style="1" customWidth="1"/>
    <col min="10521" max="10521" width="12.77734375" style="1" customWidth="1"/>
    <col min="10522" max="10522" width="1.77734375" style="1" customWidth="1"/>
    <col min="10523" max="10524" width="0" style="1" hidden="1" customWidth="1"/>
    <col min="10525" max="10525" width="12.77734375" style="1" customWidth="1"/>
    <col min="10526" max="10752" width="27.5546875" style="1"/>
    <col min="10753" max="10753" width="19.44140625" style="1" customWidth="1"/>
    <col min="10754" max="10755" width="12.77734375" style="1" customWidth="1"/>
    <col min="10756" max="10756" width="13" style="1" customWidth="1"/>
    <col min="10757" max="10758" width="12.77734375" style="1" customWidth="1"/>
    <col min="10759" max="10761" width="0" style="1" hidden="1" customWidth="1"/>
    <col min="10762" max="10770" width="12.77734375" style="1" customWidth="1"/>
    <col min="10771" max="10771" width="0" style="1" hidden="1" customWidth="1"/>
    <col min="10772" max="10775" width="12.77734375" style="1" customWidth="1"/>
    <col min="10776" max="10776" width="1.77734375" style="1" customWidth="1"/>
    <col min="10777" max="10777" width="12.77734375" style="1" customWidth="1"/>
    <col min="10778" max="10778" width="1.77734375" style="1" customWidth="1"/>
    <col min="10779" max="10780" width="0" style="1" hidden="1" customWidth="1"/>
    <col min="10781" max="10781" width="12.77734375" style="1" customWidth="1"/>
    <col min="10782" max="11008" width="27.5546875" style="1"/>
    <col min="11009" max="11009" width="19.44140625" style="1" customWidth="1"/>
    <col min="11010" max="11011" width="12.77734375" style="1" customWidth="1"/>
    <col min="11012" max="11012" width="13" style="1" customWidth="1"/>
    <col min="11013" max="11014" width="12.77734375" style="1" customWidth="1"/>
    <col min="11015" max="11017" width="0" style="1" hidden="1" customWidth="1"/>
    <col min="11018" max="11026" width="12.77734375" style="1" customWidth="1"/>
    <col min="11027" max="11027" width="0" style="1" hidden="1" customWidth="1"/>
    <col min="11028" max="11031" width="12.77734375" style="1" customWidth="1"/>
    <col min="11032" max="11032" width="1.77734375" style="1" customWidth="1"/>
    <col min="11033" max="11033" width="12.77734375" style="1" customWidth="1"/>
    <col min="11034" max="11034" width="1.77734375" style="1" customWidth="1"/>
    <col min="11035" max="11036" width="0" style="1" hidden="1" customWidth="1"/>
    <col min="11037" max="11037" width="12.77734375" style="1" customWidth="1"/>
    <col min="11038" max="11264" width="27.5546875" style="1"/>
    <col min="11265" max="11265" width="19.44140625" style="1" customWidth="1"/>
    <col min="11266" max="11267" width="12.77734375" style="1" customWidth="1"/>
    <col min="11268" max="11268" width="13" style="1" customWidth="1"/>
    <col min="11269" max="11270" width="12.77734375" style="1" customWidth="1"/>
    <col min="11271" max="11273" width="0" style="1" hidden="1" customWidth="1"/>
    <col min="11274" max="11282" width="12.77734375" style="1" customWidth="1"/>
    <col min="11283" max="11283" width="0" style="1" hidden="1" customWidth="1"/>
    <col min="11284" max="11287" width="12.77734375" style="1" customWidth="1"/>
    <col min="11288" max="11288" width="1.77734375" style="1" customWidth="1"/>
    <col min="11289" max="11289" width="12.77734375" style="1" customWidth="1"/>
    <col min="11290" max="11290" width="1.77734375" style="1" customWidth="1"/>
    <col min="11291" max="11292" width="0" style="1" hidden="1" customWidth="1"/>
    <col min="11293" max="11293" width="12.77734375" style="1" customWidth="1"/>
    <col min="11294" max="11520" width="27.5546875" style="1"/>
    <col min="11521" max="11521" width="19.44140625" style="1" customWidth="1"/>
    <col min="11522" max="11523" width="12.77734375" style="1" customWidth="1"/>
    <col min="11524" max="11524" width="13" style="1" customWidth="1"/>
    <col min="11525" max="11526" width="12.77734375" style="1" customWidth="1"/>
    <col min="11527" max="11529" width="0" style="1" hidden="1" customWidth="1"/>
    <col min="11530" max="11538" width="12.77734375" style="1" customWidth="1"/>
    <col min="11539" max="11539" width="0" style="1" hidden="1" customWidth="1"/>
    <col min="11540" max="11543" width="12.77734375" style="1" customWidth="1"/>
    <col min="11544" max="11544" width="1.77734375" style="1" customWidth="1"/>
    <col min="11545" max="11545" width="12.77734375" style="1" customWidth="1"/>
    <col min="11546" max="11546" width="1.77734375" style="1" customWidth="1"/>
    <col min="11547" max="11548" width="0" style="1" hidden="1" customWidth="1"/>
    <col min="11549" max="11549" width="12.77734375" style="1" customWidth="1"/>
    <col min="11550" max="11776" width="27.5546875" style="1"/>
    <col min="11777" max="11777" width="19.44140625" style="1" customWidth="1"/>
    <col min="11778" max="11779" width="12.77734375" style="1" customWidth="1"/>
    <col min="11780" max="11780" width="13" style="1" customWidth="1"/>
    <col min="11781" max="11782" width="12.77734375" style="1" customWidth="1"/>
    <col min="11783" max="11785" width="0" style="1" hidden="1" customWidth="1"/>
    <col min="11786" max="11794" width="12.77734375" style="1" customWidth="1"/>
    <col min="11795" max="11795" width="0" style="1" hidden="1" customWidth="1"/>
    <col min="11796" max="11799" width="12.77734375" style="1" customWidth="1"/>
    <col min="11800" max="11800" width="1.77734375" style="1" customWidth="1"/>
    <col min="11801" max="11801" width="12.77734375" style="1" customWidth="1"/>
    <col min="11802" max="11802" width="1.77734375" style="1" customWidth="1"/>
    <col min="11803" max="11804" width="0" style="1" hidden="1" customWidth="1"/>
    <col min="11805" max="11805" width="12.77734375" style="1" customWidth="1"/>
    <col min="11806" max="12032" width="27.5546875" style="1"/>
    <col min="12033" max="12033" width="19.44140625" style="1" customWidth="1"/>
    <col min="12034" max="12035" width="12.77734375" style="1" customWidth="1"/>
    <col min="12036" max="12036" width="13" style="1" customWidth="1"/>
    <col min="12037" max="12038" width="12.77734375" style="1" customWidth="1"/>
    <col min="12039" max="12041" width="0" style="1" hidden="1" customWidth="1"/>
    <col min="12042" max="12050" width="12.77734375" style="1" customWidth="1"/>
    <col min="12051" max="12051" width="0" style="1" hidden="1" customWidth="1"/>
    <col min="12052" max="12055" width="12.77734375" style="1" customWidth="1"/>
    <col min="12056" max="12056" width="1.77734375" style="1" customWidth="1"/>
    <col min="12057" max="12057" width="12.77734375" style="1" customWidth="1"/>
    <col min="12058" max="12058" width="1.77734375" style="1" customWidth="1"/>
    <col min="12059" max="12060" width="0" style="1" hidden="1" customWidth="1"/>
    <col min="12061" max="12061" width="12.77734375" style="1" customWidth="1"/>
    <col min="12062" max="12288" width="27.5546875" style="1"/>
    <col min="12289" max="12289" width="19.44140625" style="1" customWidth="1"/>
    <col min="12290" max="12291" width="12.77734375" style="1" customWidth="1"/>
    <col min="12292" max="12292" width="13" style="1" customWidth="1"/>
    <col min="12293" max="12294" width="12.77734375" style="1" customWidth="1"/>
    <col min="12295" max="12297" width="0" style="1" hidden="1" customWidth="1"/>
    <col min="12298" max="12306" width="12.77734375" style="1" customWidth="1"/>
    <col min="12307" max="12307" width="0" style="1" hidden="1" customWidth="1"/>
    <col min="12308" max="12311" width="12.77734375" style="1" customWidth="1"/>
    <col min="12312" max="12312" width="1.77734375" style="1" customWidth="1"/>
    <col min="12313" max="12313" width="12.77734375" style="1" customWidth="1"/>
    <col min="12314" max="12314" width="1.77734375" style="1" customWidth="1"/>
    <col min="12315" max="12316" width="0" style="1" hidden="1" customWidth="1"/>
    <col min="12317" max="12317" width="12.77734375" style="1" customWidth="1"/>
    <col min="12318" max="12544" width="27.5546875" style="1"/>
    <col min="12545" max="12545" width="19.44140625" style="1" customWidth="1"/>
    <col min="12546" max="12547" width="12.77734375" style="1" customWidth="1"/>
    <col min="12548" max="12548" width="13" style="1" customWidth="1"/>
    <col min="12549" max="12550" width="12.77734375" style="1" customWidth="1"/>
    <col min="12551" max="12553" width="0" style="1" hidden="1" customWidth="1"/>
    <col min="12554" max="12562" width="12.77734375" style="1" customWidth="1"/>
    <col min="12563" max="12563" width="0" style="1" hidden="1" customWidth="1"/>
    <col min="12564" max="12567" width="12.77734375" style="1" customWidth="1"/>
    <col min="12568" max="12568" width="1.77734375" style="1" customWidth="1"/>
    <col min="12569" max="12569" width="12.77734375" style="1" customWidth="1"/>
    <col min="12570" max="12570" width="1.77734375" style="1" customWidth="1"/>
    <col min="12571" max="12572" width="0" style="1" hidden="1" customWidth="1"/>
    <col min="12573" max="12573" width="12.77734375" style="1" customWidth="1"/>
    <col min="12574" max="12800" width="27.5546875" style="1"/>
    <col min="12801" max="12801" width="19.44140625" style="1" customWidth="1"/>
    <col min="12802" max="12803" width="12.77734375" style="1" customWidth="1"/>
    <col min="12804" max="12804" width="13" style="1" customWidth="1"/>
    <col min="12805" max="12806" width="12.77734375" style="1" customWidth="1"/>
    <col min="12807" max="12809" width="0" style="1" hidden="1" customWidth="1"/>
    <col min="12810" max="12818" width="12.77734375" style="1" customWidth="1"/>
    <col min="12819" max="12819" width="0" style="1" hidden="1" customWidth="1"/>
    <col min="12820" max="12823" width="12.77734375" style="1" customWidth="1"/>
    <col min="12824" max="12824" width="1.77734375" style="1" customWidth="1"/>
    <col min="12825" max="12825" width="12.77734375" style="1" customWidth="1"/>
    <col min="12826" max="12826" width="1.77734375" style="1" customWidth="1"/>
    <col min="12827" max="12828" width="0" style="1" hidden="1" customWidth="1"/>
    <col min="12829" max="12829" width="12.77734375" style="1" customWidth="1"/>
    <col min="12830" max="13056" width="27.5546875" style="1"/>
    <col min="13057" max="13057" width="19.44140625" style="1" customWidth="1"/>
    <col min="13058" max="13059" width="12.77734375" style="1" customWidth="1"/>
    <col min="13060" max="13060" width="13" style="1" customWidth="1"/>
    <col min="13061" max="13062" width="12.77734375" style="1" customWidth="1"/>
    <col min="13063" max="13065" width="0" style="1" hidden="1" customWidth="1"/>
    <col min="13066" max="13074" width="12.77734375" style="1" customWidth="1"/>
    <col min="13075" max="13075" width="0" style="1" hidden="1" customWidth="1"/>
    <col min="13076" max="13079" width="12.77734375" style="1" customWidth="1"/>
    <col min="13080" max="13080" width="1.77734375" style="1" customWidth="1"/>
    <col min="13081" max="13081" width="12.77734375" style="1" customWidth="1"/>
    <col min="13082" max="13082" width="1.77734375" style="1" customWidth="1"/>
    <col min="13083" max="13084" width="0" style="1" hidden="1" customWidth="1"/>
    <col min="13085" max="13085" width="12.77734375" style="1" customWidth="1"/>
    <col min="13086" max="13312" width="27.5546875" style="1"/>
    <col min="13313" max="13313" width="19.44140625" style="1" customWidth="1"/>
    <col min="13314" max="13315" width="12.77734375" style="1" customWidth="1"/>
    <col min="13316" max="13316" width="13" style="1" customWidth="1"/>
    <col min="13317" max="13318" width="12.77734375" style="1" customWidth="1"/>
    <col min="13319" max="13321" width="0" style="1" hidden="1" customWidth="1"/>
    <col min="13322" max="13330" width="12.77734375" style="1" customWidth="1"/>
    <col min="13331" max="13331" width="0" style="1" hidden="1" customWidth="1"/>
    <col min="13332" max="13335" width="12.77734375" style="1" customWidth="1"/>
    <col min="13336" max="13336" width="1.77734375" style="1" customWidth="1"/>
    <col min="13337" max="13337" width="12.77734375" style="1" customWidth="1"/>
    <col min="13338" max="13338" width="1.77734375" style="1" customWidth="1"/>
    <col min="13339" max="13340" width="0" style="1" hidden="1" customWidth="1"/>
    <col min="13341" max="13341" width="12.77734375" style="1" customWidth="1"/>
    <col min="13342" max="13568" width="27.5546875" style="1"/>
    <col min="13569" max="13569" width="19.44140625" style="1" customWidth="1"/>
    <col min="13570" max="13571" width="12.77734375" style="1" customWidth="1"/>
    <col min="13572" max="13572" width="13" style="1" customWidth="1"/>
    <col min="13573" max="13574" width="12.77734375" style="1" customWidth="1"/>
    <col min="13575" max="13577" width="0" style="1" hidden="1" customWidth="1"/>
    <col min="13578" max="13586" width="12.77734375" style="1" customWidth="1"/>
    <col min="13587" max="13587" width="0" style="1" hidden="1" customWidth="1"/>
    <col min="13588" max="13591" width="12.77734375" style="1" customWidth="1"/>
    <col min="13592" max="13592" width="1.77734375" style="1" customWidth="1"/>
    <col min="13593" max="13593" width="12.77734375" style="1" customWidth="1"/>
    <col min="13594" max="13594" width="1.77734375" style="1" customWidth="1"/>
    <col min="13595" max="13596" width="0" style="1" hidden="1" customWidth="1"/>
    <col min="13597" max="13597" width="12.77734375" style="1" customWidth="1"/>
    <col min="13598" max="13824" width="27.5546875" style="1"/>
    <col min="13825" max="13825" width="19.44140625" style="1" customWidth="1"/>
    <col min="13826" max="13827" width="12.77734375" style="1" customWidth="1"/>
    <col min="13828" max="13828" width="13" style="1" customWidth="1"/>
    <col min="13829" max="13830" width="12.77734375" style="1" customWidth="1"/>
    <col min="13831" max="13833" width="0" style="1" hidden="1" customWidth="1"/>
    <col min="13834" max="13842" width="12.77734375" style="1" customWidth="1"/>
    <col min="13843" max="13843" width="0" style="1" hidden="1" customWidth="1"/>
    <col min="13844" max="13847" width="12.77734375" style="1" customWidth="1"/>
    <col min="13848" max="13848" width="1.77734375" style="1" customWidth="1"/>
    <col min="13849" max="13849" width="12.77734375" style="1" customWidth="1"/>
    <col min="13850" max="13850" width="1.77734375" style="1" customWidth="1"/>
    <col min="13851" max="13852" width="0" style="1" hidden="1" customWidth="1"/>
    <col min="13853" max="13853" width="12.77734375" style="1" customWidth="1"/>
    <col min="13854" max="14080" width="27.5546875" style="1"/>
    <col min="14081" max="14081" width="19.44140625" style="1" customWidth="1"/>
    <col min="14082" max="14083" width="12.77734375" style="1" customWidth="1"/>
    <col min="14084" max="14084" width="13" style="1" customWidth="1"/>
    <col min="14085" max="14086" width="12.77734375" style="1" customWidth="1"/>
    <col min="14087" max="14089" width="0" style="1" hidden="1" customWidth="1"/>
    <col min="14090" max="14098" width="12.77734375" style="1" customWidth="1"/>
    <col min="14099" max="14099" width="0" style="1" hidden="1" customWidth="1"/>
    <col min="14100" max="14103" width="12.77734375" style="1" customWidth="1"/>
    <col min="14104" max="14104" width="1.77734375" style="1" customWidth="1"/>
    <col min="14105" max="14105" width="12.77734375" style="1" customWidth="1"/>
    <col min="14106" max="14106" width="1.77734375" style="1" customWidth="1"/>
    <col min="14107" max="14108" width="0" style="1" hidden="1" customWidth="1"/>
    <col min="14109" max="14109" width="12.77734375" style="1" customWidth="1"/>
    <col min="14110" max="14336" width="27.5546875" style="1"/>
    <col min="14337" max="14337" width="19.44140625" style="1" customWidth="1"/>
    <col min="14338" max="14339" width="12.77734375" style="1" customWidth="1"/>
    <col min="14340" max="14340" width="13" style="1" customWidth="1"/>
    <col min="14341" max="14342" width="12.77734375" style="1" customWidth="1"/>
    <col min="14343" max="14345" width="0" style="1" hidden="1" customWidth="1"/>
    <col min="14346" max="14354" width="12.77734375" style="1" customWidth="1"/>
    <col min="14355" max="14355" width="0" style="1" hidden="1" customWidth="1"/>
    <col min="14356" max="14359" width="12.77734375" style="1" customWidth="1"/>
    <col min="14360" max="14360" width="1.77734375" style="1" customWidth="1"/>
    <col min="14361" max="14361" width="12.77734375" style="1" customWidth="1"/>
    <col min="14362" max="14362" width="1.77734375" style="1" customWidth="1"/>
    <col min="14363" max="14364" width="0" style="1" hidden="1" customWidth="1"/>
    <col min="14365" max="14365" width="12.77734375" style="1" customWidth="1"/>
    <col min="14366" max="14592" width="27.5546875" style="1"/>
    <col min="14593" max="14593" width="19.44140625" style="1" customWidth="1"/>
    <col min="14594" max="14595" width="12.77734375" style="1" customWidth="1"/>
    <col min="14596" max="14596" width="13" style="1" customWidth="1"/>
    <col min="14597" max="14598" width="12.77734375" style="1" customWidth="1"/>
    <col min="14599" max="14601" width="0" style="1" hidden="1" customWidth="1"/>
    <col min="14602" max="14610" width="12.77734375" style="1" customWidth="1"/>
    <col min="14611" max="14611" width="0" style="1" hidden="1" customWidth="1"/>
    <col min="14612" max="14615" width="12.77734375" style="1" customWidth="1"/>
    <col min="14616" max="14616" width="1.77734375" style="1" customWidth="1"/>
    <col min="14617" max="14617" width="12.77734375" style="1" customWidth="1"/>
    <col min="14618" max="14618" width="1.77734375" style="1" customWidth="1"/>
    <col min="14619" max="14620" width="0" style="1" hidden="1" customWidth="1"/>
    <col min="14621" max="14621" width="12.77734375" style="1" customWidth="1"/>
    <col min="14622" max="14848" width="27.5546875" style="1"/>
    <col min="14849" max="14849" width="19.44140625" style="1" customWidth="1"/>
    <col min="14850" max="14851" width="12.77734375" style="1" customWidth="1"/>
    <col min="14852" max="14852" width="13" style="1" customWidth="1"/>
    <col min="14853" max="14854" width="12.77734375" style="1" customWidth="1"/>
    <col min="14855" max="14857" width="0" style="1" hidden="1" customWidth="1"/>
    <col min="14858" max="14866" width="12.77734375" style="1" customWidth="1"/>
    <col min="14867" max="14867" width="0" style="1" hidden="1" customWidth="1"/>
    <col min="14868" max="14871" width="12.77734375" style="1" customWidth="1"/>
    <col min="14872" max="14872" width="1.77734375" style="1" customWidth="1"/>
    <col min="14873" max="14873" width="12.77734375" style="1" customWidth="1"/>
    <col min="14874" max="14874" width="1.77734375" style="1" customWidth="1"/>
    <col min="14875" max="14876" width="0" style="1" hidden="1" customWidth="1"/>
    <col min="14877" max="14877" width="12.77734375" style="1" customWidth="1"/>
    <col min="14878" max="15104" width="27.5546875" style="1"/>
    <col min="15105" max="15105" width="19.44140625" style="1" customWidth="1"/>
    <col min="15106" max="15107" width="12.77734375" style="1" customWidth="1"/>
    <col min="15108" max="15108" width="13" style="1" customWidth="1"/>
    <col min="15109" max="15110" width="12.77734375" style="1" customWidth="1"/>
    <col min="15111" max="15113" width="0" style="1" hidden="1" customWidth="1"/>
    <col min="15114" max="15122" width="12.77734375" style="1" customWidth="1"/>
    <col min="15123" max="15123" width="0" style="1" hidden="1" customWidth="1"/>
    <col min="15124" max="15127" width="12.77734375" style="1" customWidth="1"/>
    <col min="15128" max="15128" width="1.77734375" style="1" customWidth="1"/>
    <col min="15129" max="15129" width="12.77734375" style="1" customWidth="1"/>
    <col min="15130" max="15130" width="1.77734375" style="1" customWidth="1"/>
    <col min="15131" max="15132" width="0" style="1" hidden="1" customWidth="1"/>
    <col min="15133" max="15133" width="12.77734375" style="1" customWidth="1"/>
    <col min="15134" max="15360" width="27.5546875" style="1"/>
    <col min="15361" max="15361" width="19.44140625" style="1" customWidth="1"/>
    <col min="15362" max="15363" width="12.77734375" style="1" customWidth="1"/>
    <col min="15364" max="15364" width="13" style="1" customWidth="1"/>
    <col min="15365" max="15366" width="12.77734375" style="1" customWidth="1"/>
    <col min="15367" max="15369" width="0" style="1" hidden="1" customWidth="1"/>
    <col min="15370" max="15378" width="12.77734375" style="1" customWidth="1"/>
    <col min="15379" max="15379" width="0" style="1" hidden="1" customWidth="1"/>
    <col min="15380" max="15383" width="12.77734375" style="1" customWidth="1"/>
    <col min="15384" max="15384" width="1.77734375" style="1" customWidth="1"/>
    <col min="15385" max="15385" width="12.77734375" style="1" customWidth="1"/>
    <col min="15386" max="15386" width="1.77734375" style="1" customWidth="1"/>
    <col min="15387" max="15388" width="0" style="1" hidden="1" customWidth="1"/>
    <col min="15389" max="15389" width="12.77734375" style="1" customWidth="1"/>
    <col min="15390" max="15616" width="27.5546875" style="1"/>
    <col min="15617" max="15617" width="19.44140625" style="1" customWidth="1"/>
    <col min="15618" max="15619" width="12.77734375" style="1" customWidth="1"/>
    <col min="15620" max="15620" width="13" style="1" customWidth="1"/>
    <col min="15621" max="15622" width="12.77734375" style="1" customWidth="1"/>
    <col min="15623" max="15625" width="0" style="1" hidden="1" customWidth="1"/>
    <col min="15626" max="15634" width="12.77734375" style="1" customWidth="1"/>
    <col min="15635" max="15635" width="0" style="1" hidden="1" customWidth="1"/>
    <col min="15636" max="15639" width="12.77734375" style="1" customWidth="1"/>
    <col min="15640" max="15640" width="1.77734375" style="1" customWidth="1"/>
    <col min="15641" max="15641" width="12.77734375" style="1" customWidth="1"/>
    <col min="15642" max="15642" width="1.77734375" style="1" customWidth="1"/>
    <col min="15643" max="15644" width="0" style="1" hidden="1" customWidth="1"/>
    <col min="15645" max="15645" width="12.77734375" style="1" customWidth="1"/>
    <col min="15646" max="15872" width="27.5546875" style="1"/>
    <col min="15873" max="15873" width="19.44140625" style="1" customWidth="1"/>
    <col min="15874" max="15875" width="12.77734375" style="1" customWidth="1"/>
    <col min="15876" max="15876" width="13" style="1" customWidth="1"/>
    <col min="15877" max="15878" width="12.77734375" style="1" customWidth="1"/>
    <col min="15879" max="15881" width="0" style="1" hidden="1" customWidth="1"/>
    <col min="15882" max="15890" width="12.77734375" style="1" customWidth="1"/>
    <col min="15891" max="15891" width="0" style="1" hidden="1" customWidth="1"/>
    <col min="15892" max="15895" width="12.77734375" style="1" customWidth="1"/>
    <col min="15896" max="15896" width="1.77734375" style="1" customWidth="1"/>
    <col min="15897" max="15897" width="12.77734375" style="1" customWidth="1"/>
    <col min="15898" max="15898" width="1.77734375" style="1" customWidth="1"/>
    <col min="15899" max="15900" width="0" style="1" hidden="1" customWidth="1"/>
    <col min="15901" max="15901" width="12.77734375" style="1" customWidth="1"/>
    <col min="15902" max="16128" width="27.5546875" style="1"/>
    <col min="16129" max="16129" width="19.44140625" style="1" customWidth="1"/>
    <col min="16130" max="16131" width="12.77734375" style="1" customWidth="1"/>
    <col min="16132" max="16132" width="13" style="1" customWidth="1"/>
    <col min="16133" max="16134" width="12.77734375" style="1" customWidth="1"/>
    <col min="16135" max="16137" width="0" style="1" hidden="1" customWidth="1"/>
    <col min="16138" max="16146" width="12.77734375" style="1" customWidth="1"/>
    <col min="16147" max="16147" width="0" style="1" hidden="1" customWidth="1"/>
    <col min="16148" max="16151" width="12.77734375" style="1" customWidth="1"/>
    <col min="16152" max="16152" width="1.77734375" style="1" customWidth="1"/>
    <col min="16153" max="16153" width="12.77734375" style="1" customWidth="1"/>
    <col min="16154" max="16154" width="1.77734375" style="1" customWidth="1"/>
    <col min="16155" max="16156" width="0" style="1" hidden="1" customWidth="1"/>
    <col min="16157" max="16157" width="12.77734375" style="1" customWidth="1"/>
    <col min="16158" max="16384" width="27.5546875" style="1"/>
  </cols>
  <sheetData>
    <row r="1" spans="1:49" ht="36.75" customHeight="1" x14ac:dyDescent="0.25">
      <c r="A1" s="68"/>
      <c r="B1" s="53"/>
      <c r="C1" s="67"/>
      <c r="D1" s="53"/>
      <c r="E1" s="53"/>
      <c r="F1" s="53"/>
      <c r="G1" s="53"/>
      <c r="H1" s="53"/>
      <c r="I1" s="53"/>
      <c r="J1" s="53"/>
      <c r="K1" s="53"/>
      <c r="M1" s="66"/>
      <c r="O1" s="53"/>
      <c r="P1" s="53"/>
      <c r="Q1" s="53"/>
      <c r="R1" s="53"/>
      <c r="S1" s="53"/>
      <c r="T1" s="53"/>
      <c r="U1" s="53"/>
      <c r="V1" s="53"/>
      <c r="W1" s="65" t="s">
        <v>95</v>
      </c>
      <c r="Y1" s="64"/>
      <c r="AA1" s="64"/>
      <c r="AC1" s="64"/>
    </row>
    <row r="2" spans="1:49" s="60" customFormat="1" ht="18" customHeight="1" x14ac:dyDescent="0.2">
      <c r="A2" s="63"/>
      <c r="B2" s="29"/>
      <c r="C2" s="29"/>
      <c r="D2" s="30"/>
      <c r="E2" s="29"/>
      <c r="F2" s="29"/>
      <c r="G2" s="29"/>
      <c r="H2" s="29"/>
      <c r="I2" s="29"/>
      <c r="J2" s="29"/>
      <c r="K2" s="29"/>
      <c r="M2" s="62"/>
      <c r="N2" s="61"/>
      <c r="O2" s="29"/>
      <c r="P2" s="29"/>
      <c r="Q2" s="29"/>
      <c r="R2" s="29"/>
      <c r="S2" s="29"/>
      <c r="T2" s="29"/>
      <c r="U2" s="29"/>
      <c r="V2" s="29"/>
      <c r="W2" s="5"/>
      <c r="Y2" s="5"/>
      <c r="AA2" s="5"/>
      <c r="AC2" s="5"/>
    </row>
    <row r="3" spans="1:49" ht="21" customHeight="1" x14ac:dyDescent="0.2">
      <c r="A3" s="59"/>
      <c r="B3" s="53"/>
      <c r="C3" s="53"/>
      <c r="D3" s="59"/>
      <c r="E3" s="53"/>
      <c r="F3" s="54"/>
      <c r="G3" s="53"/>
      <c r="H3" s="53"/>
      <c r="I3" s="54"/>
      <c r="J3" s="53"/>
      <c r="K3" s="53"/>
      <c r="M3" s="58"/>
      <c r="N3" s="57"/>
      <c r="O3" s="53"/>
      <c r="P3" s="53"/>
      <c r="Q3" s="53"/>
      <c r="R3" s="53"/>
      <c r="S3" s="53"/>
      <c r="T3" s="53"/>
      <c r="U3" s="53"/>
      <c r="V3" s="53"/>
      <c r="W3" s="5"/>
      <c r="Y3" s="5"/>
      <c r="AA3" s="5"/>
      <c r="AC3" s="5"/>
    </row>
    <row r="4" spans="1:49" ht="20.100000000000001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5"/>
      <c r="X4" s="8"/>
      <c r="Y4" s="55"/>
      <c r="Z4" s="8"/>
      <c r="AA4" s="55"/>
      <c r="AB4" s="8"/>
      <c r="AC4" s="55"/>
    </row>
    <row r="5" spans="1:49" ht="15" customHeight="1" x14ac:dyDescent="0.2">
      <c r="A5" s="53"/>
      <c r="B5" s="53"/>
      <c r="C5" s="53"/>
      <c r="D5" s="53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2"/>
      <c r="Y5" s="50"/>
      <c r="AA5" s="50"/>
      <c r="AC5" s="50"/>
    </row>
    <row r="6" spans="1:49" ht="15.95" customHeight="1" x14ac:dyDescent="0.25">
      <c r="A6" s="104"/>
      <c r="B6" s="104" t="s">
        <v>94</v>
      </c>
      <c r="C6" s="104" t="s">
        <v>100</v>
      </c>
      <c r="D6" s="104"/>
      <c r="E6" s="104" t="s">
        <v>93</v>
      </c>
      <c r="F6" s="104"/>
      <c r="G6" s="223"/>
      <c r="H6" s="224"/>
      <c r="I6" s="224"/>
      <c r="J6" s="119" t="s">
        <v>92</v>
      </c>
      <c r="K6" s="118"/>
      <c r="L6" s="104" t="s">
        <v>91</v>
      </c>
      <c r="M6" s="117" t="s">
        <v>90</v>
      </c>
      <c r="N6" s="110" t="s">
        <v>89</v>
      </c>
      <c r="O6" s="109"/>
      <c r="P6" s="109"/>
      <c r="Q6" s="108"/>
      <c r="R6" s="215" t="s">
        <v>88</v>
      </c>
      <c r="S6" s="216"/>
      <c r="T6" s="217"/>
      <c r="U6" s="104" t="s">
        <v>87</v>
      </c>
      <c r="V6" s="116" t="s">
        <v>86</v>
      </c>
      <c r="W6" s="115" t="s">
        <v>73</v>
      </c>
      <c r="X6" s="96"/>
      <c r="Y6" s="114" t="s">
        <v>85</v>
      </c>
      <c r="Z6" s="2"/>
      <c r="AA6" s="137"/>
      <c r="AB6" s="2"/>
      <c r="AC6" s="11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ht="15.95" customHeight="1" x14ac:dyDescent="0.25">
      <c r="A7" s="97" t="s">
        <v>22</v>
      </c>
      <c r="B7" s="97" t="s">
        <v>84</v>
      </c>
      <c r="C7" s="97" t="s">
        <v>99</v>
      </c>
      <c r="D7" s="97" t="s">
        <v>82</v>
      </c>
      <c r="E7" s="97" t="s">
        <v>83</v>
      </c>
      <c r="F7" s="97" t="s">
        <v>82</v>
      </c>
      <c r="G7" s="225"/>
      <c r="H7" s="225"/>
      <c r="I7" s="225"/>
      <c r="J7" s="113" t="s">
        <v>81</v>
      </c>
      <c r="K7" s="112"/>
      <c r="L7" s="97" t="s">
        <v>80</v>
      </c>
      <c r="M7" s="111" t="s">
        <v>70</v>
      </c>
      <c r="N7" s="110" t="s">
        <v>79</v>
      </c>
      <c r="O7" s="109"/>
      <c r="P7" s="108"/>
      <c r="Q7" s="104" t="s">
        <v>78</v>
      </c>
      <c r="R7" s="218" t="s">
        <v>108</v>
      </c>
      <c r="S7" s="219"/>
      <c r="T7" s="220"/>
      <c r="U7" s="97" t="s">
        <v>77</v>
      </c>
      <c r="V7" s="98" t="s">
        <v>76</v>
      </c>
      <c r="W7" s="97" t="s">
        <v>75</v>
      </c>
      <c r="X7" s="96"/>
      <c r="Y7" s="95" t="s">
        <v>74</v>
      </c>
      <c r="Z7" s="2"/>
      <c r="AA7" s="138"/>
      <c r="AB7" s="2"/>
      <c r="AC7" s="95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ht="15.95" customHeight="1" x14ac:dyDescent="0.25">
      <c r="A8" s="97"/>
      <c r="B8" s="97" t="s">
        <v>72</v>
      </c>
      <c r="C8" s="97" t="s">
        <v>72</v>
      </c>
      <c r="D8" s="97"/>
      <c r="E8" s="97" t="s">
        <v>71</v>
      </c>
      <c r="F8" s="97"/>
      <c r="G8" s="107"/>
      <c r="H8" s="106"/>
      <c r="I8" s="105"/>
      <c r="J8" s="104" t="s">
        <v>71</v>
      </c>
      <c r="K8" s="104" t="s">
        <v>70</v>
      </c>
      <c r="L8" s="97" t="s">
        <v>69</v>
      </c>
      <c r="M8" s="97" t="s">
        <v>68</v>
      </c>
      <c r="N8" s="98" t="s">
        <v>67</v>
      </c>
      <c r="O8" s="104" t="s">
        <v>66</v>
      </c>
      <c r="P8" s="226" t="s">
        <v>63</v>
      </c>
      <c r="Q8" s="97" t="s">
        <v>65</v>
      </c>
      <c r="R8" s="104" t="s">
        <v>64</v>
      </c>
      <c r="S8" s="103"/>
      <c r="T8" s="221" t="s">
        <v>63</v>
      </c>
      <c r="U8" s="97" t="s">
        <v>62</v>
      </c>
      <c r="V8" s="98" t="s">
        <v>61</v>
      </c>
      <c r="W8" s="97" t="s">
        <v>60</v>
      </c>
      <c r="X8" s="96"/>
      <c r="Y8" s="95" t="s">
        <v>59</v>
      </c>
      <c r="Z8" s="2"/>
      <c r="AA8" s="138"/>
      <c r="AB8" s="2"/>
      <c r="AC8" s="95" t="s">
        <v>58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 ht="15.95" customHeight="1" x14ac:dyDescent="0.25">
      <c r="A9" s="102"/>
      <c r="B9" s="97"/>
      <c r="C9" s="97"/>
      <c r="D9" s="97"/>
      <c r="E9" s="97" t="s">
        <v>57</v>
      </c>
      <c r="F9" s="102"/>
      <c r="G9" s="101"/>
      <c r="H9" s="100"/>
      <c r="I9" s="99"/>
      <c r="J9" s="97" t="s">
        <v>56</v>
      </c>
      <c r="K9" s="97" t="s">
        <v>55</v>
      </c>
      <c r="L9" s="97" t="s">
        <v>54</v>
      </c>
      <c r="M9" s="97" t="s">
        <v>53</v>
      </c>
      <c r="N9" s="98" t="s">
        <v>52</v>
      </c>
      <c r="O9" s="97" t="s">
        <v>51</v>
      </c>
      <c r="P9" s="227"/>
      <c r="Q9" s="97"/>
      <c r="R9" s="97" t="s">
        <v>50</v>
      </c>
      <c r="S9" s="98"/>
      <c r="T9" s="222"/>
      <c r="U9" s="97" t="s">
        <v>49</v>
      </c>
      <c r="V9" s="98" t="s">
        <v>48</v>
      </c>
      <c r="W9" s="97" t="s">
        <v>47</v>
      </c>
      <c r="X9" s="96"/>
      <c r="Y9" s="95" t="s">
        <v>46</v>
      </c>
      <c r="Z9" s="2"/>
      <c r="AA9" s="139"/>
      <c r="AB9" s="2"/>
      <c r="AC9" s="95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15" customHeight="1" x14ac:dyDescent="0.25">
      <c r="A10" s="46" t="s">
        <v>45</v>
      </c>
      <c r="B10" s="42">
        <v>719691.70429999998</v>
      </c>
      <c r="C10" s="42">
        <v>107995.08036848878</v>
      </c>
      <c r="D10" s="90">
        <f>B10+C10</f>
        <v>827686.78466848878</v>
      </c>
      <c r="E10" s="42">
        <v>35.008399999999995</v>
      </c>
      <c r="F10" s="90">
        <f>D10+E10</f>
        <v>827721.79306848883</v>
      </c>
      <c r="G10" s="42">
        <v>0</v>
      </c>
      <c r="H10" s="42">
        <v>0</v>
      </c>
      <c r="I10" s="42">
        <v>0</v>
      </c>
      <c r="J10" s="42">
        <v>10708.7647</v>
      </c>
      <c r="K10" s="42">
        <v>2549.4438999999998</v>
      </c>
      <c r="L10" s="42">
        <v>1.374542E-2</v>
      </c>
      <c r="M10" s="42">
        <v>13031.9743</v>
      </c>
      <c r="N10" s="42">
        <v>2812.7616000000003</v>
      </c>
      <c r="O10" s="42">
        <v>6032.8778000000002</v>
      </c>
      <c r="P10" s="42">
        <v>180.02196693999997</v>
      </c>
      <c r="Q10" s="42">
        <v>9066.0863000000008</v>
      </c>
      <c r="R10" s="42">
        <v>256.17611454881381</v>
      </c>
      <c r="S10" s="42">
        <v>0</v>
      </c>
      <c r="T10" s="42">
        <v>184.79122327086594</v>
      </c>
      <c r="U10" s="42">
        <v>0</v>
      </c>
      <c r="V10" s="42">
        <v>1737.5705</v>
      </c>
      <c r="W10" s="90">
        <f t="shared" ref="W10:W32" si="0">SUM(F10:V10)</f>
        <v>874282.27521866839</v>
      </c>
      <c r="X10" s="38"/>
      <c r="Y10" s="44">
        <v>68764.472805000012</v>
      </c>
      <c r="Z10" s="40"/>
      <c r="AA10" s="140">
        <v>0</v>
      </c>
      <c r="AB10" s="38"/>
      <c r="AC10" s="90">
        <f>+W10+Y10+AA10</f>
        <v>943046.74802366842</v>
      </c>
      <c r="AD10" s="2"/>
      <c r="AE10" s="36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ht="15" customHeight="1" x14ac:dyDescent="0.25">
      <c r="A11" s="46" t="s">
        <v>44</v>
      </c>
      <c r="B11" s="42">
        <v>98680.828999999998</v>
      </c>
      <c r="C11" s="42">
        <v>5131.7274871800382</v>
      </c>
      <c r="D11" s="90">
        <f t="shared" ref="D11:D32" si="1">B11+C11</f>
        <v>103812.55648718003</v>
      </c>
      <c r="E11" s="42">
        <v>1.7832999999999999</v>
      </c>
      <c r="F11" s="90">
        <f t="shared" ref="F11:F32" si="2">D11+E11</f>
        <v>103814.33978718003</v>
      </c>
      <c r="G11" s="42">
        <v>0</v>
      </c>
      <c r="H11" s="42">
        <v>0</v>
      </c>
      <c r="I11" s="42">
        <v>0</v>
      </c>
      <c r="J11" s="42">
        <v>1343.1461000000002</v>
      </c>
      <c r="K11" s="42">
        <v>0</v>
      </c>
      <c r="L11" s="42">
        <v>1.02874E-3</v>
      </c>
      <c r="M11" s="42">
        <v>0</v>
      </c>
      <c r="N11" s="42">
        <v>352.79579999999999</v>
      </c>
      <c r="O11" s="42">
        <v>605.24069999999995</v>
      </c>
      <c r="P11" s="42">
        <v>271.31928519000002</v>
      </c>
      <c r="Q11" s="42">
        <v>1313.0193999999999</v>
      </c>
      <c r="R11" s="42">
        <v>393.96520333524785</v>
      </c>
      <c r="S11" s="42">
        <v>0</v>
      </c>
      <c r="T11" s="42">
        <v>278.50724808693712</v>
      </c>
      <c r="U11" s="42">
        <v>2.2000000000000002</v>
      </c>
      <c r="V11" s="42">
        <v>217.93799999999999</v>
      </c>
      <c r="W11" s="90">
        <f t="shared" si="0"/>
        <v>108592.4725525322</v>
      </c>
      <c r="X11" s="38"/>
      <c r="Y11" s="44">
        <v>695.87378699999999</v>
      </c>
      <c r="Z11" s="40"/>
      <c r="AA11" s="45">
        <v>0</v>
      </c>
      <c r="AB11" s="38"/>
      <c r="AC11" s="90">
        <f t="shared" ref="AC11:AC38" si="3">+W11+Y11+AA11</f>
        <v>109288.3463395322</v>
      </c>
      <c r="AD11" s="2"/>
      <c r="AE11" s="36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 ht="15" customHeight="1" x14ac:dyDescent="0.25">
      <c r="A12" s="46" t="s">
        <v>43</v>
      </c>
      <c r="B12" s="42">
        <v>311101.72820000001</v>
      </c>
      <c r="C12" s="42">
        <v>23566.723046580228</v>
      </c>
      <c r="D12" s="90">
        <f t="shared" si="1"/>
        <v>334668.45124658023</v>
      </c>
      <c r="E12" s="42">
        <v>10.441700000000001</v>
      </c>
      <c r="F12" s="90">
        <f>D12+E12</f>
        <v>334678.89294658025</v>
      </c>
      <c r="G12" s="42">
        <v>0</v>
      </c>
      <c r="H12" s="42">
        <v>0</v>
      </c>
      <c r="I12" s="42">
        <v>0</v>
      </c>
      <c r="J12" s="42">
        <v>4330.0023000000001</v>
      </c>
      <c r="K12" s="42">
        <v>870.64599999999996</v>
      </c>
      <c r="L12" s="42">
        <v>3.8048699999999997E-3</v>
      </c>
      <c r="M12" s="42">
        <v>4450.4751999999999</v>
      </c>
      <c r="N12" s="42">
        <v>1137.3244999999999</v>
      </c>
      <c r="O12" s="42">
        <v>3021.1882000000001</v>
      </c>
      <c r="P12" s="42">
        <v>180.02196693999997</v>
      </c>
      <c r="Q12" s="42">
        <v>3532.6473999999998</v>
      </c>
      <c r="R12" s="42">
        <v>240.43089112692925</v>
      </c>
      <c r="S12" s="42">
        <v>0</v>
      </c>
      <c r="T12" s="42">
        <v>184.79122327086594</v>
      </c>
      <c r="U12" s="42">
        <v>0.5</v>
      </c>
      <c r="V12" s="42">
        <v>702.57690000000002</v>
      </c>
      <c r="W12" s="90">
        <f t="shared" si="0"/>
        <v>353329.50133278803</v>
      </c>
      <c r="X12" s="38"/>
      <c r="Y12" s="44">
        <v>3604.3843080000001</v>
      </c>
      <c r="Z12" s="40"/>
      <c r="AA12" s="45">
        <v>0</v>
      </c>
      <c r="AB12" s="38"/>
      <c r="AC12" s="90">
        <f t="shared" si="3"/>
        <v>356933.88564078801</v>
      </c>
      <c r="AD12" s="2"/>
      <c r="AE12" s="36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ht="15" customHeight="1" x14ac:dyDescent="0.25">
      <c r="A13" s="46" t="s">
        <v>42</v>
      </c>
      <c r="B13" s="42">
        <v>129389.5919</v>
      </c>
      <c r="C13" s="42">
        <v>10721.061247259948</v>
      </c>
      <c r="D13" s="90">
        <f t="shared" si="1"/>
        <v>140110.65314725996</v>
      </c>
      <c r="E13" s="42">
        <v>3.2166999999999999</v>
      </c>
      <c r="F13" s="90">
        <f t="shared" si="2"/>
        <v>140113.86984725995</v>
      </c>
      <c r="G13" s="42">
        <v>0</v>
      </c>
      <c r="H13" s="42">
        <v>0</v>
      </c>
      <c r="I13" s="42">
        <v>0</v>
      </c>
      <c r="J13" s="42">
        <v>1812.7774999999999</v>
      </c>
      <c r="K13" s="42">
        <v>278.39229999999998</v>
      </c>
      <c r="L13" s="42">
        <v>1.7064000000000001E-3</v>
      </c>
      <c r="M13" s="42">
        <v>1423.0556999999999</v>
      </c>
      <c r="N13" s="42">
        <v>476.14620000000002</v>
      </c>
      <c r="O13" s="42">
        <v>791.59490000000005</v>
      </c>
      <c r="P13" s="42">
        <v>227.90684962</v>
      </c>
      <c r="Q13" s="42">
        <v>3094.9742999999999</v>
      </c>
      <c r="R13" s="42">
        <v>335.9869619980434</v>
      </c>
      <c r="S13" s="42">
        <v>0</v>
      </c>
      <c r="T13" s="42">
        <v>233.94470268847618</v>
      </c>
      <c r="U13" s="42">
        <v>1.5</v>
      </c>
      <c r="V13" s="42">
        <v>294.13709999999998</v>
      </c>
      <c r="W13" s="90">
        <f t="shared" si="0"/>
        <v>149084.28806796647</v>
      </c>
      <c r="X13" s="38"/>
      <c r="Y13" s="44">
        <v>3990.0621179999998</v>
      </c>
      <c r="Z13" s="40"/>
      <c r="AA13" s="45">
        <v>0</v>
      </c>
      <c r="AB13" s="38"/>
      <c r="AC13" s="90">
        <f t="shared" si="3"/>
        <v>153074.35018596647</v>
      </c>
      <c r="AD13" s="2"/>
      <c r="AE13" s="36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ht="15" customHeight="1" x14ac:dyDescent="0.25">
      <c r="A14" s="46" t="s">
        <v>41</v>
      </c>
      <c r="B14" s="42">
        <v>176191.7499</v>
      </c>
      <c r="C14" s="42">
        <v>11832.390766769897</v>
      </c>
      <c r="D14" s="90">
        <f t="shared" si="1"/>
        <v>188024.1406667699</v>
      </c>
      <c r="E14" s="42">
        <v>2.8</v>
      </c>
      <c r="F14" s="90">
        <f t="shared" si="2"/>
        <v>188026.94066676989</v>
      </c>
      <c r="G14" s="42">
        <v>0</v>
      </c>
      <c r="H14" s="42">
        <v>0</v>
      </c>
      <c r="I14" s="42">
        <v>0</v>
      </c>
      <c r="J14" s="42">
        <v>2432.6911</v>
      </c>
      <c r="K14" s="42">
        <v>218.86360000000002</v>
      </c>
      <c r="L14" s="42">
        <v>2.2294800000000003E-3</v>
      </c>
      <c r="M14" s="42">
        <v>1118.7635</v>
      </c>
      <c r="N14" s="42">
        <v>638.97799999999995</v>
      </c>
      <c r="O14" s="42">
        <v>849.39030000000002</v>
      </c>
      <c r="P14" s="42">
        <v>242.05679168999998</v>
      </c>
      <c r="Q14" s="42">
        <v>2876.1377000000002</v>
      </c>
      <c r="R14" s="42">
        <v>352.41176161544746</v>
      </c>
      <c r="S14" s="42">
        <v>0</v>
      </c>
      <c r="T14" s="42">
        <v>248.46951401279409</v>
      </c>
      <c r="U14" s="42">
        <v>0.5</v>
      </c>
      <c r="V14" s="42">
        <v>394.72570000000002</v>
      </c>
      <c r="W14" s="90">
        <f t="shared" si="0"/>
        <v>197399.93086356815</v>
      </c>
      <c r="X14" s="38"/>
      <c r="Y14" s="44">
        <v>4895.5779599999996</v>
      </c>
      <c r="Z14" s="40"/>
      <c r="AA14" s="45">
        <v>0</v>
      </c>
      <c r="AB14" s="38"/>
      <c r="AC14" s="90">
        <f t="shared" si="3"/>
        <v>202295.50882356815</v>
      </c>
      <c r="AD14" s="2"/>
      <c r="AE14" s="36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ht="15" customHeight="1" x14ac:dyDescent="0.25">
      <c r="A15" s="46" t="s">
        <v>40</v>
      </c>
      <c r="B15" s="42">
        <v>54704.580099999999</v>
      </c>
      <c r="C15" s="42">
        <v>4902.9243509399876</v>
      </c>
      <c r="D15" s="90">
        <f t="shared" si="1"/>
        <v>59607.504450939989</v>
      </c>
      <c r="E15" s="42">
        <v>2.0167000000000002</v>
      </c>
      <c r="F15" s="90">
        <f t="shared" si="2"/>
        <v>59609.521150939989</v>
      </c>
      <c r="G15" s="42">
        <v>0</v>
      </c>
      <c r="H15" s="42">
        <v>0</v>
      </c>
      <c r="I15" s="42">
        <v>0</v>
      </c>
      <c r="J15" s="42">
        <v>771.21289999999999</v>
      </c>
      <c r="K15" s="42">
        <v>85.615300000000005</v>
      </c>
      <c r="L15" s="42">
        <v>1.02921E-3</v>
      </c>
      <c r="M15" s="42">
        <v>437.63929999999999</v>
      </c>
      <c r="N15" s="42">
        <v>202.57220000000001</v>
      </c>
      <c r="O15" s="42">
        <v>690.94110000000001</v>
      </c>
      <c r="P15" s="42">
        <v>253.79242229000002</v>
      </c>
      <c r="Q15" s="42">
        <v>2000.7915</v>
      </c>
      <c r="R15" s="42">
        <v>397.11161470685971</v>
      </c>
      <c r="S15" s="42">
        <v>0</v>
      </c>
      <c r="T15" s="42">
        <v>260.51605239874965</v>
      </c>
      <c r="U15" s="42">
        <v>3</v>
      </c>
      <c r="V15" s="42">
        <v>125.13800000000001</v>
      </c>
      <c r="W15" s="90">
        <f t="shared" si="0"/>
        <v>64837.852569545597</v>
      </c>
      <c r="X15" s="38"/>
      <c r="Y15" s="44">
        <v>970.66603199999997</v>
      </c>
      <c r="Z15" s="40"/>
      <c r="AA15" s="45">
        <v>0</v>
      </c>
      <c r="AB15" s="38"/>
      <c r="AC15" s="90">
        <f t="shared" si="3"/>
        <v>65808.518601545598</v>
      </c>
      <c r="AD15" s="2"/>
      <c r="AE15" s="36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ht="15" customHeight="1" x14ac:dyDescent="0.25">
      <c r="A16" s="46" t="s">
        <v>39</v>
      </c>
      <c r="B16" s="42">
        <v>173735.2089</v>
      </c>
      <c r="C16" s="42">
        <v>10296.141136889923</v>
      </c>
      <c r="D16" s="90">
        <f t="shared" si="1"/>
        <v>184031.35003688993</v>
      </c>
      <c r="E16" s="42">
        <v>5.6249000000000002</v>
      </c>
      <c r="F16" s="90">
        <f t="shared" si="2"/>
        <v>184036.97493688992</v>
      </c>
      <c r="G16" s="42">
        <v>0</v>
      </c>
      <c r="H16" s="42">
        <v>0</v>
      </c>
      <c r="I16" s="42">
        <v>0</v>
      </c>
      <c r="J16" s="42">
        <v>2381.0316000000003</v>
      </c>
      <c r="K16" s="42">
        <v>377.84120000000001</v>
      </c>
      <c r="L16" s="42">
        <v>1.76625E-3</v>
      </c>
      <c r="M16" s="42">
        <v>1931.4083000000003</v>
      </c>
      <c r="N16" s="42">
        <v>625.399</v>
      </c>
      <c r="O16" s="42">
        <v>1138.134</v>
      </c>
      <c r="P16" s="42">
        <v>208.31354378</v>
      </c>
      <c r="Q16" s="42">
        <v>2438.4646000000002</v>
      </c>
      <c r="R16" s="42">
        <v>336.07183773836192</v>
      </c>
      <c r="S16" s="42">
        <v>0</v>
      </c>
      <c r="T16" s="42">
        <v>213.83231854925734</v>
      </c>
      <c r="U16" s="42">
        <v>1.8</v>
      </c>
      <c r="V16" s="42">
        <v>386.3374</v>
      </c>
      <c r="W16" s="90">
        <f t="shared" si="0"/>
        <v>194075.61050320751</v>
      </c>
      <c r="X16" s="38"/>
      <c r="Y16" s="44">
        <v>2418.7599449999998</v>
      </c>
      <c r="Z16" s="40"/>
      <c r="AA16" s="45">
        <v>0</v>
      </c>
      <c r="AB16" s="38"/>
      <c r="AC16" s="90">
        <f t="shared" si="3"/>
        <v>196494.37044820751</v>
      </c>
      <c r="AD16" s="2"/>
      <c r="AE16" s="36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49" ht="15" customHeight="1" x14ac:dyDescent="0.25">
      <c r="A17" s="46" t="s">
        <v>38</v>
      </c>
      <c r="B17" s="42">
        <v>130277.33900000001</v>
      </c>
      <c r="C17" s="42">
        <v>6929.4664158300702</v>
      </c>
      <c r="D17" s="90">
        <f t="shared" si="1"/>
        <v>137206.80541583008</v>
      </c>
      <c r="E17" s="42">
        <v>1.7251000000000001</v>
      </c>
      <c r="F17" s="90">
        <f t="shared" si="2"/>
        <v>137208.53051583009</v>
      </c>
      <c r="G17" s="42">
        <v>0</v>
      </c>
      <c r="H17" s="42">
        <v>0</v>
      </c>
      <c r="I17" s="42">
        <v>0</v>
      </c>
      <c r="J17" s="42">
        <v>1775.2070000000001</v>
      </c>
      <c r="K17" s="42">
        <v>101.95089999999999</v>
      </c>
      <c r="L17" s="42">
        <v>1.20169E-3</v>
      </c>
      <c r="M17" s="42">
        <v>521.14190000000008</v>
      </c>
      <c r="N17" s="42">
        <v>466.28229999999996</v>
      </c>
      <c r="O17" s="42">
        <v>527.68180000000007</v>
      </c>
      <c r="P17" s="42">
        <v>279.70914735999997</v>
      </c>
      <c r="Q17" s="42">
        <v>2500.9892999999997</v>
      </c>
      <c r="R17" s="42">
        <v>536.61978455158248</v>
      </c>
      <c r="S17" s="42">
        <v>0</v>
      </c>
      <c r="T17" s="42">
        <v>287.11937983169821</v>
      </c>
      <c r="U17" s="42">
        <v>2.2000000000000002</v>
      </c>
      <c r="V17" s="42">
        <v>288.04379999999998</v>
      </c>
      <c r="W17" s="90">
        <f t="shared" si="0"/>
        <v>144495.47702926336</v>
      </c>
      <c r="X17" s="38"/>
      <c r="Y17" s="44">
        <v>2486.183364</v>
      </c>
      <c r="Z17" s="40"/>
      <c r="AA17" s="45">
        <v>0</v>
      </c>
      <c r="AB17" s="38"/>
      <c r="AC17" s="90">
        <f t="shared" si="3"/>
        <v>146981.66039326336</v>
      </c>
      <c r="AD17" s="2"/>
      <c r="AE17" s="36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5" customHeight="1" x14ac:dyDescent="0.25">
      <c r="A18" s="46" t="s">
        <v>37</v>
      </c>
      <c r="B18" s="42">
        <v>100411.408</v>
      </c>
      <c r="C18" s="42">
        <v>6667.9771172700584</v>
      </c>
      <c r="D18" s="90">
        <f t="shared" si="1"/>
        <v>107079.38511727005</v>
      </c>
      <c r="E18" s="42">
        <v>2.7749999999999999</v>
      </c>
      <c r="F18" s="90">
        <f t="shared" si="2"/>
        <v>107082.16011727005</v>
      </c>
      <c r="G18" s="42">
        <v>0</v>
      </c>
      <c r="H18" s="42">
        <v>0</v>
      </c>
      <c r="I18" s="42">
        <v>0</v>
      </c>
      <c r="J18" s="42">
        <v>1385.4128999999998</v>
      </c>
      <c r="K18" s="42">
        <v>0</v>
      </c>
      <c r="L18" s="42">
        <v>1.09471E-3</v>
      </c>
      <c r="M18" s="42">
        <v>0</v>
      </c>
      <c r="N18" s="42">
        <v>363.8895</v>
      </c>
      <c r="O18" s="42">
        <v>552.1028</v>
      </c>
      <c r="P18" s="42">
        <v>225.71527783999997</v>
      </c>
      <c r="Q18" s="42">
        <v>1875.742</v>
      </c>
      <c r="R18" s="42">
        <v>377.75403508132922</v>
      </c>
      <c r="S18" s="42">
        <v>0</v>
      </c>
      <c r="T18" s="42">
        <v>231.69507040746225</v>
      </c>
      <c r="U18" s="42">
        <v>2.2000000000000002</v>
      </c>
      <c r="V18" s="42">
        <v>224.791</v>
      </c>
      <c r="W18" s="90">
        <f t="shared" si="0"/>
        <v>112321.46379530882</v>
      </c>
      <c r="X18" s="38"/>
      <c r="Y18" s="44">
        <v>2363.169312</v>
      </c>
      <c r="Z18" s="40"/>
      <c r="AA18" s="45">
        <v>0</v>
      </c>
      <c r="AB18" s="38"/>
      <c r="AC18" s="90">
        <f t="shared" si="3"/>
        <v>114684.63310730882</v>
      </c>
      <c r="AD18" s="2"/>
      <c r="AE18" s="36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5" customHeight="1" x14ac:dyDescent="0.25">
      <c r="A19" s="46" t="s">
        <v>36</v>
      </c>
      <c r="B19" s="42">
        <v>68732.567999999999</v>
      </c>
      <c r="C19" s="42">
        <v>3432.047045700016</v>
      </c>
      <c r="D19" s="90">
        <f t="shared" si="1"/>
        <v>72164.615045700019</v>
      </c>
      <c r="E19" s="42">
        <v>1.6</v>
      </c>
      <c r="F19" s="90">
        <f t="shared" si="2"/>
        <v>72166.215045700024</v>
      </c>
      <c r="G19" s="42">
        <v>0</v>
      </c>
      <c r="H19" s="42">
        <v>0</v>
      </c>
      <c r="I19" s="42">
        <v>0</v>
      </c>
      <c r="J19" s="42">
        <v>933.51800000000003</v>
      </c>
      <c r="K19" s="42">
        <v>75.181600000000003</v>
      </c>
      <c r="L19" s="42">
        <v>9.0821000000000012E-4</v>
      </c>
      <c r="M19" s="42">
        <v>384.42240000000004</v>
      </c>
      <c r="N19" s="42">
        <v>245.1978</v>
      </c>
      <c r="O19" s="42">
        <v>674.92660000000001</v>
      </c>
      <c r="P19" s="42">
        <v>200.37227625</v>
      </c>
      <c r="Q19" s="42">
        <v>1274.7141999999999</v>
      </c>
      <c r="R19" s="42">
        <v>463.23362870640358</v>
      </c>
      <c r="S19" s="42">
        <v>0</v>
      </c>
      <c r="T19" s="42">
        <v>205.68066590957807</v>
      </c>
      <c r="U19" s="42">
        <v>2.5</v>
      </c>
      <c r="V19" s="42">
        <v>151.46979999999999</v>
      </c>
      <c r="W19" s="90">
        <f t="shared" si="0"/>
        <v>76777.432924776003</v>
      </c>
      <c r="X19" s="38"/>
      <c r="Y19" s="44">
        <v>0</v>
      </c>
      <c r="Z19" s="40"/>
      <c r="AA19" s="45">
        <v>0</v>
      </c>
      <c r="AB19" s="38"/>
      <c r="AC19" s="90">
        <f t="shared" si="3"/>
        <v>76777.432924776003</v>
      </c>
      <c r="AD19" s="2"/>
      <c r="AE19" s="36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ht="15" customHeight="1" x14ac:dyDescent="0.25">
      <c r="A20" s="46" t="s">
        <v>35</v>
      </c>
      <c r="B20" s="42">
        <v>74020.509900000005</v>
      </c>
      <c r="C20" s="42">
        <v>4020.3979676699601</v>
      </c>
      <c r="D20" s="90">
        <f t="shared" si="1"/>
        <v>78040.907867669972</v>
      </c>
      <c r="E20" s="42">
        <v>1.6916</v>
      </c>
      <c r="F20" s="90">
        <f t="shared" si="2"/>
        <v>78042.599467669977</v>
      </c>
      <c r="G20" s="42">
        <v>0</v>
      </c>
      <c r="H20" s="42">
        <v>0</v>
      </c>
      <c r="I20" s="42">
        <v>0</v>
      </c>
      <c r="J20" s="42">
        <v>1009.7076999999999</v>
      </c>
      <c r="K20" s="42">
        <v>0</v>
      </c>
      <c r="L20" s="42">
        <v>8.8312000000000004E-4</v>
      </c>
      <c r="M20" s="42">
        <v>0</v>
      </c>
      <c r="N20" s="42">
        <v>265.21170000000001</v>
      </c>
      <c r="O20" s="42">
        <v>563.03880000000004</v>
      </c>
      <c r="P20" s="42">
        <v>263.99483529000003</v>
      </c>
      <c r="Q20" s="42">
        <v>1250.4947</v>
      </c>
      <c r="R20" s="42">
        <v>431.48466245161654</v>
      </c>
      <c r="S20" s="42">
        <v>0</v>
      </c>
      <c r="T20" s="42">
        <v>270.98875420529976</v>
      </c>
      <c r="U20" s="42">
        <v>2.2000000000000002</v>
      </c>
      <c r="V20" s="42">
        <v>163.83329999999998</v>
      </c>
      <c r="W20" s="90">
        <f t="shared" si="0"/>
        <v>82263.554802736879</v>
      </c>
      <c r="X20" s="38"/>
      <c r="Y20" s="44">
        <v>811.79275800000005</v>
      </c>
      <c r="Z20" s="40"/>
      <c r="AA20" s="45">
        <v>0</v>
      </c>
      <c r="AB20" s="38"/>
      <c r="AC20" s="90">
        <f t="shared" si="3"/>
        <v>83075.347560736875</v>
      </c>
      <c r="AD20" s="2"/>
      <c r="AE20" s="36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15" customHeight="1" x14ac:dyDescent="0.25">
      <c r="A21" s="46" t="s">
        <v>34</v>
      </c>
      <c r="B21" s="42">
        <v>142135.12390000001</v>
      </c>
      <c r="C21" s="42">
        <v>15035.634676019898</v>
      </c>
      <c r="D21" s="90">
        <f t="shared" si="1"/>
        <v>157170.7585760199</v>
      </c>
      <c r="E21" s="42">
        <v>5.1416000000000004</v>
      </c>
      <c r="F21" s="90">
        <f t="shared" si="2"/>
        <v>157175.9001760199</v>
      </c>
      <c r="G21" s="42">
        <v>0</v>
      </c>
      <c r="H21" s="42">
        <v>0</v>
      </c>
      <c r="I21" s="42">
        <v>0</v>
      </c>
      <c r="J21" s="42">
        <v>2033.5043000000001</v>
      </c>
      <c r="K21" s="42">
        <v>0</v>
      </c>
      <c r="L21" s="42">
        <v>1.87558E-3</v>
      </c>
      <c r="M21" s="42">
        <v>0</v>
      </c>
      <c r="N21" s="42">
        <v>534.12569999999994</v>
      </c>
      <c r="O21" s="42">
        <v>1116.5131999999999</v>
      </c>
      <c r="P21" s="42">
        <v>204.91118182</v>
      </c>
      <c r="Q21" s="42">
        <v>2500.9892999999997</v>
      </c>
      <c r="R21" s="42">
        <v>270.79233624045548</v>
      </c>
      <c r="S21" s="42">
        <v>0</v>
      </c>
      <c r="T21" s="42">
        <v>210.33981904380875</v>
      </c>
      <c r="U21" s="42">
        <v>2.2000000000000002</v>
      </c>
      <c r="V21" s="42">
        <v>329.95370000000003</v>
      </c>
      <c r="W21" s="90">
        <f t="shared" si="0"/>
        <v>164379.23158870419</v>
      </c>
      <c r="X21" s="38"/>
      <c r="Y21" s="44">
        <v>3464.27466</v>
      </c>
      <c r="Z21" s="40"/>
      <c r="AA21" s="45">
        <v>0</v>
      </c>
      <c r="AB21" s="38"/>
      <c r="AC21" s="90">
        <f t="shared" si="3"/>
        <v>167843.50624870419</v>
      </c>
      <c r="AD21" s="2"/>
      <c r="AE21" s="3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ht="15" customHeight="1" x14ac:dyDescent="0.25">
      <c r="A22" s="46" t="s">
        <v>33</v>
      </c>
      <c r="B22" s="42">
        <v>111983.67140000001</v>
      </c>
      <c r="C22" s="42">
        <v>12518.800175910141</v>
      </c>
      <c r="D22" s="90">
        <f t="shared" si="1"/>
        <v>124502.47157591015</v>
      </c>
      <c r="E22" s="42">
        <v>2.8416999999999999</v>
      </c>
      <c r="F22" s="90">
        <f t="shared" si="2"/>
        <v>124505.31327591016</v>
      </c>
      <c r="G22" s="42">
        <v>0</v>
      </c>
      <c r="H22" s="42">
        <v>0</v>
      </c>
      <c r="I22" s="42">
        <v>0</v>
      </c>
      <c r="J22" s="42">
        <v>1610.836</v>
      </c>
      <c r="K22" s="42">
        <v>119.5264</v>
      </c>
      <c r="L22" s="42">
        <v>1.39773E-3</v>
      </c>
      <c r="M22" s="42">
        <v>610.98219999999992</v>
      </c>
      <c r="N22" s="42">
        <v>423.09870000000001</v>
      </c>
      <c r="O22" s="42">
        <v>868.06309999999996</v>
      </c>
      <c r="P22" s="42">
        <v>265.05038266000003</v>
      </c>
      <c r="Q22" s="42">
        <v>2938.6624999999999</v>
      </c>
      <c r="R22" s="42">
        <v>310.11094580458331</v>
      </c>
      <c r="S22" s="42">
        <v>0</v>
      </c>
      <c r="T22" s="42">
        <v>272.07226580759573</v>
      </c>
      <c r="U22" s="42">
        <v>2.2000000000000002</v>
      </c>
      <c r="V22" s="42">
        <v>261.3673</v>
      </c>
      <c r="W22" s="90">
        <f t="shared" si="0"/>
        <v>132187.28446791237</v>
      </c>
      <c r="X22" s="38"/>
      <c r="Y22" s="44">
        <v>4440.6334349999997</v>
      </c>
      <c r="Z22" s="40"/>
      <c r="AA22" s="45">
        <v>0</v>
      </c>
      <c r="AB22" s="38"/>
      <c r="AC22" s="90">
        <f t="shared" si="3"/>
        <v>136627.91790291236</v>
      </c>
      <c r="AD22" s="2"/>
      <c r="AE22" s="36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15" customHeight="1" x14ac:dyDescent="0.25">
      <c r="A23" s="46" t="s">
        <v>32</v>
      </c>
      <c r="B23" s="42">
        <v>59858.552299999996</v>
      </c>
      <c r="C23" s="42">
        <v>5556.6475975500643</v>
      </c>
      <c r="D23" s="90">
        <f t="shared" si="1"/>
        <v>65415.199897550061</v>
      </c>
      <c r="E23" s="42">
        <v>1.4499</v>
      </c>
      <c r="F23" s="90">
        <f t="shared" si="2"/>
        <v>65416.649797550061</v>
      </c>
      <c r="G23" s="42">
        <v>0</v>
      </c>
      <c r="H23" s="42">
        <v>0</v>
      </c>
      <c r="I23" s="42">
        <v>0</v>
      </c>
      <c r="J23" s="42">
        <v>846.35400000000004</v>
      </c>
      <c r="K23" s="42">
        <v>53.754400000000004</v>
      </c>
      <c r="L23" s="42">
        <v>1.2370300000000001E-3</v>
      </c>
      <c r="M23" s="42">
        <v>274.7758</v>
      </c>
      <c r="N23" s="42">
        <v>222.29990000000001</v>
      </c>
      <c r="O23" s="42">
        <v>829.19909999999993</v>
      </c>
      <c r="P23" s="42">
        <v>235.36992771000001</v>
      </c>
      <c r="Q23" s="42">
        <v>2688.5635000000002</v>
      </c>
      <c r="R23" s="42">
        <v>348.15856965560937</v>
      </c>
      <c r="S23" s="42">
        <v>0</v>
      </c>
      <c r="T23" s="42">
        <v>241.60549738098192</v>
      </c>
      <c r="U23" s="42">
        <v>2.5</v>
      </c>
      <c r="V23" s="42">
        <v>137.32479999999998</v>
      </c>
      <c r="W23" s="90">
        <f t="shared" si="0"/>
        <v>71296.556529326655</v>
      </c>
      <c r="X23" s="38"/>
      <c r="Y23" s="44">
        <v>1281.7419930000001</v>
      </c>
      <c r="Z23" s="40"/>
      <c r="AA23" s="45">
        <v>0</v>
      </c>
      <c r="AB23" s="38"/>
      <c r="AC23" s="90">
        <f t="shared" si="3"/>
        <v>72578.298522326659</v>
      </c>
      <c r="AD23" s="2"/>
      <c r="AE23" s="36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49" ht="15" customHeight="1" x14ac:dyDescent="0.25">
      <c r="A24" s="46" t="s">
        <v>31</v>
      </c>
      <c r="B24" s="42">
        <v>89086.75940000001</v>
      </c>
      <c r="C24" s="42">
        <v>6014.2538704499357</v>
      </c>
      <c r="D24" s="90">
        <f t="shared" si="1"/>
        <v>95101.013270449941</v>
      </c>
      <c r="E24" s="42">
        <v>1.2167000000000001</v>
      </c>
      <c r="F24" s="90">
        <f t="shared" si="2"/>
        <v>95102.229970449946</v>
      </c>
      <c r="G24" s="42">
        <v>0</v>
      </c>
      <c r="H24" s="42">
        <v>0</v>
      </c>
      <c r="I24" s="42">
        <v>0</v>
      </c>
      <c r="J24" s="42">
        <v>1230.4345000000001</v>
      </c>
      <c r="K24" s="42">
        <v>0</v>
      </c>
      <c r="L24" s="42">
        <v>1.4335400000000001E-3</v>
      </c>
      <c r="M24" s="42">
        <v>0</v>
      </c>
      <c r="N24" s="42">
        <v>323.19120000000004</v>
      </c>
      <c r="O24" s="42">
        <v>668.24869999999999</v>
      </c>
      <c r="P24" s="42">
        <v>218.70079440000001</v>
      </c>
      <c r="Q24" s="42">
        <v>2813.6129999999998</v>
      </c>
      <c r="R24" s="42">
        <v>289.22176451662597</v>
      </c>
      <c r="S24" s="42">
        <v>0</v>
      </c>
      <c r="T24" s="42">
        <v>224.49475480003812</v>
      </c>
      <c r="U24" s="42">
        <v>2.5</v>
      </c>
      <c r="V24" s="42">
        <v>199.6499</v>
      </c>
      <c r="W24" s="90">
        <f t="shared" si="0"/>
        <v>101072.28601770662</v>
      </c>
      <c r="X24" s="38"/>
      <c r="Y24" s="44">
        <v>1254.0858119999998</v>
      </c>
      <c r="Z24" s="40"/>
      <c r="AA24" s="45">
        <v>0</v>
      </c>
      <c r="AB24" s="38"/>
      <c r="AC24" s="90">
        <f t="shared" si="3"/>
        <v>102326.37182970662</v>
      </c>
      <c r="AD24" s="2"/>
      <c r="AE24" s="36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ht="15" customHeight="1" x14ac:dyDescent="0.25">
      <c r="A25" s="46" t="s">
        <v>30</v>
      </c>
      <c r="B25" s="42">
        <v>132078.36920000002</v>
      </c>
      <c r="C25" s="42">
        <v>12388.05552642009</v>
      </c>
      <c r="D25" s="90">
        <f t="shared" si="1"/>
        <v>144466.42472642011</v>
      </c>
      <c r="E25" s="42">
        <v>3.3167</v>
      </c>
      <c r="F25" s="90">
        <f t="shared" si="2"/>
        <v>144469.74142642011</v>
      </c>
      <c r="G25" s="42">
        <v>0</v>
      </c>
      <c r="H25" s="42">
        <v>0</v>
      </c>
      <c r="I25" s="42">
        <v>0</v>
      </c>
      <c r="J25" s="42">
        <v>1869.1333</v>
      </c>
      <c r="K25" s="42">
        <v>0</v>
      </c>
      <c r="L25" s="42">
        <v>1.90197E-3</v>
      </c>
      <c r="M25" s="42">
        <v>0</v>
      </c>
      <c r="N25" s="42">
        <v>490.95499999999998</v>
      </c>
      <c r="O25" s="42">
        <v>863.55680000000007</v>
      </c>
      <c r="P25" s="42">
        <v>223.74021529000001</v>
      </c>
      <c r="Q25" s="42">
        <v>2500.9892999999997</v>
      </c>
      <c r="R25" s="42">
        <v>455.11796587172563</v>
      </c>
      <c r="S25" s="42">
        <v>0</v>
      </c>
      <c r="T25" s="42">
        <v>229.66768323341802</v>
      </c>
      <c r="U25" s="42">
        <v>2.5</v>
      </c>
      <c r="V25" s="42">
        <v>303.28520000000003</v>
      </c>
      <c r="W25" s="90">
        <f t="shared" si="0"/>
        <v>151408.68879278522</v>
      </c>
      <c r="X25" s="38"/>
      <c r="Y25" s="44">
        <v>6205.7377619999997</v>
      </c>
      <c r="Z25" s="40"/>
      <c r="AA25" s="45">
        <v>0</v>
      </c>
      <c r="AB25" s="38"/>
      <c r="AC25" s="90">
        <f t="shared" si="3"/>
        <v>157614.42655478523</v>
      </c>
      <c r="AD25" s="2"/>
      <c r="AE25" s="36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15" customHeight="1" x14ac:dyDescent="0.25">
      <c r="A26" s="46" t="s">
        <v>29</v>
      </c>
      <c r="B26" s="42">
        <v>119267.46490000001</v>
      </c>
      <c r="C26" s="42">
        <v>8138.8544225099558</v>
      </c>
      <c r="D26" s="90">
        <f t="shared" si="1"/>
        <v>127406.31932250997</v>
      </c>
      <c r="E26" s="42">
        <v>2.5083000000000002</v>
      </c>
      <c r="F26" s="90">
        <f t="shared" si="2"/>
        <v>127408.82762250997</v>
      </c>
      <c r="G26" s="42">
        <v>0</v>
      </c>
      <c r="H26" s="42">
        <v>0</v>
      </c>
      <c r="I26" s="42">
        <v>0</v>
      </c>
      <c r="J26" s="42">
        <v>1648.4065000000001</v>
      </c>
      <c r="K26" s="42">
        <v>0</v>
      </c>
      <c r="L26" s="42">
        <v>1.07492E-3</v>
      </c>
      <c r="M26" s="42">
        <v>0</v>
      </c>
      <c r="N26" s="42">
        <v>432.97550000000001</v>
      </c>
      <c r="O26" s="42">
        <v>622.30240000000003</v>
      </c>
      <c r="P26" s="42">
        <v>207.27824547999998</v>
      </c>
      <c r="Q26" s="42">
        <v>2282.1527999999998</v>
      </c>
      <c r="R26" s="42">
        <v>269.90637877162254</v>
      </c>
      <c r="S26" s="42">
        <v>0</v>
      </c>
      <c r="T26" s="42">
        <v>212.76959245828991</v>
      </c>
      <c r="U26" s="42">
        <v>2.2000000000000002</v>
      </c>
      <c r="V26" s="42">
        <v>267.46859999999998</v>
      </c>
      <c r="W26" s="90">
        <f t="shared" si="0"/>
        <v>133354.2887141399</v>
      </c>
      <c r="X26" s="38"/>
      <c r="Y26" s="44">
        <v>1590.047697</v>
      </c>
      <c r="Z26" s="40"/>
      <c r="AA26" s="45">
        <v>0</v>
      </c>
      <c r="AB26" s="38"/>
      <c r="AC26" s="90">
        <f t="shared" si="3"/>
        <v>134944.3364111399</v>
      </c>
      <c r="AD26" s="2"/>
      <c r="AE26" s="36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ht="15" customHeight="1" x14ac:dyDescent="0.25">
      <c r="A27" s="46" t="s">
        <v>28</v>
      </c>
      <c r="B27" s="42">
        <v>81286.995500000005</v>
      </c>
      <c r="C27" s="42">
        <v>4739.4935391299741</v>
      </c>
      <c r="D27" s="90">
        <f t="shared" si="1"/>
        <v>86026.489039129985</v>
      </c>
      <c r="E27" s="42">
        <v>1.5751000000000002</v>
      </c>
      <c r="F27" s="90">
        <f t="shared" si="2"/>
        <v>86028.064139129987</v>
      </c>
      <c r="G27" s="42">
        <v>0</v>
      </c>
      <c r="H27" s="42">
        <v>0</v>
      </c>
      <c r="I27" s="42">
        <v>0</v>
      </c>
      <c r="J27" s="42">
        <v>1113.0266000000001</v>
      </c>
      <c r="K27" s="42">
        <v>0</v>
      </c>
      <c r="L27" s="42">
        <v>8.8924999999999996E-4</v>
      </c>
      <c r="M27" s="42">
        <v>0</v>
      </c>
      <c r="N27" s="42">
        <v>292.34390000000002</v>
      </c>
      <c r="O27" s="42">
        <v>540.28319999999997</v>
      </c>
      <c r="P27" s="42">
        <v>203.05449841999999</v>
      </c>
      <c r="Q27" s="42">
        <v>2282.1527999999998</v>
      </c>
      <c r="R27" s="42">
        <v>306.69524214990173</v>
      </c>
      <c r="S27" s="42">
        <v>0</v>
      </c>
      <c r="T27" s="42">
        <v>208.43394719891367</v>
      </c>
      <c r="U27" s="42">
        <v>2.2000000000000002</v>
      </c>
      <c r="V27" s="42">
        <v>180.5941</v>
      </c>
      <c r="W27" s="90">
        <f t="shared" si="0"/>
        <v>91156.8493161488</v>
      </c>
      <c r="X27" s="38"/>
      <c r="Y27" s="44">
        <v>0</v>
      </c>
      <c r="Z27" s="40"/>
      <c r="AA27" s="45">
        <v>0</v>
      </c>
      <c r="AB27" s="38"/>
      <c r="AC27" s="90">
        <f t="shared" si="3"/>
        <v>91156.8493161488</v>
      </c>
      <c r="AD27" s="2"/>
      <c r="AE27" s="36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49" ht="15" customHeight="1" x14ac:dyDescent="0.25">
      <c r="A28" s="46" t="s">
        <v>27</v>
      </c>
      <c r="B28" s="42">
        <v>56992.611499999999</v>
      </c>
      <c r="C28" s="42">
        <v>2614.8929870699617</v>
      </c>
      <c r="D28" s="90">
        <f t="shared" si="1"/>
        <v>59607.504487069964</v>
      </c>
      <c r="E28" s="42">
        <v>0.70829999999999993</v>
      </c>
      <c r="F28" s="90">
        <f t="shared" si="2"/>
        <v>59608.212787069962</v>
      </c>
      <c r="G28" s="42">
        <v>0</v>
      </c>
      <c r="H28" s="42">
        <v>0</v>
      </c>
      <c r="I28" s="42">
        <v>0</v>
      </c>
      <c r="J28" s="42">
        <v>771.21289999999999</v>
      </c>
      <c r="K28" s="42">
        <v>69.698599999999999</v>
      </c>
      <c r="L28" s="42">
        <v>8.9019000000000001E-4</v>
      </c>
      <c r="M28" s="42">
        <v>356.27759999999995</v>
      </c>
      <c r="N28" s="42">
        <v>202.57220000000001</v>
      </c>
      <c r="O28" s="42">
        <v>582.73340000000007</v>
      </c>
      <c r="P28" s="42">
        <v>285.70910078999992</v>
      </c>
      <c r="Q28" s="42">
        <v>2000.7915</v>
      </c>
      <c r="R28" s="42">
        <v>668.9360057753081</v>
      </c>
      <c r="S28" s="42">
        <v>0</v>
      </c>
      <c r="T28" s="42">
        <v>293.27828781993804</v>
      </c>
      <c r="U28" s="42">
        <v>3</v>
      </c>
      <c r="V28" s="42">
        <v>125.13800000000001</v>
      </c>
      <c r="W28" s="90">
        <f t="shared" si="0"/>
        <v>64967.561271645209</v>
      </c>
      <c r="X28" s="38"/>
      <c r="Y28" s="44">
        <v>287.14331099999998</v>
      </c>
      <c r="Z28" s="40"/>
      <c r="AA28" s="45">
        <v>0</v>
      </c>
      <c r="AB28" s="38"/>
      <c r="AC28" s="90">
        <f t="shared" si="3"/>
        <v>65254.704582645209</v>
      </c>
      <c r="AD28" s="2"/>
      <c r="AE28" s="36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1:49" ht="15" customHeight="1" x14ac:dyDescent="0.25">
      <c r="A29" s="46" t="s">
        <v>26</v>
      </c>
      <c r="B29" s="42">
        <v>321464.45139999996</v>
      </c>
      <c r="C29" s="42">
        <v>21965.101091850127</v>
      </c>
      <c r="D29" s="90">
        <f t="shared" si="1"/>
        <v>343429.5524918501</v>
      </c>
      <c r="E29" s="42">
        <v>11.290799999999999</v>
      </c>
      <c r="F29" s="90">
        <f t="shared" si="2"/>
        <v>343440.84329185012</v>
      </c>
      <c r="G29" s="42">
        <v>0</v>
      </c>
      <c r="H29" s="42">
        <v>0</v>
      </c>
      <c r="I29" s="42">
        <v>0</v>
      </c>
      <c r="J29" s="42">
        <v>4442.5882000000001</v>
      </c>
      <c r="K29" s="42">
        <v>958.21770000000004</v>
      </c>
      <c r="L29" s="42">
        <v>3.6106600000000003E-3</v>
      </c>
      <c r="M29" s="42">
        <v>4899.6104999999998</v>
      </c>
      <c r="N29" s="42">
        <v>1166.9000000000001</v>
      </c>
      <c r="O29" s="42">
        <v>2322.8838999999998</v>
      </c>
      <c r="P29" s="42">
        <v>180.02196693999997</v>
      </c>
      <c r="Q29" s="42">
        <v>3601.0677000000001</v>
      </c>
      <c r="R29" s="42">
        <v>218.93680717606293</v>
      </c>
      <c r="S29" s="42">
        <v>0</v>
      </c>
      <c r="T29" s="42">
        <v>184.79122327086594</v>
      </c>
      <c r="U29" s="42">
        <v>0.5</v>
      </c>
      <c r="V29" s="42">
        <v>720.84709999999995</v>
      </c>
      <c r="W29" s="90">
        <f t="shared" si="0"/>
        <v>362137.21199989709</v>
      </c>
      <c r="X29" s="38"/>
      <c r="Y29" s="44">
        <v>4031.7967829999998</v>
      </c>
      <c r="Z29" s="40"/>
      <c r="AA29" s="45">
        <v>0</v>
      </c>
      <c r="AB29" s="38"/>
      <c r="AC29" s="90">
        <f t="shared" si="3"/>
        <v>366169.00878289709</v>
      </c>
      <c r="AD29" s="2"/>
      <c r="AE29" s="36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1:49" ht="15" customHeight="1" x14ac:dyDescent="0.25">
      <c r="A30" s="46" t="s">
        <v>25</v>
      </c>
      <c r="B30" s="42">
        <v>144801.65650000001</v>
      </c>
      <c r="C30" s="42">
        <v>10917.178221180038</v>
      </c>
      <c r="D30" s="90">
        <f t="shared" si="1"/>
        <v>155718.83472118006</v>
      </c>
      <c r="E30" s="42">
        <v>2.6333000000000002</v>
      </c>
      <c r="F30" s="90">
        <f t="shared" si="2"/>
        <v>155721.46802118004</v>
      </c>
      <c r="G30" s="42">
        <v>0</v>
      </c>
      <c r="H30" s="42">
        <v>0</v>
      </c>
      <c r="I30" s="42">
        <v>0</v>
      </c>
      <c r="J30" s="42">
        <v>2014.7191</v>
      </c>
      <c r="K30" s="42">
        <v>0</v>
      </c>
      <c r="L30" s="42">
        <v>1.7921599999999999E-3</v>
      </c>
      <c r="M30" s="42">
        <v>0</v>
      </c>
      <c r="N30" s="42">
        <v>529.19369999999992</v>
      </c>
      <c r="O30" s="42">
        <v>821.2192</v>
      </c>
      <c r="P30" s="42">
        <v>240.02617401999998</v>
      </c>
      <c r="Q30" s="42">
        <v>2688.5635000000002</v>
      </c>
      <c r="R30" s="42">
        <v>351.81788261132158</v>
      </c>
      <c r="S30" s="42">
        <v>0</v>
      </c>
      <c r="T30" s="42">
        <v>246.3850999246242</v>
      </c>
      <c r="U30" s="42">
        <v>2.2000000000000002</v>
      </c>
      <c r="V30" s="42">
        <v>326.90699999999998</v>
      </c>
      <c r="W30" s="90">
        <f t="shared" si="0"/>
        <v>162942.501469896</v>
      </c>
      <c r="X30" s="38"/>
      <c r="Y30" s="44">
        <v>3966.783093</v>
      </c>
      <c r="Z30" s="40"/>
      <c r="AA30" s="45">
        <v>0</v>
      </c>
      <c r="AB30" s="38"/>
      <c r="AC30" s="90">
        <f t="shared" si="3"/>
        <v>166909.28456289601</v>
      </c>
      <c r="AD30" s="2"/>
      <c r="AE30" s="36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 ht="15" customHeight="1" x14ac:dyDescent="0.25">
      <c r="A31" s="46" t="s">
        <v>24</v>
      </c>
      <c r="B31" s="42">
        <v>165845.89859999999</v>
      </c>
      <c r="C31" s="42">
        <v>13466.698883610077</v>
      </c>
      <c r="D31" s="90">
        <f t="shared" si="1"/>
        <v>179312.59748361006</v>
      </c>
      <c r="E31" s="42">
        <v>4.6500000000000004</v>
      </c>
      <c r="F31" s="90">
        <f t="shared" si="2"/>
        <v>179317.24748361006</v>
      </c>
      <c r="G31" s="42">
        <v>0</v>
      </c>
      <c r="H31" s="42">
        <v>0</v>
      </c>
      <c r="I31" s="42">
        <v>0</v>
      </c>
      <c r="J31" s="42">
        <v>2319.9796000000001</v>
      </c>
      <c r="K31" s="42">
        <v>0</v>
      </c>
      <c r="L31" s="42">
        <v>1.6267599999999999E-3</v>
      </c>
      <c r="M31" s="42">
        <v>0</v>
      </c>
      <c r="N31" s="42">
        <v>609.37340000000006</v>
      </c>
      <c r="O31" s="42">
        <v>833.62390000000005</v>
      </c>
      <c r="P31" s="42">
        <v>184.87239661000004</v>
      </c>
      <c r="Q31" s="42">
        <v>2626.0387999999998</v>
      </c>
      <c r="R31" s="42">
        <v>338.37893238376472</v>
      </c>
      <c r="S31" s="42">
        <v>0</v>
      </c>
      <c r="T31" s="42">
        <v>189.77015355028368</v>
      </c>
      <c r="U31" s="42">
        <v>2.2000000000000002</v>
      </c>
      <c r="V31" s="42">
        <v>376.43759999999997</v>
      </c>
      <c r="W31" s="90">
        <f t="shared" si="0"/>
        <v>186797.92389291414</v>
      </c>
      <c r="X31" s="38"/>
      <c r="Y31" s="44">
        <v>4812.5588070000003</v>
      </c>
      <c r="Z31" s="40"/>
      <c r="AA31" s="45">
        <v>0</v>
      </c>
      <c r="AB31" s="38"/>
      <c r="AC31" s="90">
        <f t="shared" si="3"/>
        <v>191610.48269991414</v>
      </c>
      <c r="AD31" s="2"/>
      <c r="AE31" s="36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1:49" ht="15" customHeight="1" x14ac:dyDescent="0.25">
      <c r="A32" s="46" t="s">
        <v>23</v>
      </c>
      <c r="B32" s="42">
        <v>45210.488400000002</v>
      </c>
      <c r="C32" s="42">
        <v>1274.7603313200016</v>
      </c>
      <c r="D32" s="90">
        <f t="shared" si="1"/>
        <v>46485.248731320004</v>
      </c>
      <c r="E32" s="42">
        <v>1</v>
      </c>
      <c r="F32" s="90">
        <f t="shared" si="2"/>
        <v>46486.248731320004</v>
      </c>
      <c r="G32" s="42">
        <v>0</v>
      </c>
      <c r="H32" s="42">
        <v>0</v>
      </c>
      <c r="I32" s="42">
        <v>0</v>
      </c>
      <c r="J32" s="42">
        <v>601.4307</v>
      </c>
      <c r="K32" s="42">
        <v>6.1823999999999995</v>
      </c>
      <c r="L32" s="42">
        <v>4.2485E-4</v>
      </c>
      <c r="M32" s="42">
        <v>31.602499999999999</v>
      </c>
      <c r="N32" s="42">
        <v>157.9776</v>
      </c>
      <c r="O32" s="42">
        <v>430.6859</v>
      </c>
      <c r="P32" s="42">
        <v>210.10844157999998</v>
      </c>
      <c r="Q32" s="42">
        <v>1656.9053999999999</v>
      </c>
      <c r="R32" s="42">
        <v>216.03413896307893</v>
      </c>
      <c r="S32" s="42">
        <v>0</v>
      </c>
      <c r="T32" s="42">
        <v>215.67476790925727</v>
      </c>
      <c r="U32" s="42">
        <v>3</v>
      </c>
      <c r="V32" s="42">
        <v>97.5899</v>
      </c>
      <c r="W32" s="90">
        <f t="shared" si="0"/>
        <v>50113.44090462233</v>
      </c>
      <c r="X32" s="38"/>
      <c r="Y32" s="44">
        <v>171.966837</v>
      </c>
      <c r="Z32" s="40"/>
      <c r="AA32" s="39">
        <v>0</v>
      </c>
      <c r="AB32" s="38"/>
      <c r="AC32" s="90">
        <f t="shared" si="3"/>
        <v>50285.40774162233</v>
      </c>
      <c r="AD32" s="2"/>
      <c r="AE32" s="36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1:49" s="47" customFormat="1" ht="20.100000000000001" customHeight="1" x14ac:dyDescent="0.2">
      <c r="A33" s="94" t="s">
        <v>22</v>
      </c>
      <c r="B33" s="93">
        <f>SUM(B10:B32)</f>
        <v>3506949.2602000004</v>
      </c>
      <c r="C33" s="93">
        <f>SUM(C10:C32)</f>
        <v>310126.30827359919</v>
      </c>
      <c r="D33" s="93">
        <f>SUM(D10:D32)</f>
        <v>3817075.5684735994</v>
      </c>
      <c r="E33" s="93">
        <f t="shared" ref="E33:W33" si="4">SUM(E10:E32)</f>
        <v>107.0158</v>
      </c>
      <c r="F33" s="93">
        <f>SUM(F10:F32)</f>
        <v>3817182.5842735991</v>
      </c>
      <c r="G33" s="93">
        <f t="shared" si="4"/>
        <v>0</v>
      </c>
      <c r="H33" s="93">
        <f t="shared" si="4"/>
        <v>0</v>
      </c>
      <c r="I33" s="93">
        <f t="shared" si="4"/>
        <v>0</v>
      </c>
      <c r="J33" s="93">
        <f t="shared" si="4"/>
        <v>49385.097499999989</v>
      </c>
      <c r="K33" s="93">
        <f t="shared" si="4"/>
        <v>5765.3142999999991</v>
      </c>
      <c r="L33" s="93">
        <f t="shared" si="4"/>
        <v>4.7552739999999996E-2</v>
      </c>
      <c r="M33" s="93">
        <f t="shared" si="4"/>
        <v>29472.129199999996</v>
      </c>
      <c r="N33" s="93">
        <f t="shared" si="4"/>
        <v>12971.565399999999</v>
      </c>
      <c r="O33" s="93">
        <f t="shared" si="4"/>
        <v>25946.429800000005</v>
      </c>
      <c r="P33" s="93">
        <f t="shared" si="4"/>
        <v>5192.0676889100005</v>
      </c>
      <c r="Q33" s="93">
        <f t="shared" si="4"/>
        <v>61804.55149999998</v>
      </c>
      <c r="R33" s="93">
        <f>SUM(R10:R32)</f>
        <v>8165.353465780694</v>
      </c>
      <c r="S33" s="93">
        <f t="shared" si="4"/>
        <v>0</v>
      </c>
      <c r="T33" s="93">
        <f t="shared" si="4"/>
        <v>5329.6192450299986</v>
      </c>
      <c r="U33" s="93">
        <f t="shared" si="4"/>
        <v>45.800000000000004</v>
      </c>
      <c r="V33" s="93">
        <f t="shared" si="4"/>
        <v>8013.1247000000012</v>
      </c>
      <c r="W33" s="93">
        <f t="shared" si="4"/>
        <v>4029273.6846260596</v>
      </c>
      <c r="X33" s="49"/>
      <c r="Y33" s="92">
        <f>SUM(Y10:Y32)</f>
        <v>122507.712579</v>
      </c>
      <c r="Z33" s="40"/>
      <c r="AA33" s="141">
        <f>SUM(AA10:AA32)</f>
        <v>0</v>
      </c>
      <c r="AB33" s="48"/>
      <c r="AC33" s="91">
        <f>SUM(AC10:AC32)</f>
        <v>4151781.3972050608</v>
      </c>
      <c r="AD33" s="48"/>
      <c r="AE33" s="36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</row>
    <row r="34" spans="1:49" ht="15" customHeight="1" x14ac:dyDescent="0.25">
      <c r="A34" s="46" t="s">
        <v>21</v>
      </c>
      <c r="B34" s="42">
        <v>76237.182400000005</v>
      </c>
      <c r="C34" s="42">
        <v>16735.315117710175</v>
      </c>
      <c r="D34" s="90">
        <f>B34+C34</f>
        <v>92972.497517710173</v>
      </c>
      <c r="E34" s="42">
        <v>0</v>
      </c>
      <c r="F34" s="90">
        <f>D34+E34</f>
        <v>92972.497517710173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1.5478800000000002E-3</v>
      </c>
      <c r="M34" s="42">
        <v>0</v>
      </c>
      <c r="N34" s="42">
        <v>0</v>
      </c>
      <c r="O34" s="42">
        <v>0</v>
      </c>
      <c r="P34" s="42">
        <v>0</v>
      </c>
      <c r="Q34" s="42">
        <v>812.82150000000001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0">
        <f>SUM(F34:V34)</f>
        <v>93785.320565590184</v>
      </c>
      <c r="X34" s="38"/>
      <c r="Y34" s="44"/>
      <c r="Z34" s="40"/>
      <c r="AA34" s="140">
        <v>0</v>
      </c>
      <c r="AB34" s="38"/>
      <c r="AC34" s="90">
        <f>+W34+Y34+AA34</f>
        <v>93785.320565590184</v>
      </c>
      <c r="AD34" s="2"/>
      <c r="AE34" s="3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1:49" ht="15" customHeight="1" x14ac:dyDescent="0.25">
      <c r="A35" s="46" t="s">
        <v>20</v>
      </c>
      <c r="B35" s="42">
        <v>45.8</v>
      </c>
      <c r="C35" s="42">
        <v>0</v>
      </c>
      <c r="D35" s="90">
        <f>B35+C35</f>
        <v>45.8</v>
      </c>
      <c r="E35" s="42">
        <v>0</v>
      </c>
      <c r="F35" s="90">
        <f>D35+E35</f>
        <v>45.8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0"/>
      <c r="X35" s="38"/>
      <c r="Y35" s="44"/>
      <c r="Z35" s="40"/>
      <c r="AA35" s="45"/>
      <c r="AB35" s="38"/>
      <c r="AC35" s="90">
        <f t="shared" si="3"/>
        <v>0</v>
      </c>
      <c r="AD35" s="2"/>
      <c r="AE35" s="36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1:49" ht="15" customHeight="1" x14ac:dyDescent="0.25">
      <c r="A36" s="46" t="s">
        <v>19</v>
      </c>
      <c r="B36" s="42">
        <v>2672295.2149999999</v>
      </c>
      <c r="C36" s="42">
        <v>0</v>
      </c>
      <c r="D36" s="90">
        <f>B36+C36</f>
        <v>2672295.2149999999</v>
      </c>
      <c r="E36" s="42">
        <v>0</v>
      </c>
      <c r="F36" s="90">
        <f>D36+E36</f>
        <v>2672295.2149999999</v>
      </c>
      <c r="G36" s="42">
        <v>0</v>
      </c>
      <c r="H36" s="42">
        <v>0</v>
      </c>
      <c r="I36" s="42">
        <v>0</v>
      </c>
      <c r="J36" s="42">
        <v>35776.537100000001</v>
      </c>
      <c r="K36" s="42">
        <v>0</v>
      </c>
      <c r="L36" s="42">
        <v>2.3402279999999998E-2</v>
      </c>
      <c r="M36" s="42">
        <v>0</v>
      </c>
      <c r="N36" s="42">
        <v>0</v>
      </c>
      <c r="O36" s="42">
        <v>43149.119100000004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0">
        <f>SUM(F36:V36)</f>
        <v>2751220.8946022796</v>
      </c>
      <c r="X36" s="38"/>
      <c r="Y36" s="44">
        <f>-SUM(Y33)</f>
        <v>-122507.712579</v>
      </c>
      <c r="Z36" s="40"/>
      <c r="AA36" s="45">
        <f>-(AA33+AA34)</f>
        <v>0</v>
      </c>
      <c r="AB36" s="38"/>
      <c r="AC36" s="90">
        <f>+W36+Y36+AA36</f>
        <v>2628713.1820232798</v>
      </c>
      <c r="AD36" s="2"/>
      <c r="AE36" s="36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spans="1:49" ht="15" customHeight="1" x14ac:dyDescent="0.25">
      <c r="A37" s="46" t="s">
        <v>18</v>
      </c>
      <c r="B37" s="42">
        <v>0</v>
      </c>
      <c r="C37" s="42">
        <v>0</v>
      </c>
      <c r="D37" s="90">
        <f>B37+C37</f>
        <v>0</v>
      </c>
      <c r="E37" s="42">
        <v>0</v>
      </c>
      <c r="F37" s="90">
        <f>D37+E37</f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439189.89370000002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18658.618300000002</v>
      </c>
      <c r="W37" s="90">
        <f>SUM(F37:V37)</f>
        <v>457848.51199999999</v>
      </c>
      <c r="X37" s="38"/>
      <c r="Y37" s="44"/>
      <c r="Z37" s="40"/>
      <c r="AA37" s="45"/>
      <c r="AB37" s="38"/>
      <c r="AC37" s="90">
        <f t="shared" si="3"/>
        <v>457848.51199999999</v>
      </c>
      <c r="AD37" s="2"/>
      <c r="AE37" s="36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1:49" ht="15" customHeight="1" x14ac:dyDescent="0.25">
      <c r="A38" s="43" t="s">
        <v>17</v>
      </c>
      <c r="B38" s="41">
        <v>66408.926800000001</v>
      </c>
      <c r="C38" s="41">
        <v>0</v>
      </c>
      <c r="D38" s="90">
        <f>B38+C38</f>
        <v>66408.926800000001</v>
      </c>
      <c r="E38" s="41">
        <v>0</v>
      </c>
      <c r="F38" s="90">
        <f>D38+E38</f>
        <v>66408.926800000001</v>
      </c>
      <c r="G38" s="41">
        <v>0</v>
      </c>
      <c r="H38" s="41">
        <v>0</v>
      </c>
      <c r="I38" s="41">
        <v>0</v>
      </c>
      <c r="J38" s="41">
        <v>859.18680000000006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89">
        <f>SUM(F38:V38)</f>
        <v>67268.113599999997</v>
      </c>
      <c r="X38" s="38"/>
      <c r="Y38" s="37"/>
      <c r="Z38" s="40"/>
      <c r="AA38" s="39"/>
      <c r="AB38" s="38"/>
      <c r="AC38" s="89">
        <f t="shared" si="3"/>
        <v>67268.113599999997</v>
      </c>
      <c r="AD38" s="2"/>
      <c r="AE38" s="36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1:49" s="29" customFormat="1" ht="20.100000000000001" customHeight="1" x14ac:dyDescent="0.2">
      <c r="A39" s="88" t="s">
        <v>16</v>
      </c>
      <c r="B39" s="87">
        <f>+SUM(B33:B38)</f>
        <v>6321936.3843999989</v>
      </c>
      <c r="C39" s="87">
        <f>+SUM(C33:C38)</f>
        <v>326861.62339130935</v>
      </c>
      <c r="D39" s="87">
        <f>+SUM(D33:D38)</f>
        <v>6648798.0077913087</v>
      </c>
      <c r="E39" s="87">
        <f t="shared" ref="E39:V39" si="5">+SUM(E33:E38)</f>
        <v>107.0158</v>
      </c>
      <c r="F39" s="87">
        <f>SUM(F33:F38)</f>
        <v>6648905.0235913079</v>
      </c>
      <c r="G39" s="87">
        <f t="shared" si="5"/>
        <v>0</v>
      </c>
      <c r="H39" s="87">
        <f t="shared" si="5"/>
        <v>0</v>
      </c>
      <c r="I39" s="87">
        <f t="shared" si="5"/>
        <v>0</v>
      </c>
      <c r="J39" s="87">
        <f t="shared" si="5"/>
        <v>86020.821399999986</v>
      </c>
      <c r="K39" s="87">
        <f t="shared" si="5"/>
        <v>5765.3142999999991</v>
      </c>
      <c r="L39" s="87">
        <f t="shared" si="5"/>
        <v>7.2502899999999995E-2</v>
      </c>
      <c r="M39" s="87">
        <f t="shared" si="5"/>
        <v>468662.02289999998</v>
      </c>
      <c r="N39" s="87">
        <f t="shared" si="5"/>
        <v>12971.565399999999</v>
      </c>
      <c r="O39" s="87">
        <f t="shared" si="5"/>
        <v>69095.548900000009</v>
      </c>
      <c r="P39" s="87">
        <f t="shared" si="5"/>
        <v>5192.0676889100005</v>
      </c>
      <c r="Q39" s="87">
        <f t="shared" si="5"/>
        <v>62617.372999999978</v>
      </c>
      <c r="R39" s="87">
        <f t="shared" si="5"/>
        <v>8165.353465780694</v>
      </c>
      <c r="S39" s="87">
        <f t="shared" si="5"/>
        <v>0</v>
      </c>
      <c r="T39" s="87">
        <f t="shared" si="5"/>
        <v>5329.6192450299986</v>
      </c>
      <c r="U39" s="87">
        <f t="shared" si="5"/>
        <v>45.800000000000004</v>
      </c>
      <c r="V39" s="87">
        <f t="shared" si="5"/>
        <v>26671.743000000002</v>
      </c>
      <c r="W39" s="87">
        <f>+SUM(W33:W38)</f>
        <v>7399396.5253939293</v>
      </c>
      <c r="X39" s="35"/>
      <c r="Y39" s="34">
        <f>+SUM(Y33:Y38)</f>
        <v>0</v>
      </c>
      <c r="Z39" s="33"/>
      <c r="AA39" s="142"/>
      <c r="AB39" s="32"/>
      <c r="AC39" s="86">
        <f>+SUM(AC33:AC38)</f>
        <v>7399396.5253939303</v>
      </c>
      <c r="AD39" s="30"/>
      <c r="AE39" s="22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</row>
    <row r="40" spans="1:49" ht="15" customHeight="1" x14ac:dyDescent="0.2">
      <c r="R40" s="31"/>
      <c r="T40" s="31"/>
      <c r="X40" s="28"/>
      <c r="Y40" s="28"/>
      <c r="Z40" s="28"/>
      <c r="AA40" s="28"/>
      <c r="AB40" s="28"/>
      <c r="AC40" s="28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1:49" ht="15" customHeight="1" x14ac:dyDescent="0.2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1:49" ht="15" customHeight="1" x14ac:dyDescent="0.2">
      <c r="A42" s="70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69"/>
      <c r="Y42" s="69"/>
      <c r="Z42" s="69"/>
      <c r="AA42" s="69"/>
      <c r="AB42" s="69"/>
      <c r="AC42" s="69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</row>
    <row r="43" spans="1:49" ht="15" customHeight="1" x14ac:dyDescent="0.2">
      <c r="A43" s="2"/>
      <c r="B43" s="2"/>
      <c r="C43" s="2"/>
      <c r="D43" s="2"/>
      <c r="E43" s="2"/>
      <c r="F43" s="2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</row>
    <row r="44" spans="1:49" s="6" customFormat="1" ht="15" customHeight="1" x14ac:dyDescent="0.2">
      <c r="A44" s="25" t="s">
        <v>15</v>
      </c>
      <c r="B44" s="24"/>
      <c r="C44" s="24"/>
      <c r="D44" s="23"/>
      <c r="E44" s="17">
        <v>2502398.557</v>
      </c>
      <c r="F44" s="129"/>
      <c r="J44" s="4" t="s">
        <v>14</v>
      </c>
      <c r="K44" s="7" t="s">
        <v>13</v>
      </c>
      <c r="W44" s="22"/>
    </row>
    <row r="45" spans="1:49" s="6" customFormat="1" ht="15" customHeight="1" x14ac:dyDescent="0.2">
      <c r="A45" s="204" t="s">
        <v>12</v>
      </c>
      <c r="B45" s="205"/>
      <c r="C45" s="205"/>
      <c r="D45" s="18"/>
      <c r="E45" s="17">
        <v>3791076.7324000001</v>
      </c>
      <c r="F45" s="129"/>
      <c r="K45" s="7" t="s">
        <v>11</v>
      </c>
      <c r="W45" s="4"/>
      <c r="Y45" s="4"/>
      <c r="AA45" s="4"/>
      <c r="AC45" s="4"/>
    </row>
    <row r="46" spans="1:49" s="6" customFormat="1" ht="15" hidden="1" customHeight="1" x14ac:dyDescent="0.2">
      <c r="A46" s="209"/>
      <c r="B46" s="210"/>
      <c r="C46" s="210"/>
      <c r="D46" s="18"/>
      <c r="E46" s="17"/>
      <c r="F46" s="129"/>
      <c r="K46" s="6" t="s">
        <v>10</v>
      </c>
    </row>
    <row r="47" spans="1:49" s="6" customFormat="1" ht="15" customHeight="1" x14ac:dyDescent="0.2">
      <c r="A47" s="20" t="s">
        <v>9</v>
      </c>
      <c r="B47" s="205"/>
      <c r="C47" s="205"/>
      <c r="D47" s="18"/>
      <c r="E47" s="17">
        <v>295024.92200000002</v>
      </c>
      <c r="F47" s="129"/>
      <c r="K47" s="7" t="s">
        <v>8</v>
      </c>
    </row>
    <row r="48" spans="1:49" s="6" customFormat="1" ht="15" customHeight="1" x14ac:dyDescent="0.2">
      <c r="A48" s="20" t="s">
        <v>7</v>
      </c>
      <c r="B48" s="205"/>
      <c r="C48" s="205"/>
      <c r="D48" s="18"/>
      <c r="E48" s="17">
        <v>214.19300000000001</v>
      </c>
      <c r="F48" s="129"/>
      <c r="K48" s="7" t="s">
        <v>6</v>
      </c>
    </row>
    <row r="49" spans="1:49" s="6" customFormat="1" ht="15" customHeight="1" x14ac:dyDescent="0.2">
      <c r="A49" s="204" t="s">
        <v>5</v>
      </c>
      <c r="B49" s="205"/>
      <c r="C49" s="205"/>
      <c r="D49" s="18"/>
      <c r="E49" s="17">
        <v>4852.6048000000001</v>
      </c>
      <c r="F49" s="129"/>
    </row>
    <row r="50" spans="1:49" s="6" customFormat="1" ht="15" customHeight="1" x14ac:dyDescent="0.2">
      <c r="A50" s="204" t="s">
        <v>4</v>
      </c>
      <c r="B50" s="205"/>
      <c r="C50" s="205"/>
      <c r="D50" s="18"/>
      <c r="E50" s="17">
        <v>47371.472399999999</v>
      </c>
      <c r="F50" s="129"/>
    </row>
    <row r="51" spans="1:49" s="6" customFormat="1" ht="15" customHeight="1" x14ac:dyDescent="0.2">
      <c r="A51" s="20" t="s">
        <v>3</v>
      </c>
      <c r="B51" s="205"/>
      <c r="C51" s="205"/>
      <c r="D51" s="18"/>
      <c r="E51" s="17">
        <v>7966.5419913101196</v>
      </c>
      <c r="F51" s="129"/>
    </row>
    <row r="52" spans="1:49" s="84" customFormat="1" ht="20.100000000000001" customHeight="1" x14ac:dyDescent="0.2">
      <c r="A52" s="232" t="s">
        <v>109</v>
      </c>
      <c r="B52" s="233"/>
      <c r="C52" s="233"/>
      <c r="D52" s="143"/>
      <c r="E52" s="85">
        <f>SUM(E44:E51)</f>
        <v>6648905.0235913107</v>
      </c>
      <c r="F52" s="130"/>
    </row>
    <row r="53" spans="1:49" s="6" customFormat="1" ht="15" customHeight="1" x14ac:dyDescent="0.2">
      <c r="A53" s="209"/>
      <c r="B53" s="210"/>
      <c r="C53" s="210"/>
      <c r="D53" s="18"/>
      <c r="E53" s="17">
        <v>0</v>
      </c>
      <c r="F53" s="129"/>
    </row>
    <row r="54" spans="1:49" s="6" customFormat="1" ht="15" customHeight="1" x14ac:dyDescent="0.2">
      <c r="A54" s="209" t="s">
        <v>2</v>
      </c>
      <c r="B54" s="210"/>
      <c r="C54" s="210"/>
      <c r="D54" s="18"/>
      <c r="E54" s="17">
        <v>45.8</v>
      </c>
      <c r="F54" s="129"/>
    </row>
    <row r="55" spans="1:49" s="6" customFormat="1" ht="20.100000000000001" customHeight="1" x14ac:dyDescent="0.2">
      <c r="A55" s="230" t="s">
        <v>110</v>
      </c>
      <c r="B55" s="231"/>
      <c r="C55" s="231"/>
      <c r="D55" s="83"/>
      <c r="E55" s="82">
        <f>+E52-E53-E54</f>
        <v>6648859.2235913109</v>
      </c>
      <c r="F55" s="129"/>
    </row>
    <row r="56" spans="1:49" x14ac:dyDescent="0.2">
      <c r="A56" s="6"/>
      <c r="B56" s="6"/>
      <c r="C56" s="6"/>
      <c r="D56" s="6"/>
      <c r="E56" s="2"/>
      <c r="F56" s="16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C56" s="1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</row>
    <row r="57" spans="1:49" x14ac:dyDescent="0.2">
      <c r="A57" s="12" t="s">
        <v>0</v>
      </c>
      <c r="B57" s="6"/>
      <c r="C57" s="6"/>
      <c r="D57" s="6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C57" s="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</row>
    <row r="58" spans="1:49" x14ac:dyDescent="0.2">
      <c r="A58" s="81" t="s">
        <v>121</v>
      </c>
      <c r="B58" s="6"/>
      <c r="C58" s="6"/>
      <c r="D58" s="6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</row>
    <row r="59" spans="1:49" ht="13.5" thickBot="1" x14ac:dyDescent="0.25">
      <c r="A59" s="10" t="s">
        <v>97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10"/>
      <c r="Z59" s="9"/>
      <c r="AA59" s="8"/>
      <c r="AB59" s="9"/>
      <c r="AC59" s="8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</row>
    <row r="60" spans="1:49" ht="15" customHeight="1" x14ac:dyDescent="0.2">
      <c r="A60" s="76" t="s">
        <v>98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</row>
    <row r="61" spans="1:49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</row>
    <row r="62" spans="1:49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</row>
    <row r="63" spans="1:49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</row>
    <row r="64" spans="1:49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</row>
    <row r="65" spans="1:49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</row>
    <row r="66" spans="1:49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3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</row>
    <row r="67" spans="1:49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</row>
    <row r="68" spans="1:49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</row>
    <row r="69" spans="1:49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</row>
    <row r="70" spans="1:4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1:4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</sheetData>
  <mergeCells count="10">
    <mergeCell ref="A52:C52"/>
    <mergeCell ref="A53:C53"/>
    <mergeCell ref="A54:C54"/>
    <mergeCell ref="A55:C55"/>
    <mergeCell ref="G6:I7"/>
    <mergeCell ref="R6:T6"/>
    <mergeCell ref="R7:T7"/>
    <mergeCell ref="P8:P9"/>
    <mergeCell ref="T8:T9"/>
    <mergeCell ref="A46:C46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F33 W33 F39" formula="1"/>
    <ignoredError sqref="W9 Y9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abSelected="1" topLeftCell="B1" zoomScaleNormal="100" workbookViewId="0">
      <selection activeCell="A5" sqref="A5"/>
    </sheetView>
  </sheetViews>
  <sheetFormatPr baseColWidth="10" defaultRowHeight="12.75" x14ac:dyDescent="0.2"/>
  <cols>
    <col min="1" max="1" width="20.109375" style="1" customWidth="1"/>
    <col min="2" max="6" width="12.77734375" style="1" customWidth="1"/>
    <col min="7" max="7" width="33.21875" style="1" hidden="1" customWidth="1"/>
    <col min="8" max="8" width="36.33203125" style="1" hidden="1" customWidth="1"/>
    <col min="9" max="9" width="5.6640625" style="1" hidden="1" customWidth="1"/>
    <col min="10" max="18" width="12.77734375" style="1" customWidth="1"/>
    <col min="19" max="19" width="30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7" width="49" style="1" hidden="1" customWidth="1"/>
    <col min="28" max="28" width="1.77734375" style="1" hidden="1" customWidth="1"/>
    <col min="29" max="29" width="12.77734375" style="1" customWidth="1"/>
    <col min="30" max="30" width="11.5546875" style="1"/>
    <col min="31" max="31" width="32.5546875" style="1" bestFit="1" customWidth="1"/>
    <col min="32" max="32" width="13" style="1" customWidth="1"/>
    <col min="33" max="33" width="11.5546875" style="1"/>
    <col min="34" max="34" width="11.77734375" style="1" customWidth="1"/>
    <col min="35" max="16384" width="11.5546875" style="1"/>
  </cols>
  <sheetData>
    <row r="1" spans="1:52" ht="36.75" customHeight="1" x14ac:dyDescent="0.25">
      <c r="A1" s="68"/>
      <c r="B1" s="53"/>
      <c r="C1" s="53"/>
      <c r="D1" s="53"/>
      <c r="E1" s="53"/>
      <c r="F1" s="53"/>
      <c r="G1" s="53"/>
      <c r="H1" s="53"/>
      <c r="I1" s="53"/>
      <c r="J1" s="53"/>
      <c r="K1" s="53"/>
      <c r="L1" s="163"/>
      <c r="M1" s="66"/>
      <c r="O1" s="53"/>
      <c r="P1" s="53"/>
      <c r="Q1" s="53"/>
      <c r="R1" s="53"/>
      <c r="S1" s="53"/>
      <c r="T1" s="53"/>
      <c r="U1" s="53"/>
      <c r="V1" s="53"/>
      <c r="Y1" s="64"/>
      <c r="AA1" s="64"/>
      <c r="AC1" s="64"/>
    </row>
    <row r="2" spans="1:52" ht="18" customHeight="1" x14ac:dyDescent="0.25">
      <c r="A2" s="164"/>
      <c r="B2" s="53"/>
      <c r="C2" s="53"/>
      <c r="D2" s="59"/>
      <c r="E2" s="53"/>
      <c r="F2" s="53"/>
      <c r="G2" s="53"/>
      <c r="H2" s="53"/>
      <c r="I2" s="53"/>
      <c r="J2" s="53"/>
      <c r="K2" s="53"/>
      <c r="L2" s="163"/>
      <c r="M2" s="66"/>
      <c r="N2" s="165"/>
      <c r="O2" s="53"/>
      <c r="P2" s="53"/>
      <c r="Q2" s="53"/>
      <c r="R2" s="53"/>
      <c r="S2" s="53"/>
      <c r="T2" s="53"/>
      <c r="U2" s="53"/>
      <c r="V2" s="53"/>
      <c r="W2" s="4"/>
      <c r="Y2" s="4"/>
      <c r="AA2" s="4"/>
      <c r="AC2" s="4"/>
    </row>
    <row r="3" spans="1:52" ht="21" customHeight="1" x14ac:dyDescent="0.2">
      <c r="A3" s="59"/>
      <c r="B3" s="53"/>
      <c r="C3" s="53"/>
      <c r="D3" s="59"/>
      <c r="E3" s="53"/>
      <c r="F3" s="53"/>
      <c r="G3" s="53"/>
      <c r="H3" s="53"/>
      <c r="I3" s="53"/>
      <c r="J3" s="53"/>
      <c r="K3" s="53"/>
      <c r="L3" s="30"/>
      <c r="M3" s="58"/>
      <c r="N3" s="57"/>
      <c r="O3" s="166"/>
      <c r="P3" s="53"/>
      <c r="Q3" s="53"/>
      <c r="R3" s="53"/>
      <c r="S3" s="53"/>
      <c r="T3" s="53"/>
      <c r="U3" s="53"/>
      <c r="V3" s="53"/>
      <c r="W3" s="5"/>
      <c r="Y3" s="5"/>
      <c r="AA3" s="5"/>
      <c r="AC3" s="5"/>
    </row>
    <row r="4" spans="1:52" ht="20.100000000000001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8"/>
      <c r="Q4" s="56"/>
      <c r="R4" s="56"/>
      <c r="S4" s="56"/>
      <c r="T4" s="56"/>
      <c r="U4" s="56"/>
      <c r="V4" s="56"/>
      <c r="W4" s="55"/>
      <c r="X4" s="8"/>
      <c r="Y4" s="55"/>
      <c r="Z4" s="8"/>
      <c r="AA4" s="55"/>
      <c r="AB4" s="8"/>
      <c r="AC4" s="55"/>
    </row>
    <row r="5" spans="1:52" ht="9.75" customHeight="1" thickBo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2"/>
      <c r="Y5" s="50"/>
      <c r="AA5" s="51"/>
      <c r="AC5" s="50"/>
    </row>
    <row r="6" spans="1:52" ht="19.5" customHeight="1" thickTop="1" x14ac:dyDescent="0.25">
      <c r="A6" s="104"/>
      <c r="B6" s="104" t="s">
        <v>94</v>
      </c>
      <c r="C6" s="104" t="s">
        <v>100</v>
      </c>
      <c r="D6" s="104"/>
      <c r="E6" s="104" t="s">
        <v>93</v>
      </c>
      <c r="F6" s="104"/>
      <c r="G6" s="234"/>
      <c r="H6" s="235"/>
      <c r="I6" s="235"/>
      <c r="J6" s="119" t="s">
        <v>92</v>
      </c>
      <c r="K6" s="118"/>
      <c r="L6" s="104" t="s">
        <v>91</v>
      </c>
      <c r="M6" s="117" t="s">
        <v>90</v>
      </c>
      <c r="N6" s="110" t="s">
        <v>89</v>
      </c>
      <c r="O6" s="109"/>
      <c r="P6" s="109"/>
      <c r="Q6" s="108"/>
      <c r="R6" s="215" t="s">
        <v>88</v>
      </c>
      <c r="S6" s="216"/>
      <c r="T6" s="217"/>
      <c r="U6" s="104" t="s">
        <v>87</v>
      </c>
      <c r="V6" s="116" t="s">
        <v>86</v>
      </c>
      <c r="W6" s="115" t="s">
        <v>73</v>
      </c>
      <c r="X6" s="2"/>
      <c r="Y6" s="115" t="s">
        <v>85</v>
      </c>
      <c r="Z6" s="2"/>
      <c r="AA6" s="167"/>
      <c r="AB6" s="2"/>
      <c r="AC6" s="11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" customHeight="1" x14ac:dyDescent="0.25">
      <c r="A7" s="97" t="s">
        <v>22</v>
      </c>
      <c r="B7" s="97" t="s">
        <v>84</v>
      </c>
      <c r="C7" s="97" t="s">
        <v>99</v>
      </c>
      <c r="D7" s="97" t="s">
        <v>82</v>
      </c>
      <c r="E7" s="97" t="s">
        <v>83</v>
      </c>
      <c r="F7" s="97" t="s">
        <v>82</v>
      </c>
      <c r="G7" s="236"/>
      <c r="H7" s="236"/>
      <c r="I7" s="236"/>
      <c r="J7" s="113" t="s">
        <v>81</v>
      </c>
      <c r="K7" s="112"/>
      <c r="L7" s="97" t="s">
        <v>80</v>
      </c>
      <c r="M7" s="111" t="s">
        <v>70</v>
      </c>
      <c r="N7" s="110" t="s">
        <v>79</v>
      </c>
      <c r="O7" s="109"/>
      <c r="P7" s="108"/>
      <c r="Q7" s="104" t="s">
        <v>78</v>
      </c>
      <c r="R7" s="218" t="s">
        <v>108</v>
      </c>
      <c r="S7" s="219"/>
      <c r="T7" s="220"/>
      <c r="U7" s="97" t="s">
        <v>77</v>
      </c>
      <c r="V7" s="98" t="s">
        <v>76</v>
      </c>
      <c r="W7" s="97" t="s">
        <v>75</v>
      </c>
      <c r="X7" s="2"/>
      <c r="Y7" s="97" t="s">
        <v>74</v>
      </c>
      <c r="Z7" s="2"/>
      <c r="AA7" s="168"/>
      <c r="AB7" s="2"/>
      <c r="AC7" s="97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" customHeight="1" x14ac:dyDescent="0.25">
      <c r="A8" s="97"/>
      <c r="B8" s="97" t="s">
        <v>72</v>
      </c>
      <c r="C8" s="97" t="s">
        <v>72</v>
      </c>
      <c r="D8" s="97"/>
      <c r="E8" s="97" t="s">
        <v>71</v>
      </c>
      <c r="F8" s="97"/>
      <c r="G8" s="169"/>
      <c r="H8" s="170"/>
      <c r="I8" s="170"/>
      <c r="J8" s="104" t="s">
        <v>71</v>
      </c>
      <c r="K8" s="104" t="s">
        <v>70</v>
      </c>
      <c r="L8" s="97" t="s">
        <v>69</v>
      </c>
      <c r="M8" s="97" t="s">
        <v>68</v>
      </c>
      <c r="N8" s="98" t="s">
        <v>67</v>
      </c>
      <c r="O8" s="104" t="s">
        <v>66</v>
      </c>
      <c r="P8" s="226" t="s">
        <v>63</v>
      </c>
      <c r="Q8" s="97" t="s">
        <v>65</v>
      </c>
      <c r="R8" s="104" t="s">
        <v>64</v>
      </c>
      <c r="S8" s="103"/>
      <c r="T8" s="221" t="s">
        <v>63</v>
      </c>
      <c r="U8" s="97" t="s">
        <v>62</v>
      </c>
      <c r="V8" s="98" t="s">
        <v>61</v>
      </c>
      <c r="W8" s="97" t="s">
        <v>60</v>
      </c>
      <c r="X8" s="2"/>
      <c r="Y8" s="97" t="s">
        <v>59</v>
      </c>
      <c r="Z8" s="2"/>
      <c r="AA8" s="171"/>
      <c r="AB8" s="2"/>
      <c r="AC8" s="97" t="s">
        <v>58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" customHeight="1" thickBot="1" x14ac:dyDescent="0.3">
      <c r="A9" s="102"/>
      <c r="B9" s="97"/>
      <c r="C9" s="97"/>
      <c r="D9" s="97"/>
      <c r="E9" s="97" t="s">
        <v>57</v>
      </c>
      <c r="F9" s="102"/>
      <c r="G9" s="172"/>
      <c r="H9" s="173"/>
      <c r="I9" s="173"/>
      <c r="J9" s="97" t="s">
        <v>56</v>
      </c>
      <c r="K9" s="97" t="s">
        <v>55</v>
      </c>
      <c r="L9" s="97" t="s">
        <v>54</v>
      </c>
      <c r="M9" s="97" t="s">
        <v>53</v>
      </c>
      <c r="N9" s="98" t="s">
        <v>52</v>
      </c>
      <c r="O9" s="97" t="s">
        <v>51</v>
      </c>
      <c r="P9" s="227"/>
      <c r="Q9" s="97"/>
      <c r="R9" s="97" t="s">
        <v>50</v>
      </c>
      <c r="S9" s="98"/>
      <c r="T9" s="222"/>
      <c r="U9" s="97" t="s">
        <v>49</v>
      </c>
      <c r="V9" s="98" t="s">
        <v>48</v>
      </c>
      <c r="W9" s="97" t="s">
        <v>47</v>
      </c>
      <c r="X9" s="2"/>
      <c r="Y9" s="97" t="s">
        <v>46</v>
      </c>
      <c r="Z9" s="2"/>
      <c r="AA9" s="174"/>
      <c r="AB9" s="2"/>
      <c r="AC9" s="97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thickTop="1" x14ac:dyDescent="0.25">
      <c r="A10" s="175" t="s">
        <v>45</v>
      </c>
      <c r="B10" s="42">
        <v>6946613.9416000005</v>
      </c>
      <c r="C10" s="42">
        <v>1265085.2271000003</v>
      </c>
      <c r="D10" s="90">
        <f t="shared" ref="D10:D32" si="0">B10+C10</f>
        <v>8211699.1687000003</v>
      </c>
      <c r="E10" s="42">
        <v>420.10080000000011</v>
      </c>
      <c r="F10" s="90">
        <f t="shared" ref="F10:F32" si="1">+D10+E10</f>
        <v>8212119.2695000004</v>
      </c>
      <c r="G10" s="42">
        <v>0</v>
      </c>
      <c r="H10" s="42">
        <v>0</v>
      </c>
      <c r="I10" s="42">
        <v>0</v>
      </c>
      <c r="J10" s="42">
        <v>262155.17709999997</v>
      </c>
      <c r="K10" s="42">
        <v>62411.4856</v>
      </c>
      <c r="L10" s="42">
        <v>1.3699999999999999E-2</v>
      </c>
      <c r="M10" s="42">
        <v>127390.28999999998</v>
      </c>
      <c r="N10" s="42">
        <v>14661.934999999999</v>
      </c>
      <c r="O10" s="42">
        <v>31511.6103</v>
      </c>
      <c r="P10" s="42">
        <v>655.43685642710795</v>
      </c>
      <c r="Q10" s="42">
        <v>47355.008700000006</v>
      </c>
      <c r="R10" s="42">
        <v>1604.7394000000002</v>
      </c>
      <c r="S10" s="42">
        <v>0</v>
      </c>
      <c r="T10" s="42">
        <v>1180.1992017063633</v>
      </c>
      <c r="U10" s="42">
        <v>0</v>
      </c>
      <c r="V10" s="42">
        <v>14355.927900000001</v>
      </c>
      <c r="W10" s="90">
        <f t="shared" ref="W10:W32" si="2">SUM(F10:V10)</f>
        <v>8775401.0932581332</v>
      </c>
      <c r="X10" s="38"/>
      <c r="Y10" s="176">
        <v>592901.65737400006</v>
      </c>
      <c r="Z10" s="40"/>
      <c r="AA10" s="45"/>
      <c r="AB10" s="38"/>
      <c r="AC10" s="90">
        <f t="shared" ref="AC10:AC32" si="3">+W10+Y10+AA10</f>
        <v>9368302.7506321333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175" t="s">
        <v>44</v>
      </c>
      <c r="B11" s="42">
        <v>969837.26580000005</v>
      </c>
      <c r="C11" s="42">
        <v>60114.522100000002</v>
      </c>
      <c r="D11" s="90">
        <f t="shared" si="0"/>
        <v>1029951.7879000001</v>
      </c>
      <c r="E11" s="42">
        <v>21.399599999999996</v>
      </c>
      <c r="F11" s="90">
        <f t="shared" si="1"/>
        <v>1029973.1875000001</v>
      </c>
      <c r="G11" s="42">
        <v>0</v>
      </c>
      <c r="H11" s="42">
        <v>0</v>
      </c>
      <c r="I11" s="42">
        <v>0</v>
      </c>
      <c r="J11" s="42">
        <v>32880.794600000001</v>
      </c>
      <c r="K11" s="42">
        <v>0</v>
      </c>
      <c r="L11" s="42">
        <v>1E-3</v>
      </c>
      <c r="M11" s="42">
        <v>0</v>
      </c>
      <c r="N11" s="42">
        <v>1842.7631000000001</v>
      </c>
      <c r="O11" s="42">
        <v>3161.3617999999997</v>
      </c>
      <c r="P11" s="42">
        <v>987.83866428751844</v>
      </c>
      <c r="Q11" s="42">
        <v>6858.3117000000011</v>
      </c>
      <c r="R11" s="42">
        <v>2307.3028999999997</v>
      </c>
      <c r="S11" s="42">
        <v>0</v>
      </c>
      <c r="T11" s="42">
        <v>1778.7318360167048</v>
      </c>
      <c r="U11" s="42">
        <v>26.4</v>
      </c>
      <c r="V11" s="42">
        <v>1800.6188999999999</v>
      </c>
      <c r="W11" s="90">
        <f t="shared" si="2"/>
        <v>1081617.3120003042</v>
      </c>
      <c r="X11" s="38"/>
      <c r="Y11" s="176">
        <v>4427.6022029999995</v>
      </c>
      <c r="Z11" s="40"/>
      <c r="AA11" s="45"/>
      <c r="AB11" s="38"/>
      <c r="AC11" s="90">
        <f t="shared" si="3"/>
        <v>1086044.9142033043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175" t="s">
        <v>43</v>
      </c>
      <c r="B12" s="42">
        <v>3044266.7576000001</v>
      </c>
      <c r="C12" s="42">
        <v>276067.32699999999</v>
      </c>
      <c r="D12" s="90">
        <f t="shared" si="0"/>
        <v>3320334.0846000002</v>
      </c>
      <c r="E12" s="42">
        <v>125.30039999999998</v>
      </c>
      <c r="F12" s="90">
        <f t="shared" si="1"/>
        <v>3320459.3850000002</v>
      </c>
      <c r="G12" s="42">
        <v>0</v>
      </c>
      <c r="H12" s="42">
        <v>0</v>
      </c>
      <c r="I12" s="42">
        <v>0</v>
      </c>
      <c r="J12" s="42">
        <v>106000.32359999999</v>
      </c>
      <c r="K12" s="42">
        <v>21313.790199999999</v>
      </c>
      <c r="L12" s="42">
        <v>3.8E-3</v>
      </c>
      <c r="M12" s="42">
        <v>43504.330699999999</v>
      </c>
      <c r="N12" s="42">
        <v>5940.6022000000003</v>
      </c>
      <c r="O12" s="42">
        <v>15780.612399999998</v>
      </c>
      <c r="P12" s="42">
        <v>655.43685642710795</v>
      </c>
      <c r="Q12" s="42">
        <v>18452.124</v>
      </c>
      <c r="R12" s="42">
        <v>1535.5871999999997</v>
      </c>
      <c r="S12" s="42">
        <v>0</v>
      </c>
      <c r="T12" s="42">
        <v>1180.1992017063633</v>
      </c>
      <c r="U12" s="42">
        <v>6</v>
      </c>
      <c r="V12" s="42">
        <v>5804.7393000000002</v>
      </c>
      <c r="W12" s="90">
        <f t="shared" si="2"/>
        <v>3540633.1344581335</v>
      </c>
      <c r="X12" s="38"/>
      <c r="Y12" s="176">
        <v>25299.723468000004</v>
      </c>
      <c r="Z12" s="40"/>
      <c r="AA12" s="45"/>
      <c r="AB12" s="38"/>
      <c r="AC12" s="90">
        <f t="shared" si="3"/>
        <v>3565932.8579261336</v>
      </c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175" t="s">
        <v>42</v>
      </c>
      <c r="B13" s="42">
        <v>1264485.2159000002</v>
      </c>
      <c r="C13" s="42">
        <v>125589.5747</v>
      </c>
      <c r="D13" s="90">
        <f t="shared" si="0"/>
        <v>1390074.7906000002</v>
      </c>
      <c r="E13" s="42">
        <v>38.6004</v>
      </c>
      <c r="F13" s="90">
        <f t="shared" si="1"/>
        <v>1390113.3910000003</v>
      </c>
      <c r="G13" s="42">
        <v>0</v>
      </c>
      <c r="H13" s="42">
        <v>0</v>
      </c>
      <c r="I13" s="42">
        <v>0</v>
      </c>
      <c r="J13" s="42">
        <v>44377.575800000006</v>
      </c>
      <c r="K13" s="42">
        <v>6815.1625999999997</v>
      </c>
      <c r="L13" s="42">
        <v>1.6999999999999999E-3</v>
      </c>
      <c r="M13" s="42">
        <v>13910.6693</v>
      </c>
      <c r="N13" s="42">
        <v>2487.0607999999997</v>
      </c>
      <c r="O13" s="42">
        <v>4134.7482</v>
      </c>
      <c r="P13" s="42">
        <v>829.77956306729175</v>
      </c>
      <c r="Q13" s="42">
        <v>16166.0203</v>
      </c>
      <c r="R13" s="42">
        <v>2148.1964000000003</v>
      </c>
      <c r="S13" s="42">
        <v>0</v>
      </c>
      <c r="T13" s="42">
        <v>1494.1258922567567</v>
      </c>
      <c r="U13" s="42">
        <v>18</v>
      </c>
      <c r="V13" s="42">
        <v>2430.1814000000004</v>
      </c>
      <c r="W13" s="90">
        <f t="shared" si="2"/>
        <v>1484924.9129553242</v>
      </c>
      <c r="X13" s="38"/>
      <c r="Y13" s="176">
        <v>31172.519372000002</v>
      </c>
      <c r="Z13" s="40"/>
      <c r="AA13" s="45"/>
      <c r="AB13" s="38"/>
      <c r="AC13" s="90">
        <f t="shared" si="3"/>
        <v>1516097.4323273241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175" t="s">
        <v>41</v>
      </c>
      <c r="B14" s="42">
        <v>1726829.1477999999</v>
      </c>
      <c r="C14" s="42">
        <v>138608.00610000003</v>
      </c>
      <c r="D14" s="90">
        <f t="shared" si="0"/>
        <v>1865437.1539</v>
      </c>
      <c r="E14" s="42">
        <v>33.6</v>
      </c>
      <c r="F14" s="90">
        <f t="shared" si="1"/>
        <v>1865470.7539000001</v>
      </c>
      <c r="G14" s="42">
        <v>0</v>
      </c>
      <c r="H14" s="42">
        <v>0</v>
      </c>
      <c r="I14" s="42">
        <v>0</v>
      </c>
      <c r="J14" s="42">
        <v>59553.3272</v>
      </c>
      <c r="K14" s="42">
        <v>5357.8750999999993</v>
      </c>
      <c r="L14" s="42">
        <v>2.2000000000000001E-3</v>
      </c>
      <c r="M14" s="42">
        <v>10936.148200000001</v>
      </c>
      <c r="N14" s="42">
        <v>3337.5824999999995</v>
      </c>
      <c r="O14" s="42">
        <v>4436.6316999999999</v>
      </c>
      <c r="P14" s="42">
        <v>881.29768447935407</v>
      </c>
      <c r="Q14" s="42">
        <v>15022.968199999999</v>
      </c>
      <c r="R14" s="42">
        <v>2252.4007999999999</v>
      </c>
      <c r="S14" s="42">
        <v>0</v>
      </c>
      <c r="T14" s="42">
        <v>1586.8909620978845</v>
      </c>
      <c r="U14" s="42">
        <v>6</v>
      </c>
      <c r="V14" s="42">
        <v>3261.2513000000004</v>
      </c>
      <c r="W14" s="90">
        <f t="shared" si="2"/>
        <v>1972103.129746577</v>
      </c>
      <c r="X14" s="38"/>
      <c r="Y14" s="176">
        <v>38042.053607000002</v>
      </c>
      <c r="Z14" s="40"/>
      <c r="AA14" s="45"/>
      <c r="AB14" s="38"/>
      <c r="AC14" s="90">
        <f t="shared" si="3"/>
        <v>2010145.183353577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175" t="s">
        <v>40</v>
      </c>
      <c r="B15" s="42">
        <v>533947.53650000005</v>
      </c>
      <c r="C15" s="42">
        <v>57434.256700000005</v>
      </c>
      <c r="D15" s="90">
        <f t="shared" si="0"/>
        <v>591381.79320000007</v>
      </c>
      <c r="E15" s="42">
        <v>24.200400000000005</v>
      </c>
      <c r="F15" s="90">
        <f t="shared" si="1"/>
        <v>591405.99360000005</v>
      </c>
      <c r="G15" s="42">
        <v>0</v>
      </c>
      <c r="H15" s="42">
        <v>0</v>
      </c>
      <c r="I15" s="42">
        <v>0</v>
      </c>
      <c r="J15" s="42">
        <v>18879.624899999999</v>
      </c>
      <c r="K15" s="42">
        <v>2095.9002</v>
      </c>
      <c r="L15" s="42">
        <v>1E-3</v>
      </c>
      <c r="M15" s="42">
        <v>4278.0160999999998</v>
      </c>
      <c r="N15" s="42">
        <v>1058.0979</v>
      </c>
      <c r="O15" s="42">
        <v>3609.0018000000005</v>
      </c>
      <c r="P15" s="42">
        <v>924.02560793723194</v>
      </c>
      <c r="Q15" s="42">
        <v>10450.760400000001</v>
      </c>
      <c r="R15" s="42">
        <v>3033.4748999999997</v>
      </c>
      <c r="S15" s="42">
        <v>0</v>
      </c>
      <c r="T15" s="42">
        <v>1663.82813869897</v>
      </c>
      <c r="U15" s="42">
        <v>36</v>
      </c>
      <c r="V15" s="42">
        <v>1033.8989999999999</v>
      </c>
      <c r="W15" s="90">
        <f t="shared" si="2"/>
        <v>638468.62354663643</v>
      </c>
      <c r="X15" s="38"/>
      <c r="Y15" s="176">
        <v>7258.9567790000001</v>
      </c>
      <c r="Z15" s="40"/>
      <c r="AA15" s="45"/>
      <c r="AB15" s="38"/>
      <c r="AC15" s="90">
        <f t="shared" si="3"/>
        <v>645727.58032563643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175" t="s">
        <v>39</v>
      </c>
      <c r="B16" s="42">
        <v>1705211.6846</v>
      </c>
      <c r="C16" s="42">
        <v>120611.93909999997</v>
      </c>
      <c r="D16" s="90">
        <f t="shared" si="0"/>
        <v>1825823.6237000001</v>
      </c>
      <c r="E16" s="42">
        <v>67.498800000000003</v>
      </c>
      <c r="F16" s="90">
        <f t="shared" si="1"/>
        <v>1825891.1225000001</v>
      </c>
      <c r="G16" s="42">
        <v>0</v>
      </c>
      <c r="H16" s="42">
        <v>0</v>
      </c>
      <c r="I16" s="42">
        <v>0</v>
      </c>
      <c r="J16" s="42">
        <v>58288.681100000002</v>
      </c>
      <c r="K16" s="42">
        <v>9249.7160999999996</v>
      </c>
      <c r="L16" s="42">
        <v>1.8E-3</v>
      </c>
      <c r="M16" s="42">
        <v>18879.9218</v>
      </c>
      <c r="N16" s="42">
        <v>3266.6547999999998</v>
      </c>
      <c r="O16" s="42">
        <v>5944.8305999999993</v>
      </c>
      <c r="P16" s="42">
        <v>758.44285341025397</v>
      </c>
      <c r="Q16" s="42">
        <v>12736.8644</v>
      </c>
      <c r="R16" s="42">
        <v>2148.4422000000004</v>
      </c>
      <c r="S16" s="42">
        <v>0</v>
      </c>
      <c r="T16" s="42">
        <v>1365.6748798452923</v>
      </c>
      <c r="U16" s="42">
        <v>21.6</v>
      </c>
      <c r="V16" s="42">
        <v>3191.9461000000001</v>
      </c>
      <c r="W16" s="90">
        <f t="shared" si="2"/>
        <v>1941743.8991332555</v>
      </c>
      <c r="X16" s="38"/>
      <c r="Y16" s="176">
        <v>17637.069684999999</v>
      </c>
      <c r="Z16" s="40"/>
      <c r="AA16" s="45"/>
      <c r="AB16" s="38"/>
      <c r="AC16" s="90">
        <f t="shared" si="3"/>
        <v>1959380.9688182555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175" t="s">
        <v>38</v>
      </c>
      <c r="B17" s="42">
        <v>1280091.2006000001</v>
      </c>
      <c r="C17" s="42">
        <v>81173.749299999996</v>
      </c>
      <c r="D17" s="90">
        <f t="shared" si="0"/>
        <v>1361264.9499000001</v>
      </c>
      <c r="E17" s="42">
        <v>20.701199999999996</v>
      </c>
      <c r="F17" s="90">
        <f t="shared" si="1"/>
        <v>1361285.6511000001</v>
      </c>
      <c r="G17" s="42">
        <v>0</v>
      </c>
      <c r="H17" s="42">
        <v>0</v>
      </c>
      <c r="I17" s="42">
        <v>0</v>
      </c>
      <c r="J17" s="42">
        <v>43457.833399999996</v>
      </c>
      <c r="K17" s="42">
        <v>2495.8026999999997</v>
      </c>
      <c r="L17" s="42">
        <v>1.1999999999999999E-3</v>
      </c>
      <c r="M17" s="42">
        <v>5094.2713000000003</v>
      </c>
      <c r="N17" s="42">
        <v>2435.5385000000001</v>
      </c>
      <c r="O17" s="42">
        <v>2756.2473999999993</v>
      </c>
      <c r="P17" s="42">
        <v>1018.3850747171531</v>
      </c>
      <c r="Q17" s="42">
        <v>13063.450699999999</v>
      </c>
      <c r="R17" s="42">
        <v>2327.0922999999998</v>
      </c>
      <c r="S17" s="42">
        <v>0</v>
      </c>
      <c r="T17" s="42">
        <v>1833.7346160535783</v>
      </c>
      <c r="U17" s="42">
        <v>26.4</v>
      </c>
      <c r="V17" s="42">
        <v>2379.8375000000001</v>
      </c>
      <c r="W17" s="90">
        <f t="shared" si="2"/>
        <v>1438174.2457907703</v>
      </c>
      <c r="X17" s="38"/>
      <c r="Y17" s="176">
        <v>18789.081504999998</v>
      </c>
      <c r="Z17" s="40"/>
      <c r="AA17" s="45"/>
      <c r="AB17" s="38"/>
      <c r="AC17" s="90">
        <f t="shared" si="3"/>
        <v>1456963.3272957702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175" t="s">
        <v>37</v>
      </c>
      <c r="B18" s="42">
        <v>984252.26880000008</v>
      </c>
      <c r="C18" s="42">
        <v>78110.588999999978</v>
      </c>
      <c r="D18" s="90">
        <f t="shared" si="0"/>
        <v>1062362.8578000001</v>
      </c>
      <c r="E18" s="42">
        <v>33.299999999999997</v>
      </c>
      <c r="F18" s="90">
        <f t="shared" si="1"/>
        <v>1062396.1578000002</v>
      </c>
      <c r="G18" s="42">
        <v>0</v>
      </c>
      <c r="H18" s="42">
        <v>0</v>
      </c>
      <c r="I18" s="42">
        <v>0</v>
      </c>
      <c r="J18" s="42">
        <v>33915.504800000002</v>
      </c>
      <c r="K18" s="42">
        <v>0</v>
      </c>
      <c r="L18" s="42">
        <v>1.1000000000000001E-3</v>
      </c>
      <c r="M18" s="42">
        <v>0</v>
      </c>
      <c r="N18" s="42">
        <v>1900.7087999999999</v>
      </c>
      <c r="O18" s="42">
        <v>2883.8060999999998</v>
      </c>
      <c r="P18" s="42">
        <v>821.80033174813582</v>
      </c>
      <c r="Q18" s="42">
        <v>9797.5878999999986</v>
      </c>
      <c r="R18" s="42">
        <v>2277.8516</v>
      </c>
      <c r="S18" s="42">
        <v>0</v>
      </c>
      <c r="T18" s="42">
        <v>1479.7582497799071</v>
      </c>
      <c r="U18" s="42">
        <v>26.4</v>
      </c>
      <c r="V18" s="42">
        <v>1857.2392000000002</v>
      </c>
      <c r="W18" s="90">
        <f t="shared" si="2"/>
        <v>1117356.8158815277</v>
      </c>
      <c r="X18" s="38"/>
      <c r="Y18" s="176">
        <v>18156.064436999997</v>
      </c>
      <c r="Z18" s="40"/>
      <c r="AA18" s="45"/>
      <c r="AB18" s="38"/>
      <c r="AC18" s="90">
        <f t="shared" si="3"/>
        <v>1135512.8803185278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175" t="s">
        <v>36</v>
      </c>
      <c r="B19" s="42">
        <v>675741.90500000003</v>
      </c>
      <c r="C19" s="42">
        <v>40203.979699999996</v>
      </c>
      <c r="D19" s="90">
        <f t="shared" si="0"/>
        <v>715945.88470000005</v>
      </c>
      <c r="E19" s="42">
        <v>19.2</v>
      </c>
      <c r="F19" s="90">
        <f t="shared" si="1"/>
        <v>715965.08470000001</v>
      </c>
      <c r="G19" s="42">
        <v>0</v>
      </c>
      <c r="H19" s="42">
        <v>0</v>
      </c>
      <c r="I19" s="42">
        <v>0</v>
      </c>
      <c r="J19" s="42">
        <v>22852.929600000003</v>
      </c>
      <c r="K19" s="42">
        <v>1840.4779000000001</v>
      </c>
      <c r="L19" s="42">
        <v>8.9999999999999998E-4</v>
      </c>
      <c r="M19" s="42">
        <v>3757.6554000000001</v>
      </c>
      <c r="N19" s="42">
        <v>1280.7492000000002</v>
      </c>
      <c r="O19" s="42">
        <v>3525.3652999999999</v>
      </c>
      <c r="P19" s="42">
        <v>729.52971847919923</v>
      </c>
      <c r="Q19" s="42">
        <v>6658.2542999999996</v>
      </c>
      <c r="R19" s="42">
        <v>2962.4664000000002</v>
      </c>
      <c r="S19" s="42">
        <v>0</v>
      </c>
      <c r="T19" s="42">
        <v>1313.6130244783205</v>
      </c>
      <c r="U19" s="42">
        <v>30</v>
      </c>
      <c r="V19" s="42">
        <v>1251.4543000000001</v>
      </c>
      <c r="W19" s="90">
        <f t="shared" si="2"/>
        <v>762167.58074295754</v>
      </c>
      <c r="X19" s="38"/>
      <c r="Y19" s="176">
        <v>0</v>
      </c>
      <c r="Z19" s="40"/>
      <c r="AA19" s="45"/>
      <c r="AB19" s="38"/>
      <c r="AC19" s="90">
        <f t="shared" si="3"/>
        <v>762167.58074295754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175" t="s">
        <v>35</v>
      </c>
      <c r="B20" s="42">
        <v>727168.36549999996</v>
      </c>
      <c r="C20" s="42">
        <v>47096.090499999998</v>
      </c>
      <c r="D20" s="90">
        <f t="shared" si="0"/>
        <v>774264.45600000001</v>
      </c>
      <c r="E20" s="42">
        <v>20.299199999999995</v>
      </c>
      <c r="F20" s="90">
        <f t="shared" si="1"/>
        <v>774284.75520000001</v>
      </c>
      <c r="G20" s="42">
        <v>0</v>
      </c>
      <c r="H20" s="42">
        <v>0</v>
      </c>
      <c r="I20" s="42">
        <v>0</v>
      </c>
      <c r="J20" s="42">
        <v>24718.079699999998</v>
      </c>
      <c r="K20" s="42">
        <v>0</v>
      </c>
      <c r="L20" s="42">
        <v>8.9999999999999998E-4</v>
      </c>
      <c r="M20" s="42">
        <v>0</v>
      </c>
      <c r="N20" s="42">
        <v>1385.2841000000001</v>
      </c>
      <c r="O20" s="42">
        <v>2940.9280999999996</v>
      </c>
      <c r="P20" s="42">
        <v>961.17128314941078</v>
      </c>
      <c r="Q20" s="42">
        <v>6531.7253999999994</v>
      </c>
      <c r="R20" s="42">
        <v>2545.5239999999999</v>
      </c>
      <c r="S20" s="42">
        <v>0</v>
      </c>
      <c r="T20" s="42">
        <v>1730.7137521076991</v>
      </c>
      <c r="U20" s="42">
        <v>26.4</v>
      </c>
      <c r="V20" s="42">
        <v>1353.6024000000002</v>
      </c>
      <c r="W20" s="90">
        <f t="shared" si="2"/>
        <v>816478.18483525713</v>
      </c>
      <c r="X20" s="38"/>
      <c r="Y20" s="176">
        <v>5712.5376610000003</v>
      </c>
      <c r="Z20" s="40"/>
      <c r="AA20" s="45"/>
      <c r="AB20" s="38"/>
      <c r="AC20" s="90">
        <f t="shared" si="3"/>
        <v>822190.72249625716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175" t="s">
        <v>34</v>
      </c>
      <c r="B21" s="42">
        <v>1383200.8813</v>
      </c>
      <c r="C21" s="42">
        <v>176131.7205</v>
      </c>
      <c r="D21" s="90">
        <f t="shared" si="0"/>
        <v>1559332.6018000001</v>
      </c>
      <c r="E21" s="42">
        <v>61.69919999999999</v>
      </c>
      <c r="F21" s="90">
        <f t="shared" si="1"/>
        <v>1559394.301</v>
      </c>
      <c r="G21" s="42">
        <v>0</v>
      </c>
      <c r="H21" s="42">
        <v>0</v>
      </c>
      <c r="I21" s="42">
        <v>0</v>
      </c>
      <c r="J21" s="42">
        <v>49781.062899999997</v>
      </c>
      <c r="K21" s="42">
        <v>0</v>
      </c>
      <c r="L21" s="42">
        <v>1.9E-3</v>
      </c>
      <c r="M21" s="42">
        <v>0</v>
      </c>
      <c r="N21" s="42">
        <v>2789.9058</v>
      </c>
      <c r="O21" s="42">
        <v>5831.8983999999991</v>
      </c>
      <c r="P21" s="42">
        <v>746.05529060260187</v>
      </c>
      <c r="Q21" s="42">
        <v>13063.450699999999</v>
      </c>
      <c r="R21" s="42">
        <v>1729.8148000000001</v>
      </c>
      <c r="S21" s="42">
        <v>0</v>
      </c>
      <c r="T21" s="42">
        <v>1343.3694638083628</v>
      </c>
      <c r="U21" s="42">
        <v>26.4</v>
      </c>
      <c r="V21" s="42">
        <v>2726.1002999999996</v>
      </c>
      <c r="W21" s="90">
        <f t="shared" si="2"/>
        <v>1637432.3605544111</v>
      </c>
      <c r="X21" s="38"/>
      <c r="Y21" s="176">
        <v>26613.260482999998</v>
      </c>
      <c r="Z21" s="40"/>
      <c r="AA21" s="45"/>
      <c r="AB21" s="38"/>
      <c r="AC21" s="90">
        <f t="shared" si="3"/>
        <v>1664045.621037411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175" t="s">
        <v>33</v>
      </c>
      <c r="B22" s="42">
        <v>1088573.0973</v>
      </c>
      <c r="C22" s="42">
        <v>146648.80220000001</v>
      </c>
      <c r="D22" s="90">
        <f t="shared" si="0"/>
        <v>1235221.8995000001</v>
      </c>
      <c r="E22" s="42">
        <v>34.1004</v>
      </c>
      <c r="F22" s="90">
        <f t="shared" si="1"/>
        <v>1235255.9999000002</v>
      </c>
      <c r="G22" s="42">
        <v>0</v>
      </c>
      <c r="H22" s="42">
        <v>0</v>
      </c>
      <c r="I22" s="42">
        <v>0</v>
      </c>
      <c r="J22" s="42">
        <v>39433.959900000002</v>
      </c>
      <c r="K22" s="42">
        <v>2926.0573999999997</v>
      </c>
      <c r="L22" s="42">
        <v>1.4E-3</v>
      </c>
      <c r="M22" s="42">
        <v>5972.4791999999998</v>
      </c>
      <c r="N22" s="42">
        <v>2209.9769999999999</v>
      </c>
      <c r="O22" s="42">
        <v>4534.1655000000001</v>
      </c>
      <c r="P22" s="42">
        <v>965.0143954752964</v>
      </c>
      <c r="Q22" s="42">
        <v>15349.554599999998</v>
      </c>
      <c r="R22" s="42">
        <v>1980.3511000000001</v>
      </c>
      <c r="S22" s="42">
        <v>0</v>
      </c>
      <c r="T22" s="42">
        <v>1737.6337751304357</v>
      </c>
      <c r="U22" s="42">
        <v>26.4</v>
      </c>
      <c r="V22" s="42">
        <v>2159.4345999999996</v>
      </c>
      <c r="W22" s="90">
        <f t="shared" si="2"/>
        <v>1312551.0287706056</v>
      </c>
      <c r="X22" s="38"/>
      <c r="Y22" s="176">
        <v>35092.131157999997</v>
      </c>
      <c r="Z22" s="40"/>
      <c r="AA22" s="45"/>
      <c r="AB22" s="38"/>
      <c r="AC22" s="90">
        <f t="shared" si="3"/>
        <v>1347643.1599286057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175" t="s">
        <v>32</v>
      </c>
      <c r="B23" s="42">
        <v>583909.3162</v>
      </c>
      <c r="C23" s="42">
        <v>65092.157700000003</v>
      </c>
      <c r="D23" s="90">
        <f t="shared" si="0"/>
        <v>649001.47389999998</v>
      </c>
      <c r="E23" s="42">
        <v>17.398799999999998</v>
      </c>
      <c r="F23" s="90">
        <f t="shared" si="1"/>
        <v>649018.87269999995</v>
      </c>
      <c r="G23" s="42">
        <v>0</v>
      </c>
      <c r="H23" s="42">
        <v>0</v>
      </c>
      <c r="I23" s="42">
        <v>0</v>
      </c>
      <c r="J23" s="42">
        <v>20719.109800000002</v>
      </c>
      <c r="K23" s="42">
        <v>1315.9300999999998</v>
      </c>
      <c r="L23" s="42">
        <v>1.1999999999999999E-3</v>
      </c>
      <c r="M23" s="42">
        <v>2685.9913000000006</v>
      </c>
      <c r="N23" s="42">
        <v>1161.1420999999998</v>
      </c>
      <c r="O23" s="42">
        <v>4331.1668</v>
      </c>
      <c r="P23" s="42">
        <v>856.95167170364573</v>
      </c>
      <c r="Q23" s="42">
        <v>14043.2096</v>
      </c>
      <c r="R23" s="42">
        <v>2457.2932000000001</v>
      </c>
      <c r="S23" s="42">
        <v>0</v>
      </c>
      <c r="T23" s="42">
        <v>1543.0528035648599</v>
      </c>
      <c r="U23" s="42">
        <v>30</v>
      </c>
      <c r="V23" s="42">
        <v>1134.5869</v>
      </c>
      <c r="W23" s="90">
        <f t="shared" si="2"/>
        <v>699297.30817526835</v>
      </c>
      <c r="X23" s="38"/>
      <c r="Y23" s="176">
        <v>9754.2743000000009</v>
      </c>
      <c r="Z23" s="40"/>
      <c r="AA23" s="45"/>
      <c r="AB23" s="38"/>
      <c r="AC23" s="90">
        <f t="shared" si="3"/>
        <v>709051.5824752684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175" t="s">
        <v>31</v>
      </c>
      <c r="B24" s="42">
        <v>873069.57900000003</v>
      </c>
      <c r="C24" s="42">
        <v>70452.68819999999</v>
      </c>
      <c r="D24" s="90">
        <f t="shared" si="0"/>
        <v>943522.2672</v>
      </c>
      <c r="E24" s="42">
        <v>14.600400000000004</v>
      </c>
      <c r="F24" s="90">
        <f t="shared" si="1"/>
        <v>943536.8676</v>
      </c>
      <c r="G24" s="42">
        <v>0</v>
      </c>
      <c r="H24" s="42">
        <v>0</v>
      </c>
      <c r="I24" s="42">
        <v>0</v>
      </c>
      <c r="J24" s="42">
        <v>30121.567199999998</v>
      </c>
      <c r="K24" s="42">
        <v>0</v>
      </c>
      <c r="L24" s="42">
        <v>1.4E-3</v>
      </c>
      <c r="M24" s="42">
        <v>0</v>
      </c>
      <c r="N24" s="42">
        <v>1688.1289999999997</v>
      </c>
      <c r="O24" s="42">
        <v>3490.4720000000002</v>
      </c>
      <c r="P24" s="42">
        <v>796.26149861036185</v>
      </c>
      <c r="Q24" s="42">
        <v>14696.3819</v>
      </c>
      <c r="R24" s="42">
        <v>1726.1780000000001</v>
      </c>
      <c r="S24" s="42">
        <v>0</v>
      </c>
      <c r="T24" s="42">
        <v>1433.7722631417057</v>
      </c>
      <c r="U24" s="42">
        <v>30</v>
      </c>
      <c r="V24" s="42">
        <v>1649.521</v>
      </c>
      <c r="W24" s="90">
        <f t="shared" si="2"/>
        <v>999169.15186175192</v>
      </c>
      <c r="X24" s="38"/>
      <c r="Y24" s="176">
        <v>9148.5360529999998</v>
      </c>
      <c r="Z24" s="40"/>
      <c r="AA24" s="45"/>
      <c r="AB24" s="38"/>
      <c r="AC24" s="90">
        <f t="shared" si="3"/>
        <v>1008317.6879147519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175" t="s">
        <v>30</v>
      </c>
      <c r="B25" s="42">
        <v>1288172.3288</v>
      </c>
      <c r="C25" s="42">
        <v>145117.22170000002</v>
      </c>
      <c r="D25" s="90">
        <f t="shared" si="0"/>
        <v>1433289.5505000001</v>
      </c>
      <c r="E25" s="42">
        <v>39.800399999999996</v>
      </c>
      <c r="F25" s="90">
        <f t="shared" si="1"/>
        <v>1433329.3509000002</v>
      </c>
      <c r="G25" s="42">
        <v>0</v>
      </c>
      <c r="H25" s="42">
        <v>0</v>
      </c>
      <c r="I25" s="42">
        <v>0</v>
      </c>
      <c r="J25" s="42">
        <v>45757.189700000003</v>
      </c>
      <c r="K25" s="42">
        <v>0</v>
      </c>
      <c r="L25" s="42">
        <v>1.9E-3</v>
      </c>
      <c r="M25" s="42">
        <v>0</v>
      </c>
      <c r="N25" s="42">
        <v>2564.4117000000001</v>
      </c>
      <c r="O25" s="42">
        <v>4510.6274999999996</v>
      </c>
      <c r="P25" s="42">
        <v>814.6093827117777</v>
      </c>
      <c r="Q25" s="42">
        <v>13063.450699999999</v>
      </c>
      <c r="R25" s="42">
        <v>2563.0538999999999</v>
      </c>
      <c r="S25" s="42">
        <v>0</v>
      </c>
      <c r="T25" s="42">
        <v>1466.8100119203891</v>
      </c>
      <c r="U25" s="42">
        <v>30</v>
      </c>
      <c r="V25" s="42">
        <v>2505.7633000000001</v>
      </c>
      <c r="W25" s="90">
        <f t="shared" si="2"/>
        <v>1506605.2689946322</v>
      </c>
      <c r="X25" s="38"/>
      <c r="Y25" s="176">
        <v>49416.14501</v>
      </c>
      <c r="Z25" s="40"/>
      <c r="AA25" s="45"/>
      <c r="AB25" s="38"/>
      <c r="AC25" s="90">
        <f t="shared" si="3"/>
        <v>1556021.4140046323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175" t="s">
        <v>29</v>
      </c>
      <c r="B26" s="42">
        <v>1168690.8735999998</v>
      </c>
      <c r="C26" s="42">
        <v>95340.866100000028</v>
      </c>
      <c r="D26" s="90">
        <f t="shared" si="0"/>
        <v>1264031.7396999998</v>
      </c>
      <c r="E26" s="42">
        <v>30.099599999999995</v>
      </c>
      <c r="F26" s="90">
        <f t="shared" si="1"/>
        <v>1264061.8392999999</v>
      </c>
      <c r="G26" s="42">
        <v>0</v>
      </c>
      <c r="H26" s="42">
        <v>0</v>
      </c>
      <c r="I26" s="42">
        <v>0</v>
      </c>
      <c r="J26" s="42">
        <v>40353.702299999997</v>
      </c>
      <c r="K26" s="42">
        <v>0</v>
      </c>
      <c r="L26" s="42">
        <v>1.1000000000000001E-3</v>
      </c>
      <c r="M26" s="42">
        <v>0</v>
      </c>
      <c r="N26" s="42">
        <v>2261.5666999999999</v>
      </c>
      <c r="O26" s="42">
        <v>3250.4801999999995</v>
      </c>
      <c r="P26" s="42">
        <v>754.67346531893315</v>
      </c>
      <c r="Q26" s="42">
        <v>11920.398899999998</v>
      </c>
      <c r="R26" s="42">
        <v>1724.1127999999999</v>
      </c>
      <c r="S26" s="42">
        <v>0</v>
      </c>
      <c r="T26" s="42">
        <v>1358.8876069233947</v>
      </c>
      <c r="U26" s="42">
        <v>26.4</v>
      </c>
      <c r="V26" s="42">
        <v>2209.8443000000002</v>
      </c>
      <c r="W26" s="90">
        <f t="shared" si="2"/>
        <v>1327921.9066722423</v>
      </c>
      <c r="X26" s="38"/>
      <c r="Y26" s="176">
        <v>11512.584976000002</v>
      </c>
      <c r="Z26" s="40"/>
      <c r="AA26" s="45"/>
      <c r="AB26" s="38"/>
      <c r="AC26" s="90">
        <f t="shared" si="3"/>
        <v>1339434.4916482423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175" t="s">
        <v>28</v>
      </c>
      <c r="B27" s="42">
        <v>797971.73479999998</v>
      </c>
      <c r="C27" s="42">
        <v>55519.781400000007</v>
      </c>
      <c r="D27" s="90">
        <f t="shared" si="0"/>
        <v>853491.51619999995</v>
      </c>
      <c r="E27" s="42">
        <v>18.901199999999999</v>
      </c>
      <c r="F27" s="90">
        <f t="shared" si="1"/>
        <v>853510.41739999992</v>
      </c>
      <c r="G27" s="42">
        <v>0</v>
      </c>
      <c r="H27" s="42">
        <v>0</v>
      </c>
      <c r="I27" s="42">
        <v>0</v>
      </c>
      <c r="J27" s="42">
        <v>27247.371800000004</v>
      </c>
      <c r="K27" s="42">
        <v>0</v>
      </c>
      <c r="L27" s="42">
        <v>8.9999999999999998E-4</v>
      </c>
      <c r="M27" s="42">
        <v>0</v>
      </c>
      <c r="N27" s="42">
        <v>1527.0038000000002</v>
      </c>
      <c r="O27" s="42">
        <v>2822.0684999999999</v>
      </c>
      <c r="P27" s="42">
        <v>739.29534482992472</v>
      </c>
      <c r="Q27" s="42">
        <v>11920.398899999998</v>
      </c>
      <c r="R27" s="42">
        <v>1965.6012999999998</v>
      </c>
      <c r="S27" s="42">
        <v>0</v>
      </c>
      <c r="T27" s="42">
        <v>1331.1973033271813</v>
      </c>
      <c r="U27" s="42">
        <v>26.4</v>
      </c>
      <c r="V27" s="42">
        <v>1492.0810000000001</v>
      </c>
      <c r="W27" s="90">
        <f t="shared" si="2"/>
        <v>902581.83624815696</v>
      </c>
      <c r="X27" s="38"/>
      <c r="Y27" s="176">
        <v>0</v>
      </c>
      <c r="Z27" s="40"/>
      <c r="AA27" s="45"/>
      <c r="AB27" s="38"/>
      <c r="AC27" s="90">
        <f t="shared" si="3"/>
        <v>902581.83624815696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175" t="s">
        <v>27</v>
      </c>
      <c r="B28" s="42">
        <v>560750.1897000001</v>
      </c>
      <c r="C28" s="42">
        <v>30631.603700000003</v>
      </c>
      <c r="D28" s="90">
        <f t="shared" si="0"/>
        <v>591381.79340000008</v>
      </c>
      <c r="E28" s="42">
        <v>8.4996000000000009</v>
      </c>
      <c r="F28" s="90">
        <f t="shared" si="1"/>
        <v>591390.29300000006</v>
      </c>
      <c r="G28" s="42">
        <v>0</v>
      </c>
      <c r="H28" s="42">
        <v>0</v>
      </c>
      <c r="I28" s="42">
        <v>0</v>
      </c>
      <c r="J28" s="42">
        <v>18879.624899999999</v>
      </c>
      <c r="K28" s="42">
        <v>1706.2507000000001</v>
      </c>
      <c r="L28" s="42">
        <v>8.9999999999999998E-4</v>
      </c>
      <c r="M28" s="42">
        <v>3482.6884</v>
      </c>
      <c r="N28" s="42">
        <v>1058.0979</v>
      </c>
      <c r="O28" s="42">
        <v>3043.7992000000004</v>
      </c>
      <c r="P28" s="42">
        <v>1040.2301343938611</v>
      </c>
      <c r="Q28" s="42">
        <v>10450.760400000001</v>
      </c>
      <c r="R28" s="42">
        <v>5262.0240000000003</v>
      </c>
      <c r="S28" s="42">
        <v>0</v>
      </c>
      <c r="T28" s="42">
        <v>1873.0694836471478</v>
      </c>
      <c r="U28" s="42">
        <v>36</v>
      </c>
      <c r="V28" s="42">
        <v>1033.8989999999999</v>
      </c>
      <c r="W28" s="90">
        <f t="shared" si="2"/>
        <v>639256.73801804113</v>
      </c>
      <c r="X28" s="38"/>
      <c r="Y28" s="176">
        <v>1613.827164</v>
      </c>
      <c r="Z28" s="40"/>
      <c r="AA28" s="45"/>
      <c r="AB28" s="38"/>
      <c r="AC28" s="90">
        <f t="shared" si="3"/>
        <v>640870.56518204114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175" t="s">
        <v>26</v>
      </c>
      <c r="B29" s="42">
        <v>3149862.6366999997</v>
      </c>
      <c r="C29" s="42">
        <v>257305.4699</v>
      </c>
      <c r="D29" s="90">
        <f t="shared" si="0"/>
        <v>3407168.1065999996</v>
      </c>
      <c r="E29" s="42">
        <v>135.4896</v>
      </c>
      <c r="F29" s="90">
        <f t="shared" si="1"/>
        <v>3407303.5961999996</v>
      </c>
      <c r="G29" s="42">
        <v>0</v>
      </c>
      <c r="H29" s="42">
        <v>0</v>
      </c>
      <c r="I29" s="42">
        <v>0</v>
      </c>
      <c r="J29" s="42">
        <v>108756.5056</v>
      </c>
      <c r="K29" s="42">
        <v>23457.591399999998</v>
      </c>
      <c r="L29" s="42">
        <v>3.7000000000000002E-3</v>
      </c>
      <c r="M29" s="42">
        <v>47892.751399999994</v>
      </c>
      <c r="N29" s="42">
        <v>6125.1048000000001</v>
      </c>
      <c r="O29" s="42">
        <v>12133.1913</v>
      </c>
      <c r="P29" s="42">
        <v>655.43685642710795</v>
      </c>
      <c r="Q29" s="42">
        <v>18809.5684</v>
      </c>
      <c r="R29" s="42">
        <v>1398.8202000000001</v>
      </c>
      <c r="S29" s="42">
        <v>0</v>
      </c>
      <c r="T29" s="42">
        <v>1180.1992017063633</v>
      </c>
      <c r="U29" s="42">
        <v>6</v>
      </c>
      <c r="V29" s="42">
        <v>5955.6885000000002</v>
      </c>
      <c r="W29" s="90">
        <f t="shared" si="2"/>
        <v>3633674.4575581327</v>
      </c>
      <c r="X29" s="38"/>
      <c r="Y29" s="176">
        <v>28731.160188999995</v>
      </c>
      <c r="Z29" s="40"/>
      <c r="AA29" s="45"/>
      <c r="AB29" s="38"/>
      <c r="AC29" s="90">
        <f t="shared" si="3"/>
        <v>3662405.6177471327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175" t="s">
        <v>25</v>
      </c>
      <c r="B30" s="42">
        <v>1417040.7367</v>
      </c>
      <c r="C30" s="42">
        <v>127886.94500000002</v>
      </c>
      <c r="D30" s="90">
        <f t="shared" si="0"/>
        <v>1544927.6817000001</v>
      </c>
      <c r="E30" s="42">
        <v>31.599599999999995</v>
      </c>
      <c r="F30" s="90">
        <f t="shared" si="1"/>
        <v>1544959.2813000001</v>
      </c>
      <c r="G30" s="42">
        <v>0</v>
      </c>
      <c r="H30" s="42">
        <v>0</v>
      </c>
      <c r="I30" s="42">
        <v>0</v>
      </c>
      <c r="J30" s="42">
        <v>49321.191899999998</v>
      </c>
      <c r="K30" s="42">
        <v>0</v>
      </c>
      <c r="L30" s="42">
        <v>1.8E-3</v>
      </c>
      <c r="M30" s="42">
        <v>0</v>
      </c>
      <c r="N30" s="42">
        <v>2764.1445999999996</v>
      </c>
      <c r="O30" s="42">
        <v>4289.4851000000008</v>
      </c>
      <c r="P30" s="42">
        <v>873.90446638255935</v>
      </c>
      <c r="Q30" s="42">
        <v>14043.2096</v>
      </c>
      <c r="R30" s="42">
        <v>2014.5471999999997</v>
      </c>
      <c r="S30" s="42">
        <v>0</v>
      </c>
      <c r="T30" s="42">
        <v>1573.5785125102789</v>
      </c>
      <c r="U30" s="42">
        <v>26.4</v>
      </c>
      <c r="V30" s="42">
        <v>2700.9282000000003</v>
      </c>
      <c r="W30" s="90">
        <f t="shared" si="2"/>
        <v>1622566.6726788925</v>
      </c>
      <c r="X30" s="38"/>
      <c r="Y30" s="176">
        <v>30781.871564000001</v>
      </c>
      <c r="Z30" s="40"/>
      <c r="AA30" s="45"/>
      <c r="AB30" s="38"/>
      <c r="AC30" s="90">
        <f t="shared" si="3"/>
        <v>1653348.5442428924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175" t="s">
        <v>24</v>
      </c>
      <c r="B31" s="42">
        <v>1621254.8746999998</v>
      </c>
      <c r="C31" s="42">
        <v>157752.7585</v>
      </c>
      <c r="D31" s="90">
        <f t="shared" si="0"/>
        <v>1779007.6331999998</v>
      </c>
      <c r="E31" s="42">
        <v>55.8</v>
      </c>
      <c r="F31" s="90">
        <f t="shared" si="1"/>
        <v>1779063.4331999999</v>
      </c>
      <c r="G31" s="42">
        <v>0</v>
      </c>
      <c r="H31" s="42">
        <v>0</v>
      </c>
      <c r="I31" s="42">
        <v>0</v>
      </c>
      <c r="J31" s="42">
        <v>56794.099700000006</v>
      </c>
      <c r="K31" s="42">
        <v>0</v>
      </c>
      <c r="L31" s="42">
        <v>1.6000000000000001E-3</v>
      </c>
      <c r="M31" s="42">
        <v>0</v>
      </c>
      <c r="N31" s="42">
        <v>3182.9481999999998</v>
      </c>
      <c r="O31" s="42">
        <v>4354.278800000001</v>
      </c>
      <c r="P31" s="42">
        <v>673.09664772470433</v>
      </c>
      <c r="Q31" s="42">
        <v>13716.623299999997</v>
      </c>
      <c r="R31" s="42">
        <v>1705.9992000000002</v>
      </c>
      <c r="S31" s="42">
        <v>0</v>
      </c>
      <c r="T31" s="42">
        <v>1211.9979497920581</v>
      </c>
      <c r="U31" s="42">
        <v>26.4</v>
      </c>
      <c r="V31" s="42">
        <v>3110.1537000000003</v>
      </c>
      <c r="W31" s="90">
        <f t="shared" si="2"/>
        <v>1863839.0322975165</v>
      </c>
      <c r="X31" s="38"/>
      <c r="Y31" s="176">
        <v>37467.139954999999</v>
      </c>
      <c r="Z31" s="40"/>
      <c r="AA31" s="45"/>
      <c r="AB31" s="38"/>
      <c r="AC31" s="90">
        <f t="shared" si="3"/>
        <v>1901306.1722525165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thickBot="1" x14ac:dyDescent="0.3">
      <c r="A32" s="175" t="s">
        <v>23</v>
      </c>
      <c r="B32" s="42">
        <v>446260.16589999996</v>
      </c>
      <c r="C32" s="42">
        <v>14932.9067</v>
      </c>
      <c r="D32" s="90">
        <f t="shared" si="0"/>
        <v>461193.07259999996</v>
      </c>
      <c r="E32" s="42">
        <v>12</v>
      </c>
      <c r="F32" s="90">
        <f t="shared" si="1"/>
        <v>461205.07259999996</v>
      </c>
      <c r="G32" s="42">
        <v>0</v>
      </c>
      <c r="H32" s="42">
        <v>0</v>
      </c>
      <c r="I32" s="42">
        <v>0</v>
      </c>
      <c r="J32" s="42">
        <v>14723.283800000001</v>
      </c>
      <c r="K32" s="42">
        <v>151.34769999999997</v>
      </c>
      <c r="L32" s="42">
        <v>4.0000000000000002E-4</v>
      </c>
      <c r="M32" s="42">
        <v>308.92109999999997</v>
      </c>
      <c r="N32" s="42">
        <v>825.16629999999998</v>
      </c>
      <c r="O32" s="42">
        <v>2249.607</v>
      </c>
      <c r="P32" s="42">
        <v>764.97784572946102</v>
      </c>
      <c r="Q32" s="42">
        <v>8654.5360999999994</v>
      </c>
      <c r="R32" s="42">
        <v>1377.5773000000004</v>
      </c>
      <c r="S32" s="42">
        <v>0</v>
      </c>
      <c r="T32" s="42">
        <v>1377.4419824108554</v>
      </c>
      <c r="U32" s="42">
        <v>36</v>
      </c>
      <c r="V32" s="42">
        <v>806.29469999999992</v>
      </c>
      <c r="W32" s="90">
        <f t="shared" si="2"/>
        <v>492480.22682814026</v>
      </c>
      <c r="X32" s="38"/>
      <c r="Y32" s="176">
        <v>829.39259700000002</v>
      </c>
      <c r="Z32" s="40"/>
      <c r="AA32" s="45"/>
      <c r="AB32" s="38"/>
      <c r="AC32" s="90">
        <f t="shared" si="3"/>
        <v>493309.61942514026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7" customFormat="1" ht="20.100000000000001" customHeight="1" thickTop="1" thickBot="1" x14ac:dyDescent="0.25">
      <c r="A33" s="177" t="s">
        <v>22</v>
      </c>
      <c r="B33" s="178">
        <f t="shared" ref="B33:W33" si="4">SUM(B10:B32)</f>
        <v>34237201.704399996</v>
      </c>
      <c r="C33" s="178">
        <f t="shared" si="4"/>
        <v>3632908.1829000004</v>
      </c>
      <c r="D33" s="93">
        <f t="shared" si="4"/>
        <v>37870109.8873</v>
      </c>
      <c r="E33" s="178">
        <f t="shared" si="4"/>
        <v>1284.1896000000004</v>
      </c>
      <c r="F33" s="93">
        <f t="shared" si="4"/>
        <v>37871394.076899998</v>
      </c>
      <c r="G33" s="178">
        <f t="shared" si="4"/>
        <v>0</v>
      </c>
      <c r="H33" s="178">
        <f t="shared" si="4"/>
        <v>0</v>
      </c>
      <c r="I33" s="178">
        <f t="shared" si="4"/>
        <v>0</v>
      </c>
      <c r="J33" s="178">
        <f t="shared" si="4"/>
        <v>1208968.5213000001</v>
      </c>
      <c r="K33" s="178">
        <f t="shared" si="4"/>
        <v>141137.38770000002</v>
      </c>
      <c r="L33" s="178">
        <f t="shared" si="4"/>
        <v>4.7499999999999994E-2</v>
      </c>
      <c r="M33" s="178">
        <f t="shared" si="4"/>
        <v>288094.13419999997</v>
      </c>
      <c r="N33" s="178">
        <f t="shared" si="4"/>
        <v>67754.574800000002</v>
      </c>
      <c r="O33" s="178">
        <f t="shared" si="4"/>
        <v>135526.38400000002</v>
      </c>
      <c r="P33" s="178">
        <f t="shared" si="4"/>
        <v>18903.651494040001</v>
      </c>
      <c r="Q33" s="178">
        <f t="shared" si="4"/>
        <v>322824.61910000001</v>
      </c>
      <c r="R33" s="178">
        <f t="shared" si="4"/>
        <v>51048.451099999998</v>
      </c>
      <c r="S33" s="178">
        <f t="shared" si="4"/>
        <v>0</v>
      </c>
      <c r="T33" s="178">
        <f t="shared" si="4"/>
        <v>34038.480112630874</v>
      </c>
      <c r="U33" s="178">
        <f t="shared" si="4"/>
        <v>549.59999999999991</v>
      </c>
      <c r="V33" s="178">
        <f t="shared" si="4"/>
        <v>66204.992800000007</v>
      </c>
      <c r="W33" s="93">
        <f t="shared" si="4"/>
        <v>40206444.92100668</v>
      </c>
      <c r="X33" s="179"/>
      <c r="Y33" s="93">
        <f>SUM(Y10:Y32)</f>
        <v>1000357.5895400001</v>
      </c>
      <c r="Z33" s="40"/>
      <c r="AA33" s="180"/>
      <c r="AB33" s="48"/>
      <c r="AC33" s="91">
        <f>SUM(AC10:AC32)</f>
        <v>41206802.510546669</v>
      </c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</row>
    <row r="34" spans="1:52" ht="15" customHeight="1" thickTop="1" x14ac:dyDescent="0.25">
      <c r="A34" s="175" t="s">
        <v>21</v>
      </c>
      <c r="B34" s="42">
        <v>726367.8827999999</v>
      </c>
      <c r="C34" s="42">
        <v>196042.26279999997</v>
      </c>
      <c r="D34" s="90">
        <f>B34+C34</f>
        <v>922410.14559999993</v>
      </c>
      <c r="E34" s="42">
        <v>0</v>
      </c>
      <c r="F34" s="90">
        <f t="shared" ref="F34:F39" si="5">SUM(D34:E34)</f>
        <v>922410.14559999993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1.5E-3</v>
      </c>
      <c r="M34" s="42">
        <v>0</v>
      </c>
      <c r="N34" s="42">
        <v>0</v>
      </c>
      <c r="O34" s="42">
        <v>0</v>
      </c>
      <c r="P34" s="42">
        <v>0</v>
      </c>
      <c r="Q34" s="42">
        <v>4245.6214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0">
        <f>SUM(F34:V34)</f>
        <v>926655.76849999989</v>
      </c>
      <c r="X34" s="38"/>
      <c r="Y34" s="176"/>
      <c r="Z34" s="40"/>
      <c r="AA34" s="45"/>
      <c r="AB34" s="38"/>
      <c r="AC34" s="90">
        <f>+W34+Y34+AA34</f>
        <v>926655.76849999989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175" t="s">
        <v>20</v>
      </c>
      <c r="B35" s="42">
        <v>549.6</v>
      </c>
      <c r="C35" s="42">
        <v>0</v>
      </c>
      <c r="D35" s="90">
        <f>B35+C35</f>
        <v>549.6</v>
      </c>
      <c r="E35" s="42">
        <v>0</v>
      </c>
      <c r="F35" s="90">
        <f t="shared" si="5"/>
        <v>549.6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0"/>
      <c r="X35" s="38"/>
      <c r="Y35" s="176"/>
      <c r="Z35" s="40"/>
      <c r="AA35" s="45"/>
      <c r="AB35" s="38"/>
      <c r="AC35" s="90">
        <f>+W35+Y35+AA35</f>
        <v>0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175" t="s">
        <v>19</v>
      </c>
      <c r="B36" s="42">
        <v>26512703.0493</v>
      </c>
      <c r="C36" s="42">
        <v>0</v>
      </c>
      <c r="D36" s="90">
        <f>B36+C36</f>
        <v>26512703.0493</v>
      </c>
      <c r="E36" s="42">
        <v>0</v>
      </c>
      <c r="F36" s="90">
        <f t="shared" si="5"/>
        <v>26512703.0493</v>
      </c>
      <c r="G36" s="42">
        <v>0</v>
      </c>
      <c r="H36" s="42">
        <v>0</v>
      </c>
      <c r="I36" s="42">
        <v>0</v>
      </c>
      <c r="J36" s="42">
        <v>875825.05260000005</v>
      </c>
      <c r="K36" s="42">
        <v>0</v>
      </c>
      <c r="L36" s="42">
        <v>2.35E-2</v>
      </c>
      <c r="M36" s="42">
        <v>0</v>
      </c>
      <c r="N36" s="42">
        <v>0</v>
      </c>
      <c r="O36" s="42">
        <v>225381.36589999998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0">
        <f>SUM(F36:V36)</f>
        <v>27613909.491299998</v>
      </c>
      <c r="X36" s="38"/>
      <c r="Y36" s="176">
        <v>-1000357.5895400001</v>
      </c>
      <c r="Z36" s="40"/>
      <c r="AA36" s="45"/>
      <c r="AB36" s="38"/>
      <c r="AC36" s="90">
        <f>+W36+Y36+AA36</f>
        <v>26613551.901759997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175" t="s">
        <v>18</v>
      </c>
      <c r="B37" s="42">
        <v>0</v>
      </c>
      <c r="C37" s="42">
        <v>0</v>
      </c>
      <c r="D37" s="90">
        <f>B37+C37</f>
        <v>0</v>
      </c>
      <c r="E37" s="42">
        <v>0</v>
      </c>
      <c r="F37" s="90">
        <f t="shared" si="5"/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4293173.5802999996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154158.7971</v>
      </c>
      <c r="W37" s="90">
        <f>SUM(F37:V37)</f>
        <v>4447332.3773999996</v>
      </c>
      <c r="X37" s="38"/>
      <c r="Y37" s="176"/>
      <c r="Z37" s="40"/>
      <c r="AA37" s="45"/>
      <c r="AB37" s="38"/>
      <c r="AC37" s="90">
        <f>+W37+Y37+AA37</f>
        <v>4447332.3773999996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thickBot="1" x14ac:dyDescent="0.3">
      <c r="A38" s="181" t="s">
        <v>17</v>
      </c>
      <c r="B38" s="42">
        <v>658864.39009999996</v>
      </c>
      <c r="C38" s="42">
        <v>0</v>
      </c>
      <c r="D38" s="89">
        <f>B38+C38</f>
        <v>658864.39009999996</v>
      </c>
      <c r="E38" s="42">
        <v>0</v>
      </c>
      <c r="F38" s="89">
        <f t="shared" si="5"/>
        <v>658864.39009999996</v>
      </c>
      <c r="G38" s="42">
        <v>0</v>
      </c>
      <c r="H38" s="42">
        <v>0</v>
      </c>
      <c r="I38" s="42">
        <v>0</v>
      </c>
      <c r="J38" s="42">
        <v>21033.262500000001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89">
        <f>SUM(F38:V38)</f>
        <v>679897.65259999991</v>
      </c>
      <c r="X38" s="38"/>
      <c r="Y38" s="182"/>
      <c r="Z38" s="40"/>
      <c r="AA38" s="45"/>
      <c r="AB38" s="38"/>
      <c r="AC38" s="89">
        <f>+W38+Y38+AA38</f>
        <v>679897.65259999991</v>
      </c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47" customFormat="1" ht="20.100000000000001" customHeight="1" thickTop="1" thickBot="1" x14ac:dyDescent="0.25">
      <c r="A39" s="183" t="s">
        <v>16</v>
      </c>
      <c r="B39" s="178">
        <f>SUM(B33:B38)</f>
        <v>62135686.626599997</v>
      </c>
      <c r="C39" s="178">
        <f>+C33+C34</f>
        <v>3828950.4457000005</v>
      </c>
      <c r="D39" s="178">
        <f>SUM(D33:D38)</f>
        <v>65964637.072300002</v>
      </c>
      <c r="E39" s="178">
        <f>SUM(E33:E38)</f>
        <v>1284.1896000000004</v>
      </c>
      <c r="F39" s="178">
        <f t="shared" si="5"/>
        <v>65965921.2619</v>
      </c>
      <c r="G39" s="178">
        <f t="shared" ref="G39:V39" si="6">SUM(G33:G38)</f>
        <v>0</v>
      </c>
      <c r="H39" s="178">
        <f t="shared" si="6"/>
        <v>0</v>
      </c>
      <c r="I39" s="178">
        <f t="shared" si="6"/>
        <v>0</v>
      </c>
      <c r="J39" s="178">
        <f t="shared" si="6"/>
        <v>2105826.8364000004</v>
      </c>
      <c r="K39" s="178">
        <f t="shared" si="6"/>
        <v>141137.38770000002</v>
      </c>
      <c r="L39" s="178">
        <f t="shared" si="6"/>
        <v>7.2499999999999995E-2</v>
      </c>
      <c r="M39" s="178">
        <f t="shared" si="6"/>
        <v>4581267.7144999998</v>
      </c>
      <c r="N39" s="178">
        <f t="shared" si="6"/>
        <v>67754.574800000002</v>
      </c>
      <c r="O39" s="178">
        <f t="shared" si="6"/>
        <v>360907.7499</v>
      </c>
      <c r="P39" s="178">
        <f t="shared" si="6"/>
        <v>18903.651494040001</v>
      </c>
      <c r="Q39" s="178">
        <f t="shared" si="6"/>
        <v>327070.24050000001</v>
      </c>
      <c r="R39" s="178">
        <f t="shared" si="6"/>
        <v>51048.451099999998</v>
      </c>
      <c r="S39" s="178">
        <f t="shared" si="6"/>
        <v>0</v>
      </c>
      <c r="T39" s="178">
        <f t="shared" si="6"/>
        <v>34038.480112630874</v>
      </c>
      <c r="U39" s="178">
        <f t="shared" si="6"/>
        <v>549.59999999999991</v>
      </c>
      <c r="V39" s="178">
        <f t="shared" si="6"/>
        <v>220363.7899</v>
      </c>
      <c r="W39" s="178">
        <f>+SUM(W33:W38)</f>
        <v>73874240.210806683</v>
      </c>
      <c r="X39" s="48"/>
      <c r="Y39" s="184">
        <f>+Y33+SUM(Y34:Y38)</f>
        <v>0</v>
      </c>
      <c r="Z39" s="40"/>
      <c r="AA39" s="185"/>
      <c r="AB39" s="48"/>
      <c r="AC39" s="186">
        <f>+SUM(AC33:AC38)</f>
        <v>73874240.210806668</v>
      </c>
      <c r="AD39" s="207"/>
      <c r="AE39" s="179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</row>
    <row r="40" spans="1:52" ht="32.25" customHeight="1" thickTop="1" x14ac:dyDescent="0.2">
      <c r="A40" s="4" t="s">
        <v>114</v>
      </c>
      <c r="B40" s="7" t="s">
        <v>13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"/>
      <c r="Y40" s="22"/>
      <c r="Z40" s="2"/>
      <c r="AA40" s="22"/>
      <c r="AB40" s="2"/>
      <c r="AC40" s="2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A41" s="7"/>
      <c r="B41" s="7" t="s">
        <v>11</v>
      </c>
      <c r="C41" s="2"/>
      <c r="D41" s="2"/>
      <c r="E41" s="2"/>
      <c r="F41" s="2"/>
      <c r="G41" s="2"/>
      <c r="H41" s="2"/>
      <c r="I41" s="2"/>
      <c r="J41" s="2"/>
      <c r="K41" s="3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36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6"/>
      <c r="B42" s="7" t="s">
        <v>115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6"/>
      <c r="B43" s="7" t="s">
        <v>116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ht="15" customHeight="1" x14ac:dyDescent="0.2">
      <c r="A44" s="6"/>
      <c r="B44" s="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s="6" customFormat="1" ht="15" customHeight="1" x14ac:dyDescent="0.2">
      <c r="B45" s="7"/>
      <c r="C45" s="187"/>
      <c r="W45" s="4"/>
      <c r="Y45" s="4"/>
      <c r="AA45" s="13" t="s">
        <v>1</v>
      </c>
    </row>
    <row r="46" spans="1:52" s="6" customFormat="1" ht="15" customHeight="1" x14ac:dyDescent="0.2">
      <c r="A46" s="188" t="s">
        <v>0</v>
      </c>
      <c r="B46" s="7"/>
      <c r="C46" s="187"/>
      <c r="W46" s="4"/>
      <c r="Y46" s="4"/>
      <c r="AA46" s="13"/>
    </row>
    <row r="47" spans="1:52" s="6" customFormat="1" ht="15" customHeight="1" x14ac:dyDescent="0.2">
      <c r="A47" s="189" t="s">
        <v>121</v>
      </c>
      <c r="B47" s="7"/>
      <c r="C47" s="187"/>
      <c r="W47" s="4"/>
      <c r="Y47" s="4"/>
      <c r="AA47" s="13"/>
      <c r="AC47" s="190"/>
    </row>
    <row r="48" spans="1:52" s="6" customFormat="1" ht="15" customHeight="1" thickBot="1" x14ac:dyDescent="0.25">
      <c r="A48" s="191" t="s">
        <v>117</v>
      </c>
      <c r="C48" s="187"/>
      <c r="V48" s="9"/>
      <c r="W48" s="9"/>
      <c r="X48" s="9"/>
      <c r="Y48" s="9"/>
      <c r="Z48" s="9"/>
      <c r="AA48" s="9"/>
      <c r="AB48" s="9"/>
      <c r="AC48" s="9"/>
      <c r="AE48" s="192"/>
    </row>
    <row r="49" spans="1:52" s="6" customFormat="1" ht="15" customHeight="1" x14ac:dyDescent="0.2">
      <c r="A49" s="76" t="s">
        <v>98</v>
      </c>
      <c r="B49" s="193"/>
      <c r="C49" s="194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</row>
    <row r="50" spans="1:52" s="6" customFormat="1" ht="15" customHeight="1" x14ac:dyDescent="0.2">
      <c r="B50" s="7"/>
      <c r="C50" s="187"/>
    </row>
    <row r="51" spans="1:52" s="6" customFormat="1" ht="15" customHeight="1" x14ac:dyDescent="0.2">
      <c r="B51" s="7"/>
      <c r="C51" s="187"/>
      <c r="AC51" s="2"/>
    </row>
    <row r="52" spans="1:52" s="6" customFormat="1" ht="15" customHeight="1" x14ac:dyDescent="0.2">
      <c r="C52" s="187"/>
    </row>
    <row r="53" spans="1:52" s="6" customFormat="1" ht="15" customHeight="1" x14ac:dyDescent="0.2">
      <c r="B53" s="7"/>
      <c r="C53" s="14"/>
    </row>
    <row r="54" spans="1:52" ht="15" customHeight="1" x14ac:dyDescent="0.2">
      <c r="A54" s="6"/>
      <c r="B54" s="6"/>
      <c r="C54" s="6"/>
      <c r="D54" s="6"/>
      <c r="E54" s="2"/>
      <c r="F54" s="14"/>
      <c r="G54" s="14"/>
      <c r="H54" s="14"/>
      <c r="I54" s="14"/>
      <c r="J54" s="15"/>
      <c r="K54" s="14"/>
      <c r="L54" s="14"/>
      <c r="M54" s="14"/>
      <c r="N54" s="14"/>
      <c r="O54" s="7"/>
      <c r="P54" s="7"/>
      <c r="Q54" s="7"/>
      <c r="R54" s="7"/>
      <c r="S54" s="7"/>
      <c r="T54" s="7"/>
      <c r="V54" s="13"/>
      <c r="W54" s="6"/>
      <c r="X54" s="6"/>
      <c r="Y54" s="6"/>
      <c r="Z54" s="6"/>
      <c r="AA54" s="6"/>
      <c r="AB54" s="6"/>
      <c r="AC54" s="6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ht="15" customHeight="1" x14ac:dyDescent="0.2">
      <c r="A55" s="6"/>
      <c r="B55" s="6"/>
      <c r="C55" s="208"/>
      <c r="D55" s="6"/>
      <c r="E55" s="2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2"/>
      <c r="V55" s="2"/>
      <c r="W55" s="13"/>
      <c r="X55" s="2"/>
      <c r="Z55" s="2"/>
      <c r="AB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ht="15" customHeight="1" x14ac:dyDescent="0.2">
      <c r="A56" s="6"/>
      <c r="B56" s="6"/>
      <c r="C56" s="208"/>
      <c r="D56" s="6"/>
      <c r="E56" s="6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11"/>
      <c r="X56" s="2"/>
      <c r="Z56" s="2"/>
      <c r="AA56" s="3"/>
      <c r="AB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ht="15" customHeight="1" x14ac:dyDescent="0.2">
      <c r="A57" s="6"/>
      <c r="B57" s="6"/>
      <c r="C57" s="20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7"/>
      <c r="W57" s="11"/>
      <c r="X57" s="2"/>
      <c r="Z57" s="2"/>
      <c r="AA57" s="3"/>
      <c r="AB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ht="1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7"/>
      <c r="W58" s="11"/>
      <c r="X58" s="2"/>
      <c r="Z58" s="2"/>
      <c r="AA58" s="3"/>
      <c r="AB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4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ht="15" customHeight="1" x14ac:dyDescent="0.2">
      <c r="W75" s="2"/>
      <c r="X75" s="2"/>
      <c r="Y75" s="2"/>
      <c r="Z75" s="2"/>
      <c r="AA75" s="2"/>
      <c r="AB75" s="2"/>
      <c r="AC75" s="2"/>
    </row>
    <row r="76" spans="1:52" ht="15" customHeight="1" x14ac:dyDescent="0.2"/>
    <row r="77" spans="1:52" ht="15" customHeight="1" x14ac:dyDescent="0.2"/>
  </sheetData>
  <mergeCells count="5">
    <mergeCell ref="G6:I7"/>
    <mergeCell ref="P8:P9"/>
    <mergeCell ref="R6:T6"/>
    <mergeCell ref="R7:T7"/>
    <mergeCell ref="T8:T9"/>
  </mergeCells>
  <printOptions horizontalCentered="1" verticalCentered="1" gridLinesSet="0"/>
  <pageMargins left="0" right="0" top="0" bottom="0" header="0" footer="0"/>
  <pageSetup paperSize="5" scale="18" pageOrder="overThenDown" orientation="landscape" horizontalDpi="4294967294" verticalDpi="4294967294" r:id="rId1"/>
  <headerFooter alignWithMargins="0"/>
  <ignoredErrors>
    <ignoredError sqref="D33 W33 F39 C39" formula="1"/>
    <ignoredError sqref="W9 Y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opLeftCell="Q1" zoomScaleNormal="100" workbookViewId="0">
      <selection activeCell="AD10" sqref="AD10"/>
    </sheetView>
  </sheetViews>
  <sheetFormatPr baseColWidth="10" defaultColWidth="27.5546875" defaultRowHeight="12.75" x14ac:dyDescent="0.2"/>
  <cols>
    <col min="1" max="1" width="19.44140625" style="1" customWidth="1"/>
    <col min="2" max="2" width="12.77734375" style="1" customWidth="1"/>
    <col min="3" max="3" width="12.21875" style="1" hidden="1" customWidth="1"/>
    <col min="4" max="4" width="11.6640625" style="1" hidden="1" customWidth="1"/>
    <col min="5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256" width="27.5546875" style="1"/>
    <col min="257" max="257" width="19.44140625" style="1" customWidth="1"/>
    <col min="258" max="258" width="12.88671875" style="1" customWidth="1"/>
    <col min="259" max="260" width="0" style="1" hidden="1" customWidth="1"/>
    <col min="261" max="261" width="12.77734375" style="1" customWidth="1"/>
    <col min="262" max="262" width="11.21875" style="1" customWidth="1"/>
    <col min="263" max="265" width="0" style="1" hidden="1" customWidth="1"/>
    <col min="266" max="266" width="12.5546875" style="1" customWidth="1"/>
    <col min="267" max="267" width="10.33203125" style="1" customWidth="1"/>
    <col min="268" max="268" width="10.44140625" style="1" customWidth="1"/>
    <col min="269" max="269" width="12.88671875" style="1" customWidth="1"/>
    <col min="270" max="270" width="11.109375" style="1" customWidth="1"/>
    <col min="271" max="271" width="14" style="1" customWidth="1"/>
    <col min="272" max="272" width="10.109375" style="1" customWidth="1"/>
    <col min="273" max="273" width="12.33203125" style="1" customWidth="1"/>
    <col min="274" max="274" width="13.77734375" style="1" customWidth="1"/>
    <col min="275" max="275" width="0" style="1" hidden="1" customWidth="1"/>
    <col min="276" max="276" width="11.21875" style="1" customWidth="1"/>
    <col min="277" max="277" width="10.33203125" style="1" customWidth="1"/>
    <col min="278" max="278" width="12.6640625" style="1" customWidth="1"/>
    <col min="279" max="279" width="15" style="1" customWidth="1"/>
    <col min="280" max="280" width="2.44140625" style="1" customWidth="1"/>
    <col min="281" max="281" width="16.6640625" style="1" customWidth="1"/>
    <col min="282" max="282" width="3.33203125" style="1" customWidth="1"/>
    <col min="283" max="284" width="0" style="1" hidden="1" customWidth="1"/>
    <col min="285" max="285" width="15.5546875" style="1" customWidth="1"/>
    <col min="286" max="286" width="17.88671875" style="1" customWidth="1"/>
    <col min="287" max="287" width="11.77734375" style="1" customWidth="1"/>
    <col min="288" max="288" width="12" style="1" customWidth="1"/>
    <col min="289" max="512" width="27.5546875" style="1"/>
    <col min="513" max="513" width="19.44140625" style="1" customWidth="1"/>
    <col min="514" max="514" width="12.88671875" style="1" customWidth="1"/>
    <col min="515" max="516" width="0" style="1" hidden="1" customWidth="1"/>
    <col min="517" max="517" width="12.77734375" style="1" customWidth="1"/>
    <col min="518" max="518" width="11.21875" style="1" customWidth="1"/>
    <col min="519" max="521" width="0" style="1" hidden="1" customWidth="1"/>
    <col min="522" max="522" width="12.5546875" style="1" customWidth="1"/>
    <col min="523" max="523" width="10.33203125" style="1" customWidth="1"/>
    <col min="524" max="524" width="10.44140625" style="1" customWidth="1"/>
    <col min="525" max="525" width="12.88671875" style="1" customWidth="1"/>
    <col min="526" max="526" width="11.109375" style="1" customWidth="1"/>
    <col min="527" max="527" width="14" style="1" customWidth="1"/>
    <col min="528" max="528" width="10.109375" style="1" customWidth="1"/>
    <col min="529" max="529" width="12.33203125" style="1" customWidth="1"/>
    <col min="530" max="530" width="13.77734375" style="1" customWidth="1"/>
    <col min="531" max="531" width="0" style="1" hidden="1" customWidth="1"/>
    <col min="532" max="532" width="11.21875" style="1" customWidth="1"/>
    <col min="533" max="533" width="10.33203125" style="1" customWidth="1"/>
    <col min="534" max="534" width="12.6640625" style="1" customWidth="1"/>
    <col min="535" max="535" width="15" style="1" customWidth="1"/>
    <col min="536" max="536" width="2.44140625" style="1" customWidth="1"/>
    <col min="537" max="537" width="16.6640625" style="1" customWidth="1"/>
    <col min="538" max="538" width="3.33203125" style="1" customWidth="1"/>
    <col min="539" max="540" width="0" style="1" hidden="1" customWidth="1"/>
    <col min="541" max="541" width="15.5546875" style="1" customWidth="1"/>
    <col min="542" max="542" width="17.88671875" style="1" customWidth="1"/>
    <col min="543" max="543" width="11.77734375" style="1" customWidth="1"/>
    <col min="544" max="544" width="12" style="1" customWidth="1"/>
    <col min="545" max="768" width="27.5546875" style="1"/>
    <col min="769" max="769" width="19.44140625" style="1" customWidth="1"/>
    <col min="770" max="770" width="12.88671875" style="1" customWidth="1"/>
    <col min="771" max="772" width="0" style="1" hidden="1" customWidth="1"/>
    <col min="773" max="773" width="12.77734375" style="1" customWidth="1"/>
    <col min="774" max="774" width="11.21875" style="1" customWidth="1"/>
    <col min="775" max="777" width="0" style="1" hidden="1" customWidth="1"/>
    <col min="778" max="778" width="12.5546875" style="1" customWidth="1"/>
    <col min="779" max="779" width="10.33203125" style="1" customWidth="1"/>
    <col min="780" max="780" width="10.44140625" style="1" customWidth="1"/>
    <col min="781" max="781" width="12.88671875" style="1" customWidth="1"/>
    <col min="782" max="782" width="11.109375" style="1" customWidth="1"/>
    <col min="783" max="783" width="14" style="1" customWidth="1"/>
    <col min="784" max="784" width="10.109375" style="1" customWidth="1"/>
    <col min="785" max="785" width="12.33203125" style="1" customWidth="1"/>
    <col min="786" max="786" width="13.77734375" style="1" customWidth="1"/>
    <col min="787" max="787" width="0" style="1" hidden="1" customWidth="1"/>
    <col min="788" max="788" width="11.21875" style="1" customWidth="1"/>
    <col min="789" max="789" width="10.33203125" style="1" customWidth="1"/>
    <col min="790" max="790" width="12.6640625" style="1" customWidth="1"/>
    <col min="791" max="791" width="15" style="1" customWidth="1"/>
    <col min="792" max="792" width="2.44140625" style="1" customWidth="1"/>
    <col min="793" max="793" width="16.6640625" style="1" customWidth="1"/>
    <col min="794" max="794" width="3.33203125" style="1" customWidth="1"/>
    <col min="795" max="796" width="0" style="1" hidden="1" customWidth="1"/>
    <col min="797" max="797" width="15.5546875" style="1" customWidth="1"/>
    <col min="798" max="798" width="17.88671875" style="1" customWidth="1"/>
    <col min="799" max="799" width="11.77734375" style="1" customWidth="1"/>
    <col min="800" max="800" width="12" style="1" customWidth="1"/>
    <col min="801" max="1024" width="27.5546875" style="1"/>
    <col min="1025" max="1025" width="19.44140625" style="1" customWidth="1"/>
    <col min="1026" max="1026" width="12.88671875" style="1" customWidth="1"/>
    <col min="1027" max="1028" width="0" style="1" hidden="1" customWidth="1"/>
    <col min="1029" max="1029" width="12.77734375" style="1" customWidth="1"/>
    <col min="1030" max="1030" width="11.21875" style="1" customWidth="1"/>
    <col min="1031" max="1033" width="0" style="1" hidden="1" customWidth="1"/>
    <col min="1034" max="1034" width="12.5546875" style="1" customWidth="1"/>
    <col min="1035" max="1035" width="10.33203125" style="1" customWidth="1"/>
    <col min="1036" max="1036" width="10.44140625" style="1" customWidth="1"/>
    <col min="1037" max="1037" width="12.88671875" style="1" customWidth="1"/>
    <col min="1038" max="1038" width="11.109375" style="1" customWidth="1"/>
    <col min="1039" max="1039" width="14" style="1" customWidth="1"/>
    <col min="1040" max="1040" width="10.109375" style="1" customWidth="1"/>
    <col min="1041" max="1041" width="12.33203125" style="1" customWidth="1"/>
    <col min="1042" max="1042" width="13.77734375" style="1" customWidth="1"/>
    <col min="1043" max="1043" width="0" style="1" hidden="1" customWidth="1"/>
    <col min="1044" max="1044" width="11.21875" style="1" customWidth="1"/>
    <col min="1045" max="1045" width="10.33203125" style="1" customWidth="1"/>
    <col min="1046" max="1046" width="12.6640625" style="1" customWidth="1"/>
    <col min="1047" max="1047" width="15" style="1" customWidth="1"/>
    <col min="1048" max="1048" width="2.44140625" style="1" customWidth="1"/>
    <col min="1049" max="1049" width="16.6640625" style="1" customWidth="1"/>
    <col min="1050" max="1050" width="3.33203125" style="1" customWidth="1"/>
    <col min="1051" max="1052" width="0" style="1" hidden="1" customWidth="1"/>
    <col min="1053" max="1053" width="15.5546875" style="1" customWidth="1"/>
    <col min="1054" max="1054" width="17.88671875" style="1" customWidth="1"/>
    <col min="1055" max="1055" width="11.77734375" style="1" customWidth="1"/>
    <col min="1056" max="1056" width="12" style="1" customWidth="1"/>
    <col min="1057" max="1280" width="27.5546875" style="1"/>
    <col min="1281" max="1281" width="19.44140625" style="1" customWidth="1"/>
    <col min="1282" max="1282" width="12.88671875" style="1" customWidth="1"/>
    <col min="1283" max="1284" width="0" style="1" hidden="1" customWidth="1"/>
    <col min="1285" max="1285" width="12.77734375" style="1" customWidth="1"/>
    <col min="1286" max="1286" width="11.21875" style="1" customWidth="1"/>
    <col min="1287" max="1289" width="0" style="1" hidden="1" customWidth="1"/>
    <col min="1290" max="1290" width="12.5546875" style="1" customWidth="1"/>
    <col min="1291" max="1291" width="10.33203125" style="1" customWidth="1"/>
    <col min="1292" max="1292" width="10.44140625" style="1" customWidth="1"/>
    <col min="1293" max="1293" width="12.88671875" style="1" customWidth="1"/>
    <col min="1294" max="1294" width="11.109375" style="1" customWidth="1"/>
    <col min="1295" max="1295" width="14" style="1" customWidth="1"/>
    <col min="1296" max="1296" width="10.109375" style="1" customWidth="1"/>
    <col min="1297" max="1297" width="12.33203125" style="1" customWidth="1"/>
    <col min="1298" max="1298" width="13.77734375" style="1" customWidth="1"/>
    <col min="1299" max="1299" width="0" style="1" hidden="1" customWidth="1"/>
    <col min="1300" max="1300" width="11.21875" style="1" customWidth="1"/>
    <col min="1301" max="1301" width="10.33203125" style="1" customWidth="1"/>
    <col min="1302" max="1302" width="12.6640625" style="1" customWidth="1"/>
    <col min="1303" max="1303" width="15" style="1" customWidth="1"/>
    <col min="1304" max="1304" width="2.44140625" style="1" customWidth="1"/>
    <col min="1305" max="1305" width="16.6640625" style="1" customWidth="1"/>
    <col min="1306" max="1306" width="3.33203125" style="1" customWidth="1"/>
    <col min="1307" max="1308" width="0" style="1" hidden="1" customWidth="1"/>
    <col min="1309" max="1309" width="15.5546875" style="1" customWidth="1"/>
    <col min="1310" max="1310" width="17.88671875" style="1" customWidth="1"/>
    <col min="1311" max="1311" width="11.77734375" style="1" customWidth="1"/>
    <col min="1312" max="1312" width="12" style="1" customWidth="1"/>
    <col min="1313" max="1536" width="27.5546875" style="1"/>
    <col min="1537" max="1537" width="19.44140625" style="1" customWidth="1"/>
    <col min="1538" max="1538" width="12.88671875" style="1" customWidth="1"/>
    <col min="1539" max="1540" width="0" style="1" hidden="1" customWidth="1"/>
    <col min="1541" max="1541" width="12.77734375" style="1" customWidth="1"/>
    <col min="1542" max="1542" width="11.21875" style="1" customWidth="1"/>
    <col min="1543" max="1545" width="0" style="1" hidden="1" customWidth="1"/>
    <col min="1546" max="1546" width="12.5546875" style="1" customWidth="1"/>
    <col min="1547" max="1547" width="10.33203125" style="1" customWidth="1"/>
    <col min="1548" max="1548" width="10.44140625" style="1" customWidth="1"/>
    <col min="1549" max="1549" width="12.88671875" style="1" customWidth="1"/>
    <col min="1550" max="1550" width="11.109375" style="1" customWidth="1"/>
    <col min="1551" max="1551" width="14" style="1" customWidth="1"/>
    <col min="1552" max="1552" width="10.109375" style="1" customWidth="1"/>
    <col min="1553" max="1553" width="12.33203125" style="1" customWidth="1"/>
    <col min="1554" max="1554" width="13.77734375" style="1" customWidth="1"/>
    <col min="1555" max="1555" width="0" style="1" hidden="1" customWidth="1"/>
    <col min="1556" max="1556" width="11.21875" style="1" customWidth="1"/>
    <col min="1557" max="1557" width="10.33203125" style="1" customWidth="1"/>
    <col min="1558" max="1558" width="12.6640625" style="1" customWidth="1"/>
    <col min="1559" max="1559" width="15" style="1" customWidth="1"/>
    <col min="1560" max="1560" width="2.44140625" style="1" customWidth="1"/>
    <col min="1561" max="1561" width="16.6640625" style="1" customWidth="1"/>
    <col min="1562" max="1562" width="3.33203125" style="1" customWidth="1"/>
    <col min="1563" max="1564" width="0" style="1" hidden="1" customWidth="1"/>
    <col min="1565" max="1565" width="15.5546875" style="1" customWidth="1"/>
    <col min="1566" max="1566" width="17.88671875" style="1" customWidth="1"/>
    <col min="1567" max="1567" width="11.77734375" style="1" customWidth="1"/>
    <col min="1568" max="1568" width="12" style="1" customWidth="1"/>
    <col min="1569" max="1792" width="27.5546875" style="1"/>
    <col min="1793" max="1793" width="19.44140625" style="1" customWidth="1"/>
    <col min="1794" max="1794" width="12.88671875" style="1" customWidth="1"/>
    <col min="1795" max="1796" width="0" style="1" hidden="1" customWidth="1"/>
    <col min="1797" max="1797" width="12.77734375" style="1" customWidth="1"/>
    <col min="1798" max="1798" width="11.21875" style="1" customWidth="1"/>
    <col min="1799" max="1801" width="0" style="1" hidden="1" customWidth="1"/>
    <col min="1802" max="1802" width="12.5546875" style="1" customWidth="1"/>
    <col min="1803" max="1803" width="10.33203125" style="1" customWidth="1"/>
    <col min="1804" max="1804" width="10.44140625" style="1" customWidth="1"/>
    <col min="1805" max="1805" width="12.88671875" style="1" customWidth="1"/>
    <col min="1806" max="1806" width="11.109375" style="1" customWidth="1"/>
    <col min="1807" max="1807" width="14" style="1" customWidth="1"/>
    <col min="1808" max="1808" width="10.109375" style="1" customWidth="1"/>
    <col min="1809" max="1809" width="12.33203125" style="1" customWidth="1"/>
    <col min="1810" max="1810" width="13.77734375" style="1" customWidth="1"/>
    <col min="1811" max="1811" width="0" style="1" hidden="1" customWidth="1"/>
    <col min="1812" max="1812" width="11.21875" style="1" customWidth="1"/>
    <col min="1813" max="1813" width="10.33203125" style="1" customWidth="1"/>
    <col min="1814" max="1814" width="12.6640625" style="1" customWidth="1"/>
    <col min="1815" max="1815" width="15" style="1" customWidth="1"/>
    <col min="1816" max="1816" width="2.44140625" style="1" customWidth="1"/>
    <col min="1817" max="1817" width="16.6640625" style="1" customWidth="1"/>
    <col min="1818" max="1818" width="3.33203125" style="1" customWidth="1"/>
    <col min="1819" max="1820" width="0" style="1" hidden="1" customWidth="1"/>
    <col min="1821" max="1821" width="15.5546875" style="1" customWidth="1"/>
    <col min="1822" max="1822" width="17.88671875" style="1" customWidth="1"/>
    <col min="1823" max="1823" width="11.77734375" style="1" customWidth="1"/>
    <col min="1824" max="1824" width="12" style="1" customWidth="1"/>
    <col min="1825" max="2048" width="27.5546875" style="1"/>
    <col min="2049" max="2049" width="19.44140625" style="1" customWidth="1"/>
    <col min="2050" max="2050" width="12.88671875" style="1" customWidth="1"/>
    <col min="2051" max="2052" width="0" style="1" hidden="1" customWidth="1"/>
    <col min="2053" max="2053" width="12.77734375" style="1" customWidth="1"/>
    <col min="2054" max="2054" width="11.21875" style="1" customWidth="1"/>
    <col min="2055" max="2057" width="0" style="1" hidden="1" customWidth="1"/>
    <col min="2058" max="2058" width="12.5546875" style="1" customWidth="1"/>
    <col min="2059" max="2059" width="10.33203125" style="1" customWidth="1"/>
    <col min="2060" max="2060" width="10.44140625" style="1" customWidth="1"/>
    <col min="2061" max="2061" width="12.88671875" style="1" customWidth="1"/>
    <col min="2062" max="2062" width="11.109375" style="1" customWidth="1"/>
    <col min="2063" max="2063" width="14" style="1" customWidth="1"/>
    <col min="2064" max="2064" width="10.109375" style="1" customWidth="1"/>
    <col min="2065" max="2065" width="12.33203125" style="1" customWidth="1"/>
    <col min="2066" max="2066" width="13.77734375" style="1" customWidth="1"/>
    <col min="2067" max="2067" width="0" style="1" hidden="1" customWidth="1"/>
    <col min="2068" max="2068" width="11.21875" style="1" customWidth="1"/>
    <col min="2069" max="2069" width="10.33203125" style="1" customWidth="1"/>
    <col min="2070" max="2070" width="12.6640625" style="1" customWidth="1"/>
    <col min="2071" max="2071" width="15" style="1" customWidth="1"/>
    <col min="2072" max="2072" width="2.44140625" style="1" customWidth="1"/>
    <col min="2073" max="2073" width="16.6640625" style="1" customWidth="1"/>
    <col min="2074" max="2074" width="3.33203125" style="1" customWidth="1"/>
    <col min="2075" max="2076" width="0" style="1" hidden="1" customWidth="1"/>
    <col min="2077" max="2077" width="15.5546875" style="1" customWidth="1"/>
    <col min="2078" max="2078" width="17.88671875" style="1" customWidth="1"/>
    <col min="2079" max="2079" width="11.77734375" style="1" customWidth="1"/>
    <col min="2080" max="2080" width="12" style="1" customWidth="1"/>
    <col min="2081" max="2304" width="27.5546875" style="1"/>
    <col min="2305" max="2305" width="19.44140625" style="1" customWidth="1"/>
    <col min="2306" max="2306" width="12.88671875" style="1" customWidth="1"/>
    <col min="2307" max="2308" width="0" style="1" hidden="1" customWidth="1"/>
    <col min="2309" max="2309" width="12.77734375" style="1" customWidth="1"/>
    <col min="2310" max="2310" width="11.21875" style="1" customWidth="1"/>
    <col min="2311" max="2313" width="0" style="1" hidden="1" customWidth="1"/>
    <col min="2314" max="2314" width="12.5546875" style="1" customWidth="1"/>
    <col min="2315" max="2315" width="10.33203125" style="1" customWidth="1"/>
    <col min="2316" max="2316" width="10.44140625" style="1" customWidth="1"/>
    <col min="2317" max="2317" width="12.88671875" style="1" customWidth="1"/>
    <col min="2318" max="2318" width="11.109375" style="1" customWidth="1"/>
    <col min="2319" max="2319" width="14" style="1" customWidth="1"/>
    <col min="2320" max="2320" width="10.109375" style="1" customWidth="1"/>
    <col min="2321" max="2321" width="12.33203125" style="1" customWidth="1"/>
    <col min="2322" max="2322" width="13.77734375" style="1" customWidth="1"/>
    <col min="2323" max="2323" width="0" style="1" hidden="1" customWidth="1"/>
    <col min="2324" max="2324" width="11.21875" style="1" customWidth="1"/>
    <col min="2325" max="2325" width="10.33203125" style="1" customWidth="1"/>
    <col min="2326" max="2326" width="12.6640625" style="1" customWidth="1"/>
    <col min="2327" max="2327" width="15" style="1" customWidth="1"/>
    <col min="2328" max="2328" width="2.44140625" style="1" customWidth="1"/>
    <col min="2329" max="2329" width="16.6640625" style="1" customWidth="1"/>
    <col min="2330" max="2330" width="3.33203125" style="1" customWidth="1"/>
    <col min="2331" max="2332" width="0" style="1" hidden="1" customWidth="1"/>
    <col min="2333" max="2333" width="15.5546875" style="1" customWidth="1"/>
    <col min="2334" max="2334" width="17.88671875" style="1" customWidth="1"/>
    <col min="2335" max="2335" width="11.77734375" style="1" customWidth="1"/>
    <col min="2336" max="2336" width="12" style="1" customWidth="1"/>
    <col min="2337" max="2560" width="27.5546875" style="1"/>
    <col min="2561" max="2561" width="19.44140625" style="1" customWidth="1"/>
    <col min="2562" max="2562" width="12.88671875" style="1" customWidth="1"/>
    <col min="2563" max="2564" width="0" style="1" hidden="1" customWidth="1"/>
    <col min="2565" max="2565" width="12.77734375" style="1" customWidth="1"/>
    <col min="2566" max="2566" width="11.21875" style="1" customWidth="1"/>
    <col min="2567" max="2569" width="0" style="1" hidden="1" customWidth="1"/>
    <col min="2570" max="2570" width="12.5546875" style="1" customWidth="1"/>
    <col min="2571" max="2571" width="10.33203125" style="1" customWidth="1"/>
    <col min="2572" max="2572" width="10.44140625" style="1" customWidth="1"/>
    <col min="2573" max="2573" width="12.88671875" style="1" customWidth="1"/>
    <col min="2574" max="2574" width="11.109375" style="1" customWidth="1"/>
    <col min="2575" max="2575" width="14" style="1" customWidth="1"/>
    <col min="2576" max="2576" width="10.109375" style="1" customWidth="1"/>
    <col min="2577" max="2577" width="12.33203125" style="1" customWidth="1"/>
    <col min="2578" max="2578" width="13.77734375" style="1" customWidth="1"/>
    <col min="2579" max="2579" width="0" style="1" hidden="1" customWidth="1"/>
    <col min="2580" max="2580" width="11.21875" style="1" customWidth="1"/>
    <col min="2581" max="2581" width="10.33203125" style="1" customWidth="1"/>
    <col min="2582" max="2582" width="12.6640625" style="1" customWidth="1"/>
    <col min="2583" max="2583" width="15" style="1" customWidth="1"/>
    <col min="2584" max="2584" width="2.44140625" style="1" customWidth="1"/>
    <col min="2585" max="2585" width="16.6640625" style="1" customWidth="1"/>
    <col min="2586" max="2586" width="3.33203125" style="1" customWidth="1"/>
    <col min="2587" max="2588" width="0" style="1" hidden="1" customWidth="1"/>
    <col min="2589" max="2589" width="15.5546875" style="1" customWidth="1"/>
    <col min="2590" max="2590" width="17.88671875" style="1" customWidth="1"/>
    <col min="2591" max="2591" width="11.77734375" style="1" customWidth="1"/>
    <col min="2592" max="2592" width="12" style="1" customWidth="1"/>
    <col min="2593" max="2816" width="27.5546875" style="1"/>
    <col min="2817" max="2817" width="19.44140625" style="1" customWidth="1"/>
    <col min="2818" max="2818" width="12.88671875" style="1" customWidth="1"/>
    <col min="2819" max="2820" width="0" style="1" hidden="1" customWidth="1"/>
    <col min="2821" max="2821" width="12.77734375" style="1" customWidth="1"/>
    <col min="2822" max="2822" width="11.21875" style="1" customWidth="1"/>
    <col min="2823" max="2825" width="0" style="1" hidden="1" customWidth="1"/>
    <col min="2826" max="2826" width="12.5546875" style="1" customWidth="1"/>
    <col min="2827" max="2827" width="10.33203125" style="1" customWidth="1"/>
    <col min="2828" max="2828" width="10.44140625" style="1" customWidth="1"/>
    <col min="2829" max="2829" width="12.88671875" style="1" customWidth="1"/>
    <col min="2830" max="2830" width="11.109375" style="1" customWidth="1"/>
    <col min="2831" max="2831" width="14" style="1" customWidth="1"/>
    <col min="2832" max="2832" width="10.109375" style="1" customWidth="1"/>
    <col min="2833" max="2833" width="12.33203125" style="1" customWidth="1"/>
    <col min="2834" max="2834" width="13.77734375" style="1" customWidth="1"/>
    <col min="2835" max="2835" width="0" style="1" hidden="1" customWidth="1"/>
    <col min="2836" max="2836" width="11.21875" style="1" customWidth="1"/>
    <col min="2837" max="2837" width="10.33203125" style="1" customWidth="1"/>
    <col min="2838" max="2838" width="12.6640625" style="1" customWidth="1"/>
    <col min="2839" max="2839" width="15" style="1" customWidth="1"/>
    <col min="2840" max="2840" width="2.44140625" style="1" customWidth="1"/>
    <col min="2841" max="2841" width="16.6640625" style="1" customWidth="1"/>
    <col min="2842" max="2842" width="3.33203125" style="1" customWidth="1"/>
    <col min="2843" max="2844" width="0" style="1" hidden="1" customWidth="1"/>
    <col min="2845" max="2845" width="15.5546875" style="1" customWidth="1"/>
    <col min="2846" max="2846" width="17.88671875" style="1" customWidth="1"/>
    <col min="2847" max="2847" width="11.77734375" style="1" customWidth="1"/>
    <col min="2848" max="2848" width="12" style="1" customWidth="1"/>
    <col min="2849" max="3072" width="27.5546875" style="1"/>
    <col min="3073" max="3073" width="19.44140625" style="1" customWidth="1"/>
    <col min="3074" max="3074" width="12.88671875" style="1" customWidth="1"/>
    <col min="3075" max="3076" width="0" style="1" hidden="1" customWidth="1"/>
    <col min="3077" max="3077" width="12.77734375" style="1" customWidth="1"/>
    <col min="3078" max="3078" width="11.21875" style="1" customWidth="1"/>
    <col min="3079" max="3081" width="0" style="1" hidden="1" customWidth="1"/>
    <col min="3082" max="3082" width="12.5546875" style="1" customWidth="1"/>
    <col min="3083" max="3083" width="10.33203125" style="1" customWidth="1"/>
    <col min="3084" max="3084" width="10.44140625" style="1" customWidth="1"/>
    <col min="3085" max="3085" width="12.88671875" style="1" customWidth="1"/>
    <col min="3086" max="3086" width="11.109375" style="1" customWidth="1"/>
    <col min="3087" max="3087" width="14" style="1" customWidth="1"/>
    <col min="3088" max="3088" width="10.109375" style="1" customWidth="1"/>
    <col min="3089" max="3089" width="12.33203125" style="1" customWidth="1"/>
    <col min="3090" max="3090" width="13.77734375" style="1" customWidth="1"/>
    <col min="3091" max="3091" width="0" style="1" hidden="1" customWidth="1"/>
    <col min="3092" max="3092" width="11.21875" style="1" customWidth="1"/>
    <col min="3093" max="3093" width="10.33203125" style="1" customWidth="1"/>
    <col min="3094" max="3094" width="12.6640625" style="1" customWidth="1"/>
    <col min="3095" max="3095" width="15" style="1" customWidth="1"/>
    <col min="3096" max="3096" width="2.44140625" style="1" customWidth="1"/>
    <col min="3097" max="3097" width="16.6640625" style="1" customWidth="1"/>
    <col min="3098" max="3098" width="3.33203125" style="1" customWidth="1"/>
    <col min="3099" max="3100" width="0" style="1" hidden="1" customWidth="1"/>
    <col min="3101" max="3101" width="15.5546875" style="1" customWidth="1"/>
    <col min="3102" max="3102" width="17.88671875" style="1" customWidth="1"/>
    <col min="3103" max="3103" width="11.77734375" style="1" customWidth="1"/>
    <col min="3104" max="3104" width="12" style="1" customWidth="1"/>
    <col min="3105" max="3328" width="27.5546875" style="1"/>
    <col min="3329" max="3329" width="19.44140625" style="1" customWidth="1"/>
    <col min="3330" max="3330" width="12.88671875" style="1" customWidth="1"/>
    <col min="3331" max="3332" width="0" style="1" hidden="1" customWidth="1"/>
    <col min="3333" max="3333" width="12.77734375" style="1" customWidth="1"/>
    <col min="3334" max="3334" width="11.21875" style="1" customWidth="1"/>
    <col min="3335" max="3337" width="0" style="1" hidden="1" customWidth="1"/>
    <col min="3338" max="3338" width="12.5546875" style="1" customWidth="1"/>
    <col min="3339" max="3339" width="10.33203125" style="1" customWidth="1"/>
    <col min="3340" max="3340" width="10.44140625" style="1" customWidth="1"/>
    <col min="3341" max="3341" width="12.88671875" style="1" customWidth="1"/>
    <col min="3342" max="3342" width="11.109375" style="1" customWidth="1"/>
    <col min="3343" max="3343" width="14" style="1" customWidth="1"/>
    <col min="3344" max="3344" width="10.109375" style="1" customWidth="1"/>
    <col min="3345" max="3345" width="12.33203125" style="1" customWidth="1"/>
    <col min="3346" max="3346" width="13.77734375" style="1" customWidth="1"/>
    <col min="3347" max="3347" width="0" style="1" hidden="1" customWidth="1"/>
    <col min="3348" max="3348" width="11.21875" style="1" customWidth="1"/>
    <col min="3349" max="3349" width="10.33203125" style="1" customWidth="1"/>
    <col min="3350" max="3350" width="12.6640625" style="1" customWidth="1"/>
    <col min="3351" max="3351" width="15" style="1" customWidth="1"/>
    <col min="3352" max="3352" width="2.44140625" style="1" customWidth="1"/>
    <col min="3353" max="3353" width="16.6640625" style="1" customWidth="1"/>
    <col min="3354" max="3354" width="3.33203125" style="1" customWidth="1"/>
    <col min="3355" max="3356" width="0" style="1" hidden="1" customWidth="1"/>
    <col min="3357" max="3357" width="15.5546875" style="1" customWidth="1"/>
    <col min="3358" max="3358" width="17.88671875" style="1" customWidth="1"/>
    <col min="3359" max="3359" width="11.77734375" style="1" customWidth="1"/>
    <col min="3360" max="3360" width="12" style="1" customWidth="1"/>
    <col min="3361" max="3584" width="27.5546875" style="1"/>
    <col min="3585" max="3585" width="19.44140625" style="1" customWidth="1"/>
    <col min="3586" max="3586" width="12.88671875" style="1" customWidth="1"/>
    <col min="3587" max="3588" width="0" style="1" hidden="1" customWidth="1"/>
    <col min="3589" max="3589" width="12.77734375" style="1" customWidth="1"/>
    <col min="3590" max="3590" width="11.21875" style="1" customWidth="1"/>
    <col min="3591" max="3593" width="0" style="1" hidden="1" customWidth="1"/>
    <col min="3594" max="3594" width="12.5546875" style="1" customWidth="1"/>
    <col min="3595" max="3595" width="10.33203125" style="1" customWidth="1"/>
    <col min="3596" max="3596" width="10.44140625" style="1" customWidth="1"/>
    <col min="3597" max="3597" width="12.88671875" style="1" customWidth="1"/>
    <col min="3598" max="3598" width="11.109375" style="1" customWidth="1"/>
    <col min="3599" max="3599" width="14" style="1" customWidth="1"/>
    <col min="3600" max="3600" width="10.109375" style="1" customWidth="1"/>
    <col min="3601" max="3601" width="12.33203125" style="1" customWidth="1"/>
    <col min="3602" max="3602" width="13.77734375" style="1" customWidth="1"/>
    <col min="3603" max="3603" width="0" style="1" hidden="1" customWidth="1"/>
    <col min="3604" max="3604" width="11.21875" style="1" customWidth="1"/>
    <col min="3605" max="3605" width="10.33203125" style="1" customWidth="1"/>
    <col min="3606" max="3606" width="12.6640625" style="1" customWidth="1"/>
    <col min="3607" max="3607" width="15" style="1" customWidth="1"/>
    <col min="3608" max="3608" width="2.44140625" style="1" customWidth="1"/>
    <col min="3609" max="3609" width="16.6640625" style="1" customWidth="1"/>
    <col min="3610" max="3610" width="3.33203125" style="1" customWidth="1"/>
    <col min="3611" max="3612" width="0" style="1" hidden="1" customWidth="1"/>
    <col min="3613" max="3613" width="15.5546875" style="1" customWidth="1"/>
    <col min="3614" max="3614" width="17.88671875" style="1" customWidth="1"/>
    <col min="3615" max="3615" width="11.77734375" style="1" customWidth="1"/>
    <col min="3616" max="3616" width="12" style="1" customWidth="1"/>
    <col min="3617" max="3840" width="27.5546875" style="1"/>
    <col min="3841" max="3841" width="19.44140625" style="1" customWidth="1"/>
    <col min="3842" max="3842" width="12.88671875" style="1" customWidth="1"/>
    <col min="3843" max="3844" width="0" style="1" hidden="1" customWidth="1"/>
    <col min="3845" max="3845" width="12.77734375" style="1" customWidth="1"/>
    <col min="3846" max="3846" width="11.21875" style="1" customWidth="1"/>
    <col min="3847" max="3849" width="0" style="1" hidden="1" customWidth="1"/>
    <col min="3850" max="3850" width="12.5546875" style="1" customWidth="1"/>
    <col min="3851" max="3851" width="10.33203125" style="1" customWidth="1"/>
    <col min="3852" max="3852" width="10.44140625" style="1" customWidth="1"/>
    <col min="3853" max="3853" width="12.88671875" style="1" customWidth="1"/>
    <col min="3854" max="3854" width="11.109375" style="1" customWidth="1"/>
    <col min="3855" max="3855" width="14" style="1" customWidth="1"/>
    <col min="3856" max="3856" width="10.109375" style="1" customWidth="1"/>
    <col min="3857" max="3857" width="12.33203125" style="1" customWidth="1"/>
    <col min="3858" max="3858" width="13.77734375" style="1" customWidth="1"/>
    <col min="3859" max="3859" width="0" style="1" hidden="1" customWidth="1"/>
    <col min="3860" max="3860" width="11.21875" style="1" customWidth="1"/>
    <col min="3861" max="3861" width="10.33203125" style="1" customWidth="1"/>
    <col min="3862" max="3862" width="12.6640625" style="1" customWidth="1"/>
    <col min="3863" max="3863" width="15" style="1" customWidth="1"/>
    <col min="3864" max="3864" width="2.44140625" style="1" customWidth="1"/>
    <col min="3865" max="3865" width="16.6640625" style="1" customWidth="1"/>
    <col min="3866" max="3866" width="3.33203125" style="1" customWidth="1"/>
    <col min="3867" max="3868" width="0" style="1" hidden="1" customWidth="1"/>
    <col min="3869" max="3869" width="15.5546875" style="1" customWidth="1"/>
    <col min="3870" max="3870" width="17.88671875" style="1" customWidth="1"/>
    <col min="3871" max="3871" width="11.77734375" style="1" customWidth="1"/>
    <col min="3872" max="3872" width="12" style="1" customWidth="1"/>
    <col min="3873" max="4096" width="27.5546875" style="1"/>
    <col min="4097" max="4097" width="19.44140625" style="1" customWidth="1"/>
    <col min="4098" max="4098" width="12.88671875" style="1" customWidth="1"/>
    <col min="4099" max="4100" width="0" style="1" hidden="1" customWidth="1"/>
    <col min="4101" max="4101" width="12.77734375" style="1" customWidth="1"/>
    <col min="4102" max="4102" width="11.21875" style="1" customWidth="1"/>
    <col min="4103" max="4105" width="0" style="1" hidden="1" customWidth="1"/>
    <col min="4106" max="4106" width="12.5546875" style="1" customWidth="1"/>
    <col min="4107" max="4107" width="10.33203125" style="1" customWidth="1"/>
    <col min="4108" max="4108" width="10.44140625" style="1" customWidth="1"/>
    <col min="4109" max="4109" width="12.88671875" style="1" customWidth="1"/>
    <col min="4110" max="4110" width="11.109375" style="1" customWidth="1"/>
    <col min="4111" max="4111" width="14" style="1" customWidth="1"/>
    <col min="4112" max="4112" width="10.109375" style="1" customWidth="1"/>
    <col min="4113" max="4113" width="12.33203125" style="1" customWidth="1"/>
    <col min="4114" max="4114" width="13.77734375" style="1" customWidth="1"/>
    <col min="4115" max="4115" width="0" style="1" hidden="1" customWidth="1"/>
    <col min="4116" max="4116" width="11.21875" style="1" customWidth="1"/>
    <col min="4117" max="4117" width="10.33203125" style="1" customWidth="1"/>
    <col min="4118" max="4118" width="12.6640625" style="1" customWidth="1"/>
    <col min="4119" max="4119" width="15" style="1" customWidth="1"/>
    <col min="4120" max="4120" width="2.44140625" style="1" customWidth="1"/>
    <col min="4121" max="4121" width="16.6640625" style="1" customWidth="1"/>
    <col min="4122" max="4122" width="3.33203125" style="1" customWidth="1"/>
    <col min="4123" max="4124" width="0" style="1" hidden="1" customWidth="1"/>
    <col min="4125" max="4125" width="15.5546875" style="1" customWidth="1"/>
    <col min="4126" max="4126" width="17.88671875" style="1" customWidth="1"/>
    <col min="4127" max="4127" width="11.77734375" style="1" customWidth="1"/>
    <col min="4128" max="4128" width="12" style="1" customWidth="1"/>
    <col min="4129" max="4352" width="27.5546875" style="1"/>
    <col min="4353" max="4353" width="19.44140625" style="1" customWidth="1"/>
    <col min="4354" max="4354" width="12.88671875" style="1" customWidth="1"/>
    <col min="4355" max="4356" width="0" style="1" hidden="1" customWidth="1"/>
    <col min="4357" max="4357" width="12.77734375" style="1" customWidth="1"/>
    <col min="4358" max="4358" width="11.21875" style="1" customWidth="1"/>
    <col min="4359" max="4361" width="0" style="1" hidden="1" customWidth="1"/>
    <col min="4362" max="4362" width="12.5546875" style="1" customWidth="1"/>
    <col min="4363" max="4363" width="10.33203125" style="1" customWidth="1"/>
    <col min="4364" max="4364" width="10.44140625" style="1" customWidth="1"/>
    <col min="4365" max="4365" width="12.88671875" style="1" customWidth="1"/>
    <col min="4366" max="4366" width="11.109375" style="1" customWidth="1"/>
    <col min="4367" max="4367" width="14" style="1" customWidth="1"/>
    <col min="4368" max="4368" width="10.109375" style="1" customWidth="1"/>
    <col min="4369" max="4369" width="12.33203125" style="1" customWidth="1"/>
    <col min="4370" max="4370" width="13.77734375" style="1" customWidth="1"/>
    <col min="4371" max="4371" width="0" style="1" hidden="1" customWidth="1"/>
    <col min="4372" max="4372" width="11.21875" style="1" customWidth="1"/>
    <col min="4373" max="4373" width="10.33203125" style="1" customWidth="1"/>
    <col min="4374" max="4374" width="12.6640625" style="1" customWidth="1"/>
    <col min="4375" max="4375" width="15" style="1" customWidth="1"/>
    <col min="4376" max="4376" width="2.44140625" style="1" customWidth="1"/>
    <col min="4377" max="4377" width="16.6640625" style="1" customWidth="1"/>
    <col min="4378" max="4378" width="3.33203125" style="1" customWidth="1"/>
    <col min="4379" max="4380" width="0" style="1" hidden="1" customWidth="1"/>
    <col min="4381" max="4381" width="15.5546875" style="1" customWidth="1"/>
    <col min="4382" max="4382" width="17.88671875" style="1" customWidth="1"/>
    <col min="4383" max="4383" width="11.77734375" style="1" customWidth="1"/>
    <col min="4384" max="4384" width="12" style="1" customWidth="1"/>
    <col min="4385" max="4608" width="27.5546875" style="1"/>
    <col min="4609" max="4609" width="19.44140625" style="1" customWidth="1"/>
    <col min="4610" max="4610" width="12.88671875" style="1" customWidth="1"/>
    <col min="4611" max="4612" width="0" style="1" hidden="1" customWidth="1"/>
    <col min="4613" max="4613" width="12.77734375" style="1" customWidth="1"/>
    <col min="4614" max="4614" width="11.21875" style="1" customWidth="1"/>
    <col min="4615" max="4617" width="0" style="1" hidden="1" customWidth="1"/>
    <col min="4618" max="4618" width="12.5546875" style="1" customWidth="1"/>
    <col min="4619" max="4619" width="10.33203125" style="1" customWidth="1"/>
    <col min="4620" max="4620" width="10.44140625" style="1" customWidth="1"/>
    <col min="4621" max="4621" width="12.88671875" style="1" customWidth="1"/>
    <col min="4622" max="4622" width="11.109375" style="1" customWidth="1"/>
    <col min="4623" max="4623" width="14" style="1" customWidth="1"/>
    <col min="4624" max="4624" width="10.109375" style="1" customWidth="1"/>
    <col min="4625" max="4625" width="12.33203125" style="1" customWidth="1"/>
    <col min="4626" max="4626" width="13.77734375" style="1" customWidth="1"/>
    <col min="4627" max="4627" width="0" style="1" hidden="1" customWidth="1"/>
    <col min="4628" max="4628" width="11.21875" style="1" customWidth="1"/>
    <col min="4629" max="4629" width="10.33203125" style="1" customWidth="1"/>
    <col min="4630" max="4630" width="12.6640625" style="1" customWidth="1"/>
    <col min="4631" max="4631" width="15" style="1" customWidth="1"/>
    <col min="4632" max="4632" width="2.44140625" style="1" customWidth="1"/>
    <col min="4633" max="4633" width="16.6640625" style="1" customWidth="1"/>
    <col min="4634" max="4634" width="3.33203125" style="1" customWidth="1"/>
    <col min="4635" max="4636" width="0" style="1" hidden="1" customWidth="1"/>
    <col min="4637" max="4637" width="15.5546875" style="1" customWidth="1"/>
    <col min="4638" max="4638" width="17.88671875" style="1" customWidth="1"/>
    <col min="4639" max="4639" width="11.77734375" style="1" customWidth="1"/>
    <col min="4640" max="4640" width="12" style="1" customWidth="1"/>
    <col min="4641" max="4864" width="27.5546875" style="1"/>
    <col min="4865" max="4865" width="19.44140625" style="1" customWidth="1"/>
    <col min="4866" max="4866" width="12.88671875" style="1" customWidth="1"/>
    <col min="4867" max="4868" width="0" style="1" hidden="1" customWidth="1"/>
    <col min="4869" max="4869" width="12.77734375" style="1" customWidth="1"/>
    <col min="4870" max="4870" width="11.21875" style="1" customWidth="1"/>
    <col min="4871" max="4873" width="0" style="1" hidden="1" customWidth="1"/>
    <col min="4874" max="4874" width="12.5546875" style="1" customWidth="1"/>
    <col min="4875" max="4875" width="10.33203125" style="1" customWidth="1"/>
    <col min="4876" max="4876" width="10.44140625" style="1" customWidth="1"/>
    <col min="4877" max="4877" width="12.88671875" style="1" customWidth="1"/>
    <col min="4878" max="4878" width="11.109375" style="1" customWidth="1"/>
    <col min="4879" max="4879" width="14" style="1" customWidth="1"/>
    <col min="4880" max="4880" width="10.109375" style="1" customWidth="1"/>
    <col min="4881" max="4881" width="12.33203125" style="1" customWidth="1"/>
    <col min="4882" max="4882" width="13.77734375" style="1" customWidth="1"/>
    <col min="4883" max="4883" width="0" style="1" hidden="1" customWidth="1"/>
    <col min="4884" max="4884" width="11.21875" style="1" customWidth="1"/>
    <col min="4885" max="4885" width="10.33203125" style="1" customWidth="1"/>
    <col min="4886" max="4886" width="12.6640625" style="1" customWidth="1"/>
    <col min="4887" max="4887" width="15" style="1" customWidth="1"/>
    <col min="4888" max="4888" width="2.44140625" style="1" customWidth="1"/>
    <col min="4889" max="4889" width="16.6640625" style="1" customWidth="1"/>
    <col min="4890" max="4890" width="3.33203125" style="1" customWidth="1"/>
    <col min="4891" max="4892" width="0" style="1" hidden="1" customWidth="1"/>
    <col min="4893" max="4893" width="15.5546875" style="1" customWidth="1"/>
    <col min="4894" max="4894" width="17.88671875" style="1" customWidth="1"/>
    <col min="4895" max="4895" width="11.77734375" style="1" customWidth="1"/>
    <col min="4896" max="4896" width="12" style="1" customWidth="1"/>
    <col min="4897" max="5120" width="27.5546875" style="1"/>
    <col min="5121" max="5121" width="19.44140625" style="1" customWidth="1"/>
    <col min="5122" max="5122" width="12.88671875" style="1" customWidth="1"/>
    <col min="5123" max="5124" width="0" style="1" hidden="1" customWidth="1"/>
    <col min="5125" max="5125" width="12.77734375" style="1" customWidth="1"/>
    <col min="5126" max="5126" width="11.21875" style="1" customWidth="1"/>
    <col min="5127" max="5129" width="0" style="1" hidden="1" customWidth="1"/>
    <col min="5130" max="5130" width="12.5546875" style="1" customWidth="1"/>
    <col min="5131" max="5131" width="10.33203125" style="1" customWidth="1"/>
    <col min="5132" max="5132" width="10.44140625" style="1" customWidth="1"/>
    <col min="5133" max="5133" width="12.88671875" style="1" customWidth="1"/>
    <col min="5134" max="5134" width="11.109375" style="1" customWidth="1"/>
    <col min="5135" max="5135" width="14" style="1" customWidth="1"/>
    <col min="5136" max="5136" width="10.109375" style="1" customWidth="1"/>
    <col min="5137" max="5137" width="12.33203125" style="1" customWidth="1"/>
    <col min="5138" max="5138" width="13.77734375" style="1" customWidth="1"/>
    <col min="5139" max="5139" width="0" style="1" hidden="1" customWidth="1"/>
    <col min="5140" max="5140" width="11.21875" style="1" customWidth="1"/>
    <col min="5141" max="5141" width="10.33203125" style="1" customWidth="1"/>
    <col min="5142" max="5142" width="12.6640625" style="1" customWidth="1"/>
    <col min="5143" max="5143" width="15" style="1" customWidth="1"/>
    <col min="5144" max="5144" width="2.44140625" style="1" customWidth="1"/>
    <col min="5145" max="5145" width="16.6640625" style="1" customWidth="1"/>
    <col min="5146" max="5146" width="3.33203125" style="1" customWidth="1"/>
    <col min="5147" max="5148" width="0" style="1" hidden="1" customWidth="1"/>
    <col min="5149" max="5149" width="15.5546875" style="1" customWidth="1"/>
    <col min="5150" max="5150" width="17.88671875" style="1" customWidth="1"/>
    <col min="5151" max="5151" width="11.77734375" style="1" customWidth="1"/>
    <col min="5152" max="5152" width="12" style="1" customWidth="1"/>
    <col min="5153" max="5376" width="27.5546875" style="1"/>
    <col min="5377" max="5377" width="19.44140625" style="1" customWidth="1"/>
    <col min="5378" max="5378" width="12.88671875" style="1" customWidth="1"/>
    <col min="5379" max="5380" width="0" style="1" hidden="1" customWidth="1"/>
    <col min="5381" max="5381" width="12.77734375" style="1" customWidth="1"/>
    <col min="5382" max="5382" width="11.21875" style="1" customWidth="1"/>
    <col min="5383" max="5385" width="0" style="1" hidden="1" customWidth="1"/>
    <col min="5386" max="5386" width="12.5546875" style="1" customWidth="1"/>
    <col min="5387" max="5387" width="10.33203125" style="1" customWidth="1"/>
    <col min="5388" max="5388" width="10.44140625" style="1" customWidth="1"/>
    <col min="5389" max="5389" width="12.88671875" style="1" customWidth="1"/>
    <col min="5390" max="5390" width="11.109375" style="1" customWidth="1"/>
    <col min="5391" max="5391" width="14" style="1" customWidth="1"/>
    <col min="5392" max="5392" width="10.109375" style="1" customWidth="1"/>
    <col min="5393" max="5393" width="12.33203125" style="1" customWidth="1"/>
    <col min="5394" max="5394" width="13.77734375" style="1" customWidth="1"/>
    <col min="5395" max="5395" width="0" style="1" hidden="1" customWidth="1"/>
    <col min="5396" max="5396" width="11.21875" style="1" customWidth="1"/>
    <col min="5397" max="5397" width="10.33203125" style="1" customWidth="1"/>
    <col min="5398" max="5398" width="12.6640625" style="1" customWidth="1"/>
    <col min="5399" max="5399" width="15" style="1" customWidth="1"/>
    <col min="5400" max="5400" width="2.44140625" style="1" customWidth="1"/>
    <col min="5401" max="5401" width="16.6640625" style="1" customWidth="1"/>
    <col min="5402" max="5402" width="3.33203125" style="1" customWidth="1"/>
    <col min="5403" max="5404" width="0" style="1" hidden="1" customWidth="1"/>
    <col min="5405" max="5405" width="15.5546875" style="1" customWidth="1"/>
    <col min="5406" max="5406" width="17.88671875" style="1" customWidth="1"/>
    <col min="5407" max="5407" width="11.77734375" style="1" customWidth="1"/>
    <col min="5408" max="5408" width="12" style="1" customWidth="1"/>
    <col min="5409" max="5632" width="27.5546875" style="1"/>
    <col min="5633" max="5633" width="19.44140625" style="1" customWidth="1"/>
    <col min="5634" max="5634" width="12.88671875" style="1" customWidth="1"/>
    <col min="5635" max="5636" width="0" style="1" hidden="1" customWidth="1"/>
    <col min="5637" max="5637" width="12.77734375" style="1" customWidth="1"/>
    <col min="5638" max="5638" width="11.21875" style="1" customWidth="1"/>
    <col min="5639" max="5641" width="0" style="1" hidden="1" customWidth="1"/>
    <col min="5642" max="5642" width="12.5546875" style="1" customWidth="1"/>
    <col min="5643" max="5643" width="10.33203125" style="1" customWidth="1"/>
    <col min="5644" max="5644" width="10.44140625" style="1" customWidth="1"/>
    <col min="5645" max="5645" width="12.88671875" style="1" customWidth="1"/>
    <col min="5646" max="5646" width="11.109375" style="1" customWidth="1"/>
    <col min="5647" max="5647" width="14" style="1" customWidth="1"/>
    <col min="5648" max="5648" width="10.109375" style="1" customWidth="1"/>
    <col min="5649" max="5649" width="12.33203125" style="1" customWidth="1"/>
    <col min="5650" max="5650" width="13.77734375" style="1" customWidth="1"/>
    <col min="5651" max="5651" width="0" style="1" hidden="1" customWidth="1"/>
    <col min="5652" max="5652" width="11.21875" style="1" customWidth="1"/>
    <col min="5653" max="5653" width="10.33203125" style="1" customWidth="1"/>
    <col min="5654" max="5654" width="12.6640625" style="1" customWidth="1"/>
    <col min="5655" max="5655" width="15" style="1" customWidth="1"/>
    <col min="5656" max="5656" width="2.44140625" style="1" customWidth="1"/>
    <col min="5657" max="5657" width="16.6640625" style="1" customWidth="1"/>
    <col min="5658" max="5658" width="3.33203125" style="1" customWidth="1"/>
    <col min="5659" max="5660" width="0" style="1" hidden="1" customWidth="1"/>
    <col min="5661" max="5661" width="15.5546875" style="1" customWidth="1"/>
    <col min="5662" max="5662" width="17.88671875" style="1" customWidth="1"/>
    <col min="5663" max="5663" width="11.77734375" style="1" customWidth="1"/>
    <col min="5664" max="5664" width="12" style="1" customWidth="1"/>
    <col min="5665" max="5888" width="27.5546875" style="1"/>
    <col min="5889" max="5889" width="19.44140625" style="1" customWidth="1"/>
    <col min="5890" max="5890" width="12.88671875" style="1" customWidth="1"/>
    <col min="5891" max="5892" width="0" style="1" hidden="1" customWidth="1"/>
    <col min="5893" max="5893" width="12.77734375" style="1" customWidth="1"/>
    <col min="5894" max="5894" width="11.21875" style="1" customWidth="1"/>
    <col min="5895" max="5897" width="0" style="1" hidden="1" customWidth="1"/>
    <col min="5898" max="5898" width="12.5546875" style="1" customWidth="1"/>
    <col min="5899" max="5899" width="10.33203125" style="1" customWidth="1"/>
    <col min="5900" max="5900" width="10.44140625" style="1" customWidth="1"/>
    <col min="5901" max="5901" width="12.88671875" style="1" customWidth="1"/>
    <col min="5902" max="5902" width="11.109375" style="1" customWidth="1"/>
    <col min="5903" max="5903" width="14" style="1" customWidth="1"/>
    <col min="5904" max="5904" width="10.109375" style="1" customWidth="1"/>
    <col min="5905" max="5905" width="12.33203125" style="1" customWidth="1"/>
    <col min="5906" max="5906" width="13.77734375" style="1" customWidth="1"/>
    <col min="5907" max="5907" width="0" style="1" hidden="1" customWidth="1"/>
    <col min="5908" max="5908" width="11.21875" style="1" customWidth="1"/>
    <col min="5909" max="5909" width="10.33203125" style="1" customWidth="1"/>
    <col min="5910" max="5910" width="12.6640625" style="1" customWidth="1"/>
    <col min="5911" max="5911" width="15" style="1" customWidth="1"/>
    <col min="5912" max="5912" width="2.44140625" style="1" customWidth="1"/>
    <col min="5913" max="5913" width="16.6640625" style="1" customWidth="1"/>
    <col min="5914" max="5914" width="3.33203125" style="1" customWidth="1"/>
    <col min="5915" max="5916" width="0" style="1" hidden="1" customWidth="1"/>
    <col min="5917" max="5917" width="15.5546875" style="1" customWidth="1"/>
    <col min="5918" max="5918" width="17.88671875" style="1" customWidth="1"/>
    <col min="5919" max="5919" width="11.77734375" style="1" customWidth="1"/>
    <col min="5920" max="5920" width="12" style="1" customWidth="1"/>
    <col min="5921" max="6144" width="27.5546875" style="1"/>
    <col min="6145" max="6145" width="19.44140625" style="1" customWidth="1"/>
    <col min="6146" max="6146" width="12.88671875" style="1" customWidth="1"/>
    <col min="6147" max="6148" width="0" style="1" hidden="1" customWidth="1"/>
    <col min="6149" max="6149" width="12.77734375" style="1" customWidth="1"/>
    <col min="6150" max="6150" width="11.21875" style="1" customWidth="1"/>
    <col min="6151" max="6153" width="0" style="1" hidden="1" customWidth="1"/>
    <col min="6154" max="6154" width="12.5546875" style="1" customWidth="1"/>
    <col min="6155" max="6155" width="10.33203125" style="1" customWidth="1"/>
    <col min="6156" max="6156" width="10.44140625" style="1" customWidth="1"/>
    <col min="6157" max="6157" width="12.88671875" style="1" customWidth="1"/>
    <col min="6158" max="6158" width="11.109375" style="1" customWidth="1"/>
    <col min="6159" max="6159" width="14" style="1" customWidth="1"/>
    <col min="6160" max="6160" width="10.109375" style="1" customWidth="1"/>
    <col min="6161" max="6161" width="12.33203125" style="1" customWidth="1"/>
    <col min="6162" max="6162" width="13.77734375" style="1" customWidth="1"/>
    <col min="6163" max="6163" width="0" style="1" hidden="1" customWidth="1"/>
    <col min="6164" max="6164" width="11.21875" style="1" customWidth="1"/>
    <col min="6165" max="6165" width="10.33203125" style="1" customWidth="1"/>
    <col min="6166" max="6166" width="12.6640625" style="1" customWidth="1"/>
    <col min="6167" max="6167" width="15" style="1" customWidth="1"/>
    <col min="6168" max="6168" width="2.44140625" style="1" customWidth="1"/>
    <col min="6169" max="6169" width="16.6640625" style="1" customWidth="1"/>
    <col min="6170" max="6170" width="3.33203125" style="1" customWidth="1"/>
    <col min="6171" max="6172" width="0" style="1" hidden="1" customWidth="1"/>
    <col min="6173" max="6173" width="15.5546875" style="1" customWidth="1"/>
    <col min="6174" max="6174" width="17.88671875" style="1" customWidth="1"/>
    <col min="6175" max="6175" width="11.77734375" style="1" customWidth="1"/>
    <col min="6176" max="6176" width="12" style="1" customWidth="1"/>
    <col min="6177" max="6400" width="27.5546875" style="1"/>
    <col min="6401" max="6401" width="19.44140625" style="1" customWidth="1"/>
    <col min="6402" max="6402" width="12.88671875" style="1" customWidth="1"/>
    <col min="6403" max="6404" width="0" style="1" hidden="1" customWidth="1"/>
    <col min="6405" max="6405" width="12.77734375" style="1" customWidth="1"/>
    <col min="6406" max="6406" width="11.21875" style="1" customWidth="1"/>
    <col min="6407" max="6409" width="0" style="1" hidden="1" customWidth="1"/>
    <col min="6410" max="6410" width="12.5546875" style="1" customWidth="1"/>
    <col min="6411" max="6411" width="10.33203125" style="1" customWidth="1"/>
    <col min="6412" max="6412" width="10.44140625" style="1" customWidth="1"/>
    <col min="6413" max="6413" width="12.88671875" style="1" customWidth="1"/>
    <col min="6414" max="6414" width="11.109375" style="1" customWidth="1"/>
    <col min="6415" max="6415" width="14" style="1" customWidth="1"/>
    <col min="6416" max="6416" width="10.109375" style="1" customWidth="1"/>
    <col min="6417" max="6417" width="12.33203125" style="1" customWidth="1"/>
    <col min="6418" max="6418" width="13.77734375" style="1" customWidth="1"/>
    <col min="6419" max="6419" width="0" style="1" hidden="1" customWidth="1"/>
    <col min="6420" max="6420" width="11.21875" style="1" customWidth="1"/>
    <col min="6421" max="6421" width="10.33203125" style="1" customWidth="1"/>
    <col min="6422" max="6422" width="12.6640625" style="1" customWidth="1"/>
    <col min="6423" max="6423" width="15" style="1" customWidth="1"/>
    <col min="6424" max="6424" width="2.44140625" style="1" customWidth="1"/>
    <col min="6425" max="6425" width="16.6640625" style="1" customWidth="1"/>
    <col min="6426" max="6426" width="3.33203125" style="1" customWidth="1"/>
    <col min="6427" max="6428" width="0" style="1" hidden="1" customWidth="1"/>
    <col min="6429" max="6429" width="15.5546875" style="1" customWidth="1"/>
    <col min="6430" max="6430" width="17.88671875" style="1" customWidth="1"/>
    <col min="6431" max="6431" width="11.77734375" style="1" customWidth="1"/>
    <col min="6432" max="6432" width="12" style="1" customWidth="1"/>
    <col min="6433" max="6656" width="27.5546875" style="1"/>
    <col min="6657" max="6657" width="19.44140625" style="1" customWidth="1"/>
    <col min="6658" max="6658" width="12.88671875" style="1" customWidth="1"/>
    <col min="6659" max="6660" width="0" style="1" hidden="1" customWidth="1"/>
    <col min="6661" max="6661" width="12.77734375" style="1" customWidth="1"/>
    <col min="6662" max="6662" width="11.21875" style="1" customWidth="1"/>
    <col min="6663" max="6665" width="0" style="1" hidden="1" customWidth="1"/>
    <col min="6666" max="6666" width="12.5546875" style="1" customWidth="1"/>
    <col min="6667" max="6667" width="10.33203125" style="1" customWidth="1"/>
    <col min="6668" max="6668" width="10.44140625" style="1" customWidth="1"/>
    <col min="6669" max="6669" width="12.88671875" style="1" customWidth="1"/>
    <col min="6670" max="6670" width="11.109375" style="1" customWidth="1"/>
    <col min="6671" max="6671" width="14" style="1" customWidth="1"/>
    <col min="6672" max="6672" width="10.109375" style="1" customWidth="1"/>
    <col min="6673" max="6673" width="12.33203125" style="1" customWidth="1"/>
    <col min="6674" max="6674" width="13.77734375" style="1" customWidth="1"/>
    <col min="6675" max="6675" width="0" style="1" hidden="1" customWidth="1"/>
    <col min="6676" max="6676" width="11.21875" style="1" customWidth="1"/>
    <col min="6677" max="6677" width="10.33203125" style="1" customWidth="1"/>
    <col min="6678" max="6678" width="12.6640625" style="1" customWidth="1"/>
    <col min="6679" max="6679" width="15" style="1" customWidth="1"/>
    <col min="6680" max="6680" width="2.44140625" style="1" customWidth="1"/>
    <col min="6681" max="6681" width="16.6640625" style="1" customWidth="1"/>
    <col min="6682" max="6682" width="3.33203125" style="1" customWidth="1"/>
    <col min="6683" max="6684" width="0" style="1" hidden="1" customWidth="1"/>
    <col min="6685" max="6685" width="15.5546875" style="1" customWidth="1"/>
    <col min="6686" max="6686" width="17.88671875" style="1" customWidth="1"/>
    <col min="6687" max="6687" width="11.77734375" style="1" customWidth="1"/>
    <col min="6688" max="6688" width="12" style="1" customWidth="1"/>
    <col min="6689" max="6912" width="27.5546875" style="1"/>
    <col min="6913" max="6913" width="19.44140625" style="1" customWidth="1"/>
    <col min="6914" max="6914" width="12.88671875" style="1" customWidth="1"/>
    <col min="6915" max="6916" width="0" style="1" hidden="1" customWidth="1"/>
    <col min="6917" max="6917" width="12.77734375" style="1" customWidth="1"/>
    <col min="6918" max="6918" width="11.21875" style="1" customWidth="1"/>
    <col min="6919" max="6921" width="0" style="1" hidden="1" customWidth="1"/>
    <col min="6922" max="6922" width="12.5546875" style="1" customWidth="1"/>
    <col min="6923" max="6923" width="10.33203125" style="1" customWidth="1"/>
    <col min="6924" max="6924" width="10.44140625" style="1" customWidth="1"/>
    <col min="6925" max="6925" width="12.88671875" style="1" customWidth="1"/>
    <col min="6926" max="6926" width="11.109375" style="1" customWidth="1"/>
    <col min="6927" max="6927" width="14" style="1" customWidth="1"/>
    <col min="6928" max="6928" width="10.109375" style="1" customWidth="1"/>
    <col min="6929" max="6929" width="12.33203125" style="1" customWidth="1"/>
    <col min="6930" max="6930" width="13.77734375" style="1" customWidth="1"/>
    <col min="6931" max="6931" width="0" style="1" hidden="1" customWidth="1"/>
    <col min="6932" max="6932" width="11.21875" style="1" customWidth="1"/>
    <col min="6933" max="6933" width="10.33203125" style="1" customWidth="1"/>
    <col min="6934" max="6934" width="12.6640625" style="1" customWidth="1"/>
    <col min="6935" max="6935" width="15" style="1" customWidth="1"/>
    <col min="6936" max="6936" width="2.44140625" style="1" customWidth="1"/>
    <col min="6937" max="6937" width="16.6640625" style="1" customWidth="1"/>
    <col min="6938" max="6938" width="3.33203125" style="1" customWidth="1"/>
    <col min="6939" max="6940" width="0" style="1" hidden="1" customWidth="1"/>
    <col min="6941" max="6941" width="15.5546875" style="1" customWidth="1"/>
    <col min="6942" max="6942" width="17.88671875" style="1" customWidth="1"/>
    <col min="6943" max="6943" width="11.77734375" style="1" customWidth="1"/>
    <col min="6944" max="6944" width="12" style="1" customWidth="1"/>
    <col min="6945" max="7168" width="27.5546875" style="1"/>
    <col min="7169" max="7169" width="19.44140625" style="1" customWidth="1"/>
    <col min="7170" max="7170" width="12.88671875" style="1" customWidth="1"/>
    <col min="7171" max="7172" width="0" style="1" hidden="1" customWidth="1"/>
    <col min="7173" max="7173" width="12.77734375" style="1" customWidth="1"/>
    <col min="7174" max="7174" width="11.21875" style="1" customWidth="1"/>
    <col min="7175" max="7177" width="0" style="1" hidden="1" customWidth="1"/>
    <col min="7178" max="7178" width="12.5546875" style="1" customWidth="1"/>
    <col min="7179" max="7179" width="10.33203125" style="1" customWidth="1"/>
    <col min="7180" max="7180" width="10.44140625" style="1" customWidth="1"/>
    <col min="7181" max="7181" width="12.88671875" style="1" customWidth="1"/>
    <col min="7182" max="7182" width="11.109375" style="1" customWidth="1"/>
    <col min="7183" max="7183" width="14" style="1" customWidth="1"/>
    <col min="7184" max="7184" width="10.109375" style="1" customWidth="1"/>
    <col min="7185" max="7185" width="12.33203125" style="1" customWidth="1"/>
    <col min="7186" max="7186" width="13.77734375" style="1" customWidth="1"/>
    <col min="7187" max="7187" width="0" style="1" hidden="1" customWidth="1"/>
    <col min="7188" max="7188" width="11.21875" style="1" customWidth="1"/>
    <col min="7189" max="7189" width="10.33203125" style="1" customWidth="1"/>
    <col min="7190" max="7190" width="12.6640625" style="1" customWidth="1"/>
    <col min="7191" max="7191" width="15" style="1" customWidth="1"/>
    <col min="7192" max="7192" width="2.44140625" style="1" customWidth="1"/>
    <col min="7193" max="7193" width="16.6640625" style="1" customWidth="1"/>
    <col min="7194" max="7194" width="3.33203125" style="1" customWidth="1"/>
    <col min="7195" max="7196" width="0" style="1" hidden="1" customWidth="1"/>
    <col min="7197" max="7197" width="15.5546875" style="1" customWidth="1"/>
    <col min="7198" max="7198" width="17.88671875" style="1" customWidth="1"/>
    <col min="7199" max="7199" width="11.77734375" style="1" customWidth="1"/>
    <col min="7200" max="7200" width="12" style="1" customWidth="1"/>
    <col min="7201" max="7424" width="27.5546875" style="1"/>
    <col min="7425" max="7425" width="19.44140625" style="1" customWidth="1"/>
    <col min="7426" max="7426" width="12.88671875" style="1" customWidth="1"/>
    <col min="7427" max="7428" width="0" style="1" hidden="1" customWidth="1"/>
    <col min="7429" max="7429" width="12.77734375" style="1" customWidth="1"/>
    <col min="7430" max="7430" width="11.21875" style="1" customWidth="1"/>
    <col min="7431" max="7433" width="0" style="1" hidden="1" customWidth="1"/>
    <col min="7434" max="7434" width="12.5546875" style="1" customWidth="1"/>
    <col min="7435" max="7435" width="10.33203125" style="1" customWidth="1"/>
    <col min="7436" max="7436" width="10.44140625" style="1" customWidth="1"/>
    <col min="7437" max="7437" width="12.88671875" style="1" customWidth="1"/>
    <col min="7438" max="7438" width="11.109375" style="1" customWidth="1"/>
    <col min="7439" max="7439" width="14" style="1" customWidth="1"/>
    <col min="7440" max="7440" width="10.109375" style="1" customWidth="1"/>
    <col min="7441" max="7441" width="12.33203125" style="1" customWidth="1"/>
    <col min="7442" max="7442" width="13.77734375" style="1" customWidth="1"/>
    <col min="7443" max="7443" width="0" style="1" hidden="1" customWidth="1"/>
    <col min="7444" max="7444" width="11.21875" style="1" customWidth="1"/>
    <col min="7445" max="7445" width="10.33203125" style="1" customWidth="1"/>
    <col min="7446" max="7446" width="12.6640625" style="1" customWidth="1"/>
    <col min="7447" max="7447" width="15" style="1" customWidth="1"/>
    <col min="7448" max="7448" width="2.44140625" style="1" customWidth="1"/>
    <col min="7449" max="7449" width="16.6640625" style="1" customWidth="1"/>
    <col min="7450" max="7450" width="3.33203125" style="1" customWidth="1"/>
    <col min="7451" max="7452" width="0" style="1" hidden="1" customWidth="1"/>
    <col min="7453" max="7453" width="15.5546875" style="1" customWidth="1"/>
    <col min="7454" max="7454" width="17.88671875" style="1" customWidth="1"/>
    <col min="7455" max="7455" width="11.77734375" style="1" customWidth="1"/>
    <col min="7456" max="7456" width="12" style="1" customWidth="1"/>
    <col min="7457" max="7680" width="27.5546875" style="1"/>
    <col min="7681" max="7681" width="19.44140625" style="1" customWidth="1"/>
    <col min="7682" max="7682" width="12.88671875" style="1" customWidth="1"/>
    <col min="7683" max="7684" width="0" style="1" hidden="1" customWidth="1"/>
    <col min="7685" max="7685" width="12.77734375" style="1" customWidth="1"/>
    <col min="7686" max="7686" width="11.21875" style="1" customWidth="1"/>
    <col min="7687" max="7689" width="0" style="1" hidden="1" customWidth="1"/>
    <col min="7690" max="7690" width="12.5546875" style="1" customWidth="1"/>
    <col min="7691" max="7691" width="10.33203125" style="1" customWidth="1"/>
    <col min="7692" max="7692" width="10.44140625" style="1" customWidth="1"/>
    <col min="7693" max="7693" width="12.88671875" style="1" customWidth="1"/>
    <col min="7694" max="7694" width="11.109375" style="1" customWidth="1"/>
    <col min="7695" max="7695" width="14" style="1" customWidth="1"/>
    <col min="7696" max="7696" width="10.109375" style="1" customWidth="1"/>
    <col min="7697" max="7697" width="12.33203125" style="1" customWidth="1"/>
    <col min="7698" max="7698" width="13.77734375" style="1" customWidth="1"/>
    <col min="7699" max="7699" width="0" style="1" hidden="1" customWidth="1"/>
    <col min="7700" max="7700" width="11.21875" style="1" customWidth="1"/>
    <col min="7701" max="7701" width="10.33203125" style="1" customWidth="1"/>
    <col min="7702" max="7702" width="12.6640625" style="1" customWidth="1"/>
    <col min="7703" max="7703" width="15" style="1" customWidth="1"/>
    <col min="7704" max="7704" width="2.44140625" style="1" customWidth="1"/>
    <col min="7705" max="7705" width="16.6640625" style="1" customWidth="1"/>
    <col min="7706" max="7706" width="3.33203125" style="1" customWidth="1"/>
    <col min="7707" max="7708" width="0" style="1" hidden="1" customWidth="1"/>
    <col min="7709" max="7709" width="15.5546875" style="1" customWidth="1"/>
    <col min="7710" max="7710" width="17.88671875" style="1" customWidth="1"/>
    <col min="7711" max="7711" width="11.77734375" style="1" customWidth="1"/>
    <col min="7712" max="7712" width="12" style="1" customWidth="1"/>
    <col min="7713" max="7936" width="27.5546875" style="1"/>
    <col min="7937" max="7937" width="19.44140625" style="1" customWidth="1"/>
    <col min="7938" max="7938" width="12.88671875" style="1" customWidth="1"/>
    <col min="7939" max="7940" width="0" style="1" hidden="1" customWidth="1"/>
    <col min="7941" max="7941" width="12.77734375" style="1" customWidth="1"/>
    <col min="7942" max="7942" width="11.21875" style="1" customWidth="1"/>
    <col min="7943" max="7945" width="0" style="1" hidden="1" customWidth="1"/>
    <col min="7946" max="7946" width="12.5546875" style="1" customWidth="1"/>
    <col min="7947" max="7947" width="10.33203125" style="1" customWidth="1"/>
    <col min="7948" max="7948" width="10.44140625" style="1" customWidth="1"/>
    <col min="7949" max="7949" width="12.88671875" style="1" customWidth="1"/>
    <col min="7950" max="7950" width="11.109375" style="1" customWidth="1"/>
    <col min="7951" max="7951" width="14" style="1" customWidth="1"/>
    <col min="7952" max="7952" width="10.109375" style="1" customWidth="1"/>
    <col min="7953" max="7953" width="12.33203125" style="1" customWidth="1"/>
    <col min="7954" max="7954" width="13.77734375" style="1" customWidth="1"/>
    <col min="7955" max="7955" width="0" style="1" hidden="1" customWidth="1"/>
    <col min="7956" max="7956" width="11.21875" style="1" customWidth="1"/>
    <col min="7957" max="7957" width="10.33203125" style="1" customWidth="1"/>
    <col min="7958" max="7958" width="12.6640625" style="1" customWidth="1"/>
    <col min="7959" max="7959" width="15" style="1" customWidth="1"/>
    <col min="7960" max="7960" width="2.44140625" style="1" customWidth="1"/>
    <col min="7961" max="7961" width="16.6640625" style="1" customWidth="1"/>
    <col min="7962" max="7962" width="3.33203125" style="1" customWidth="1"/>
    <col min="7963" max="7964" width="0" style="1" hidden="1" customWidth="1"/>
    <col min="7965" max="7965" width="15.5546875" style="1" customWidth="1"/>
    <col min="7966" max="7966" width="17.88671875" style="1" customWidth="1"/>
    <col min="7967" max="7967" width="11.77734375" style="1" customWidth="1"/>
    <col min="7968" max="7968" width="12" style="1" customWidth="1"/>
    <col min="7969" max="8192" width="27.5546875" style="1"/>
    <col min="8193" max="8193" width="19.44140625" style="1" customWidth="1"/>
    <col min="8194" max="8194" width="12.88671875" style="1" customWidth="1"/>
    <col min="8195" max="8196" width="0" style="1" hidden="1" customWidth="1"/>
    <col min="8197" max="8197" width="12.77734375" style="1" customWidth="1"/>
    <col min="8198" max="8198" width="11.21875" style="1" customWidth="1"/>
    <col min="8199" max="8201" width="0" style="1" hidden="1" customWidth="1"/>
    <col min="8202" max="8202" width="12.5546875" style="1" customWidth="1"/>
    <col min="8203" max="8203" width="10.33203125" style="1" customWidth="1"/>
    <col min="8204" max="8204" width="10.44140625" style="1" customWidth="1"/>
    <col min="8205" max="8205" width="12.88671875" style="1" customWidth="1"/>
    <col min="8206" max="8206" width="11.109375" style="1" customWidth="1"/>
    <col min="8207" max="8207" width="14" style="1" customWidth="1"/>
    <col min="8208" max="8208" width="10.109375" style="1" customWidth="1"/>
    <col min="8209" max="8209" width="12.33203125" style="1" customWidth="1"/>
    <col min="8210" max="8210" width="13.77734375" style="1" customWidth="1"/>
    <col min="8211" max="8211" width="0" style="1" hidden="1" customWidth="1"/>
    <col min="8212" max="8212" width="11.21875" style="1" customWidth="1"/>
    <col min="8213" max="8213" width="10.33203125" style="1" customWidth="1"/>
    <col min="8214" max="8214" width="12.6640625" style="1" customWidth="1"/>
    <col min="8215" max="8215" width="15" style="1" customWidth="1"/>
    <col min="8216" max="8216" width="2.44140625" style="1" customWidth="1"/>
    <col min="8217" max="8217" width="16.6640625" style="1" customWidth="1"/>
    <col min="8218" max="8218" width="3.33203125" style="1" customWidth="1"/>
    <col min="8219" max="8220" width="0" style="1" hidden="1" customWidth="1"/>
    <col min="8221" max="8221" width="15.5546875" style="1" customWidth="1"/>
    <col min="8222" max="8222" width="17.88671875" style="1" customWidth="1"/>
    <col min="8223" max="8223" width="11.77734375" style="1" customWidth="1"/>
    <col min="8224" max="8224" width="12" style="1" customWidth="1"/>
    <col min="8225" max="8448" width="27.5546875" style="1"/>
    <col min="8449" max="8449" width="19.44140625" style="1" customWidth="1"/>
    <col min="8450" max="8450" width="12.88671875" style="1" customWidth="1"/>
    <col min="8451" max="8452" width="0" style="1" hidden="1" customWidth="1"/>
    <col min="8453" max="8453" width="12.77734375" style="1" customWidth="1"/>
    <col min="8454" max="8454" width="11.21875" style="1" customWidth="1"/>
    <col min="8455" max="8457" width="0" style="1" hidden="1" customWidth="1"/>
    <col min="8458" max="8458" width="12.5546875" style="1" customWidth="1"/>
    <col min="8459" max="8459" width="10.33203125" style="1" customWidth="1"/>
    <col min="8460" max="8460" width="10.44140625" style="1" customWidth="1"/>
    <col min="8461" max="8461" width="12.88671875" style="1" customWidth="1"/>
    <col min="8462" max="8462" width="11.109375" style="1" customWidth="1"/>
    <col min="8463" max="8463" width="14" style="1" customWidth="1"/>
    <col min="8464" max="8464" width="10.109375" style="1" customWidth="1"/>
    <col min="8465" max="8465" width="12.33203125" style="1" customWidth="1"/>
    <col min="8466" max="8466" width="13.77734375" style="1" customWidth="1"/>
    <col min="8467" max="8467" width="0" style="1" hidden="1" customWidth="1"/>
    <col min="8468" max="8468" width="11.21875" style="1" customWidth="1"/>
    <col min="8469" max="8469" width="10.33203125" style="1" customWidth="1"/>
    <col min="8470" max="8470" width="12.6640625" style="1" customWidth="1"/>
    <col min="8471" max="8471" width="15" style="1" customWidth="1"/>
    <col min="8472" max="8472" width="2.44140625" style="1" customWidth="1"/>
    <col min="8473" max="8473" width="16.6640625" style="1" customWidth="1"/>
    <col min="8474" max="8474" width="3.33203125" style="1" customWidth="1"/>
    <col min="8475" max="8476" width="0" style="1" hidden="1" customWidth="1"/>
    <col min="8477" max="8477" width="15.5546875" style="1" customWidth="1"/>
    <col min="8478" max="8478" width="17.88671875" style="1" customWidth="1"/>
    <col min="8479" max="8479" width="11.77734375" style="1" customWidth="1"/>
    <col min="8480" max="8480" width="12" style="1" customWidth="1"/>
    <col min="8481" max="8704" width="27.5546875" style="1"/>
    <col min="8705" max="8705" width="19.44140625" style="1" customWidth="1"/>
    <col min="8706" max="8706" width="12.88671875" style="1" customWidth="1"/>
    <col min="8707" max="8708" width="0" style="1" hidden="1" customWidth="1"/>
    <col min="8709" max="8709" width="12.77734375" style="1" customWidth="1"/>
    <col min="8710" max="8710" width="11.21875" style="1" customWidth="1"/>
    <col min="8711" max="8713" width="0" style="1" hidden="1" customWidth="1"/>
    <col min="8714" max="8714" width="12.5546875" style="1" customWidth="1"/>
    <col min="8715" max="8715" width="10.33203125" style="1" customWidth="1"/>
    <col min="8716" max="8716" width="10.44140625" style="1" customWidth="1"/>
    <col min="8717" max="8717" width="12.88671875" style="1" customWidth="1"/>
    <col min="8718" max="8718" width="11.109375" style="1" customWidth="1"/>
    <col min="8719" max="8719" width="14" style="1" customWidth="1"/>
    <col min="8720" max="8720" width="10.109375" style="1" customWidth="1"/>
    <col min="8721" max="8721" width="12.33203125" style="1" customWidth="1"/>
    <col min="8722" max="8722" width="13.77734375" style="1" customWidth="1"/>
    <col min="8723" max="8723" width="0" style="1" hidden="1" customWidth="1"/>
    <col min="8724" max="8724" width="11.21875" style="1" customWidth="1"/>
    <col min="8725" max="8725" width="10.33203125" style="1" customWidth="1"/>
    <col min="8726" max="8726" width="12.6640625" style="1" customWidth="1"/>
    <col min="8727" max="8727" width="15" style="1" customWidth="1"/>
    <col min="8728" max="8728" width="2.44140625" style="1" customWidth="1"/>
    <col min="8729" max="8729" width="16.6640625" style="1" customWidth="1"/>
    <col min="8730" max="8730" width="3.33203125" style="1" customWidth="1"/>
    <col min="8731" max="8732" width="0" style="1" hidden="1" customWidth="1"/>
    <col min="8733" max="8733" width="15.5546875" style="1" customWidth="1"/>
    <col min="8734" max="8734" width="17.88671875" style="1" customWidth="1"/>
    <col min="8735" max="8735" width="11.77734375" style="1" customWidth="1"/>
    <col min="8736" max="8736" width="12" style="1" customWidth="1"/>
    <col min="8737" max="8960" width="27.5546875" style="1"/>
    <col min="8961" max="8961" width="19.44140625" style="1" customWidth="1"/>
    <col min="8962" max="8962" width="12.88671875" style="1" customWidth="1"/>
    <col min="8963" max="8964" width="0" style="1" hidden="1" customWidth="1"/>
    <col min="8965" max="8965" width="12.77734375" style="1" customWidth="1"/>
    <col min="8966" max="8966" width="11.21875" style="1" customWidth="1"/>
    <col min="8967" max="8969" width="0" style="1" hidden="1" customWidth="1"/>
    <col min="8970" max="8970" width="12.5546875" style="1" customWidth="1"/>
    <col min="8971" max="8971" width="10.33203125" style="1" customWidth="1"/>
    <col min="8972" max="8972" width="10.44140625" style="1" customWidth="1"/>
    <col min="8973" max="8973" width="12.88671875" style="1" customWidth="1"/>
    <col min="8974" max="8974" width="11.109375" style="1" customWidth="1"/>
    <col min="8975" max="8975" width="14" style="1" customWidth="1"/>
    <col min="8976" max="8976" width="10.109375" style="1" customWidth="1"/>
    <col min="8977" max="8977" width="12.33203125" style="1" customWidth="1"/>
    <col min="8978" max="8978" width="13.77734375" style="1" customWidth="1"/>
    <col min="8979" max="8979" width="0" style="1" hidden="1" customWidth="1"/>
    <col min="8980" max="8980" width="11.21875" style="1" customWidth="1"/>
    <col min="8981" max="8981" width="10.33203125" style="1" customWidth="1"/>
    <col min="8982" max="8982" width="12.6640625" style="1" customWidth="1"/>
    <col min="8983" max="8983" width="15" style="1" customWidth="1"/>
    <col min="8984" max="8984" width="2.44140625" style="1" customWidth="1"/>
    <col min="8985" max="8985" width="16.6640625" style="1" customWidth="1"/>
    <col min="8986" max="8986" width="3.33203125" style="1" customWidth="1"/>
    <col min="8987" max="8988" width="0" style="1" hidden="1" customWidth="1"/>
    <col min="8989" max="8989" width="15.5546875" style="1" customWidth="1"/>
    <col min="8990" max="8990" width="17.88671875" style="1" customWidth="1"/>
    <col min="8991" max="8991" width="11.77734375" style="1" customWidth="1"/>
    <col min="8992" max="8992" width="12" style="1" customWidth="1"/>
    <col min="8993" max="9216" width="27.5546875" style="1"/>
    <col min="9217" max="9217" width="19.44140625" style="1" customWidth="1"/>
    <col min="9218" max="9218" width="12.88671875" style="1" customWidth="1"/>
    <col min="9219" max="9220" width="0" style="1" hidden="1" customWidth="1"/>
    <col min="9221" max="9221" width="12.77734375" style="1" customWidth="1"/>
    <col min="9222" max="9222" width="11.21875" style="1" customWidth="1"/>
    <col min="9223" max="9225" width="0" style="1" hidden="1" customWidth="1"/>
    <col min="9226" max="9226" width="12.5546875" style="1" customWidth="1"/>
    <col min="9227" max="9227" width="10.33203125" style="1" customWidth="1"/>
    <col min="9228" max="9228" width="10.44140625" style="1" customWidth="1"/>
    <col min="9229" max="9229" width="12.88671875" style="1" customWidth="1"/>
    <col min="9230" max="9230" width="11.109375" style="1" customWidth="1"/>
    <col min="9231" max="9231" width="14" style="1" customWidth="1"/>
    <col min="9232" max="9232" width="10.109375" style="1" customWidth="1"/>
    <col min="9233" max="9233" width="12.33203125" style="1" customWidth="1"/>
    <col min="9234" max="9234" width="13.77734375" style="1" customWidth="1"/>
    <col min="9235" max="9235" width="0" style="1" hidden="1" customWidth="1"/>
    <col min="9236" max="9236" width="11.21875" style="1" customWidth="1"/>
    <col min="9237" max="9237" width="10.33203125" style="1" customWidth="1"/>
    <col min="9238" max="9238" width="12.6640625" style="1" customWidth="1"/>
    <col min="9239" max="9239" width="15" style="1" customWidth="1"/>
    <col min="9240" max="9240" width="2.44140625" style="1" customWidth="1"/>
    <col min="9241" max="9241" width="16.6640625" style="1" customWidth="1"/>
    <col min="9242" max="9242" width="3.33203125" style="1" customWidth="1"/>
    <col min="9243" max="9244" width="0" style="1" hidden="1" customWidth="1"/>
    <col min="9245" max="9245" width="15.5546875" style="1" customWidth="1"/>
    <col min="9246" max="9246" width="17.88671875" style="1" customWidth="1"/>
    <col min="9247" max="9247" width="11.77734375" style="1" customWidth="1"/>
    <col min="9248" max="9248" width="12" style="1" customWidth="1"/>
    <col min="9249" max="9472" width="27.5546875" style="1"/>
    <col min="9473" max="9473" width="19.44140625" style="1" customWidth="1"/>
    <col min="9474" max="9474" width="12.88671875" style="1" customWidth="1"/>
    <col min="9475" max="9476" width="0" style="1" hidden="1" customWidth="1"/>
    <col min="9477" max="9477" width="12.77734375" style="1" customWidth="1"/>
    <col min="9478" max="9478" width="11.21875" style="1" customWidth="1"/>
    <col min="9479" max="9481" width="0" style="1" hidden="1" customWidth="1"/>
    <col min="9482" max="9482" width="12.5546875" style="1" customWidth="1"/>
    <col min="9483" max="9483" width="10.33203125" style="1" customWidth="1"/>
    <col min="9484" max="9484" width="10.44140625" style="1" customWidth="1"/>
    <col min="9485" max="9485" width="12.88671875" style="1" customWidth="1"/>
    <col min="9486" max="9486" width="11.109375" style="1" customWidth="1"/>
    <col min="9487" max="9487" width="14" style="1" customWidth="1"/>
    <col min="9488" max="9488" width="10.109375" style="1" customWidth="1"/>
    <col min="9489" max="9489" width="12.33203125" style="1" customWidth="1"/>
    <col min="9490" max="9490" width="13.77734375" style="1" customWidth="1"/>
    <col min="9491" max="9491" width="0" style="1" hidden="1" customWidth="1"/>
    <col min="9492" max="9492" width="11.21875" style="1" customWidth="1"/>
    <col min="9493" max="9493" width="10.33203125" style="1" customWidth="1"/>
    <col min="9494" max="9494" width="12.6640625" style="1" customWidth="1"/>
    <col min="9495" max="9495" width="15" style="1" customWidth="1"/>
    <col min="9496" max="9496" width="2.44140625" style="1" customWidth="1"/>
    <col min="9497" max="9497" width="16.6640625" style="1" customWidth="1"/>
    <col min="9498" max="9498" width="3.33203125" style="1" customWidth="1"/>
    <col min="9499" max="9500" width="0" style="1" hidden="1" customWidth="1"/>
    <col min="9501" max="9501" width="15.5546875" style="1" customWidth="1"/>
    <col min="9502" max="9502" width="17.88671875" style="1" customWidth="1"/>
    <col min="9503" max="9503" width="11.77734375" style="1" customWidth="1"/>
    <col min="9504" max="9504" width="12" style="1" customWidth="1"/>
    <col min="9505" max="9728" width="27.5546875" style="1"/>
    <col min="9729" max="9729" width="19.44140625" style="1" customWidth="1"/>
    <col min="9730" max="9730" width="12.88671875" style="1" customWidth="1"/>
    <col min="9731" max="9732" width="0" style="1" hidden="1" customWidth="1"/>
    <col min="9733" max="9733" width="12.77734375" style="1" customWidth="1"/>
    <col min="9734" max="9734" width="11.21875" style="1" customWidth="1"/>
    <col min="9735" max="9737" width="0" style="1" hidden="1" customWidth="1"/>
    <col min="9738" max="9738" width="12.5546875" style="1" customWidth="1"/>
    <col min="9739" max="9739" width="10.33203125" style="1" customWidth="1"/>
    <col min="9740" max="9740" width="10.44140625" style="1" customWidth="1"/>
    <col min="9741" max="9741" width="12.88671875" style="1" customWidth="1"/>
    <col min="9742" max="9742" width="11.109375" style="1" customWidth="1"/>
    <col min="9743" max="9743" width="14" style="1" customWidth="1"/>
    <col min="9744" max="9744" width="10.109375" style="1" customWidth="1"/>
    <col min="9745" max="9745" width="12.33203125" style="1" customWidth="1"/>
    <col min="9746" max="9746" width="13.77734375" style="1" customWidth="1"/>
    <col min="9747" max="9747" width="0" style="1" hidden="1" customWidth="1"/>
    <col min="9748" max="9748" width="11.21875" style="1" customWidth="1"/>
    <col min="9749" max="9749" width="10.33203125" style="1" customWidth="1"/>
    <col min="9750" max="9750" width="12.6640625" style="1" customWidth="1"/>
    <col min="9751" max="9751" width="15" style="1" customWidth="1"/>
    <col min="9752" max="9752" width="2.44140625" style="1" customWidth="1"/>
    <col min="9753" max="9753" width="16.6640625" style="1" customWidth="1"/>
    <col min="9754" max="9754" width="3.33203125" style="1" customWidth="1"/>
    <col min="9755" max="9756" width="0" style="1" hidden="1" customWidth="1"/>
    <col min="9757" max="9757" width="15.5546875" style="1" customWidth="1"/>
    <col min="9758" max="9758" width="17.88671875" style="1" customWidth="1"/>
    <col min="9759" max="9759" width="11.77734375" style="1" customWidth="1"/>
    <col min="9760" max="9760" width="12" style="1" customWidth="1"/>
    <col min="9761" max="9984" width="27.5546875" style="1"/>
    <col min="9985" max="9985" width="19.44140625" style="1" customWidth="1"/>
    <col min="9986" max="9986" width="12.88671875" style="1" customWidth="1"/>
    <col min="9987" max="9988" width="0" style="1" hidden="1" customWidth="1"/>
    <col min="9989" max="9989" width="12.77734375" style="1" customWidth="1"/>
    <col min="9990" max="9990" width="11.21875" style="1" customWidth="1"/>
    <col min="9991" max="9993" width="0" style="1" hidden="1" customWidth="1"/>
    <col min="9994" max="9994" width="12.5546875" style="1" customWidth="1"/>
    <col min="9995" max="9995" width="10.33203125" style="1" customWidth="1"/>
    <col min="9996" max="9996" width="10.44140625" style="1" customWidth="1"/>
    <col min="9997" max="9997" width="12.88671875" style="1" customWidth="1"/>
    <col min="9998" max="9998" width="11.109375" style="1" customWidth="1"/>
    <col min="9999" max="9999" width="14" style="1" customWidth="1"/>
    <col min="10000" max="10000" width="10.109375" style="1" customWidth="1"/>
    <col min="10001" max="10001" width="12.33203125" style="1" customWidth="1"/>
    <col min="10002" max="10002" width="13.77734375" style="1" customWidth="1"/>
    <col min="10003" max="10003" width="0" style="1" hidden="1" customWidth="1"/>
    <col min="10004" max="10004" width="11.21875" style="1" customWidth="1"/>
    <col min="10005" max="10005" width="10.33203125" style="1" customWidth="1"/>
    <col min="10006" max="10006" width="12.6640625" style="1" customWidth="1"/>
    <col min="10007" max="10007" width="15" style="1" customWidth="1"/>
    <col min="10008" max="10008" width="2.44140625" style="1" customWidth="1"/>
    <col min="10009" max="10009" width="16.6640625" style="1" customWidth="1"/>
    <col min="10010" max="10010" width="3.33203125" style="1" customWidth="1"/>
    <col min="10011" max="10012" width="0" style="1" hidden="1" customWidth="1"/>
    <col min="10013" max="10013" width="15.5546875" style="1" customWidth="1"/>
    <col min="10014" max="10014" width="17.88671875" style="1" customWidth="1"/>
    <col min="10015" max="10015" width="11.77734375" style="1" customWidth="1"/>
    <col min="10016" max="10016" width="12" style="1" customWidth="1"/>
    <col min="10017" max="10240" width="27.5546875" style="1"/>
    <col min="10241" max="10241" width="19.44140625" style="1" customWidth="1"/>
    <col min="10242" max="10242" width="12.88671875" style="1" customWidth="1"/>
    <col min="10243" max="10244" width="0" style="1" hidden="1" customWidth="1"/>
    <col min="10245" max="10245" width="12.77734375" style="1" customWidth="1"/>
    <col min="10246" max="10246" width="11.21875" style="1" customWidth="1"/>
    <col min="10247" max="10249" width="0" style="1" hidden="1" customWidth="1"/>
    <col min="10250" max="10250" width="12.5546875" style="1" customWidth="1"/>
    <col min="10251" max="10251" width="10.33203125" style="1" customWidth="1"/>
    <col min="10252" max="10252" width="10.44140625" style="1" customWidth="1"/>
    <col min="10253" max="10253" width="12.88671875" style="1" customWidth="1"/>
    <col min="10254" max="10254" width="11.109375" style="1" customWidth="1"/>
    <col min="10255" max="10255" width="14" style="1" customWidth="1"/>
    <col min="10256" max="10256" width="10.109375" style="1" customWidth="1"/>
    <col min="10257" max="10257" width="12.33203125" style="1" customWidth="1"/>
    <col min="10258" max="10258" width="13.77734375" style="1" customWidth="1"/>
    <col min="10259" max="10259" width="0" style="1" hidden="1" customWidth="1"/>
    <col min="10260" max="10260" width="11.21875" style="1" customWidth="1"/>
    <col min="10261" max="10261" width="10.33203125" style="1" customWidth="1"/>
    <col min="10262" max="10262" width="12.6640625" style="1" customWidth="1"/>
    <col min="10263" max="10263" width="15" style="1" customWidth="1"/>
    <col min="10264" max="10264" width="2.44140625" style="1" customWidth="1"/>
    <col min="10265" max="10265" width="16.6640625" style="1" customWidth="1"/>
    <col min="10266" max="10266" width="3.33203125" style="1" customWidth="1"/>
    <col min="10267" max="10268" width="0" style="1" hidden="1" customWidth="1"/>
    <col min="10269" max="10269" width="15.5546875" style="1" customWidth="1"/>
    <col min="10270" max="10270" width="17.88671875" style="1" customWidth="1"/>
    <col min="10271" max="10271" width="11.77734375" style="1" customWidth="1"/>
    <col min="10272" max="10272" width="12" style="1" customWidth="1"/>
    <col min="10273" max="10496" width="27.5546875" style="1"/>
    <col min="10497" max="10497" width="19.44140625" style="1" customWidth="1"/>
    <col min="10498" max="10498" width="12.88671875" style="1" customWidth="1"/>
    <col min="10499" max="10500" width="0" style="1" hidden="1" customWidth="1"/>
    <col min="10501" max="10501" width="12.77734375" style="1" customWidth="1"/>
    <col min="10502" max="10502" width="11.21875" style="1" customWidth="1"/>
    <col min="10503" max="10505" width="0" style="1" hidden="1" customWidth="1"/>
    <col min="10506" max="10506" width="12.5546875" style="1" customWidth="1"/>
    <col min="10507" max="10507" width="10.33203125" style="1" customWidth="1"/>
    <col min="10508" max="10508" width="10.44140625" style="1" customWidth="1"/>
    <col min="10509" max="10509" width="12.88671875" style="1" customWidth="1"/>
    <col min="10510" max="10510" width="11.109375" style="1" customWidth="1"/>
    <col min="10511" max="10511" width="14" style="1" customWidth="1"/>
    <col min="10512" max="10512" width="10.109375" style="1" customWidth="1"/>
    <col min="10513" max="10513" width="12.33203125" style="1" customWidth="1"/>
    <col min="10514" max="10514" width="13.77734375" style="1" customWidth="1"/>
    <col min="10515" max="10515" width="0" style="1" hidden="1" customWidth="1"/>
    <col min="10516" max="10516" width="11.21875" style="1" customWidth="1"/>
    <col min="10517" max="10517" width="10.33203125" style="1" customWidth="1"/>
    <col min="10518" max="10518" width="12.6640625" style="1" customWidth="1"/>
    <col min="10519" max="10519" width="15" style="1" customWidth="1"/>
    <col min="10520" max="10520" width="2.44140625" style="1" customWidth="1"/>
    <col min="10521" max="10521" width="16.6640625" style="1" customWidth="1"/>
    <col min="10522" max="10522" width="3.33203125" style="1" customWidth="1"/>
    <col min="10523" max="10524" width="0" style="1" hidden="1" customWidth="1"/>
    <col min="10525" max="10525" width="15.5546875" style="1" customWidth="1"/>
    <col min="10526" max="10526" width="17.88671875" style="1" customWidth="1"/>
    <col min="10527" max="10527" width="11.77734375" style="1" customWidth="1"/>
    <col min="10528" max="10528" width="12" style="1" customWidth="1"/>
    <col min="10529" max="10752" width="27.5546875" style="1"/>
    <col min="10753" max="10753" width="19.44140625" style="1" customWidth="1"/>
    <col min="10754" max="10754" width="12.88671875" style="1" customWidth="1"/>
    <col min="10755" max="10756" width="0" style="1" hidden="1" customWidth="1"/>
    <col min="10757" max="10757" width="12.77734375" style="1" customWidth="1"/>
    <col min="10758" max="10758" width="11.21875" style="1" customWidth="1"/>
    <col min="10759" max="10761" width="0" style="1" hidden="1" customWidth="1"/>
    <col min="10762" max="10762" width="12.5546875" style="1" customWidth="1"/>
    <col min="10763" max="10763" width="10.33203125" style="1" customWidth="1"/>
    <col min="10764" max="10764" width="10.44140625" style="1" customWidth="1"/>
    <col min="10765" max="10765" width="12.88671875" style="1" customWidth="1"/>
    <col min="10766" max="10766" width="11.109375" style="1" customWidth="1"/>
    <col min="10767" max="10767" width="14" style="1" customWidth="1"/>
    <col min="10768" max="10768" width="10.109375" style="1" customWidth="1"/>
    <col min="10769" max="10769" width="12.33203125" style="1" customWidth="1"/>
    <col min="10770" max="10770" width="13.77734375" style="1" customWidth="1"/>
    <col min="10771" max="10771" width="0" style="1" hidden="1" customWidth="1"/>
    <col min="10772" max="10772" width="11.21875" style="1" customWidth="1"/>
    <col min="10773" max="10773" width="10.33203125" style="1" customWidth="1"/>
    <col min="10774" max="10774" width="12.6640625" style="1" customWidth="1"/>
    <col min="10775" max="10775" width="15" style="1" customWidth="1"/>
    <col min="10776" max="10776" width="2.44140625" style="1" customWidth="1"/>
    <col min="10777" max="10777" width="16.6640625" style="1" customWidth="1"/>
    <col min="10778" max="10778" width="3.33203125" style="1" customWidth="1"/>
    <col min="10779" max="10780" width="0" style="1" hidden="1" customWidth="1"/>
    <col min="10781" max="10781" width="15.5546875" style="1" customWidth="1"/>
    <col min="10782" max="10782" width="17.88671875" style="1" customWidth="1"/>
    <col min="10783" max="10783" width="11.77734375" style="1" customWidth="1"/>
    <col min="10784" max="10784" width="12" style="1" customWidth="1"/>
    <col min="10785" max="11008" width="27.5546875" style="1"/>
    <col min="11009" max="11009" width="19.44140625" style="1" customWidth="1"/>
    <col min="11010" max="11010" width="12.88671875" style="1" customWidth="1"/>
    <col min="11011" max="11012" width="0" style="1" hidden="1" customWidth="1"/>
    <col min="11013" max="11013" width="12.77734375" style="1" customWidth="1"/>
    <col min="11014" max="11014" width="11.21875" style="1" customWidth="1"/>
    <col min="11015" max="11017" width="0" style="1" hidden="1" customWidth="1"/>
    <col min="11018" max="11018" width="12.5546875" style="1" customWidth="1"/>
    <col min="11019" max="11019" width="10.33203125" style="1" customWidth="1"/>
    <col min="11020" max="11020" width="10.44140625" style="1" customWidth="1"/>
    <col min="11021" max="11021" width="12.88671875" style="1" customWidth="1"/>
    <col min="11022" max="11022" width="11.109375" style="1" customWidth="1"/>
    <col min="11023" max="11023" width="14" style="1" customWidth="1"/>
    <col min="11024" max="11024" width="10.109375" style="1" customWidth="1"/>
    <col min="11025" max="11025" width="12.33203125" style="1" customWidth="1"/>
    <col min="11026" max="11026" width="13.77734375" style="1" customWidth="1"/>
    <col min="11027" max="11027" width="0" style="1" hidden="1" customWidth="1"/>
    <col min="11028" max="11028" width="11.21875" style="1" customWidth="1"/>
    <col min="11029" max="11029" width="10.33203125" style="1" customWidth="1"/>
    <col min="11030" max="11030" width="12.6640625" style="1" customWidth="1"/>
    <col min="11031" max="11031" width="15" style="1" customWidth="1"/>
    <col min="11032" max="11032" width="2.44140625" style="1" customWidth="1"/>
    <col min="11033" max="11033" width="16.6640625" style="1" customWidth="1"/>
    <col min="11034" max="11034" width="3.33203125" style="1" customWidth="1"/>
    <col min="11035" max="11036" width="0" style="1" hidden="1" customWidth="1"/>
    <col min="11037" max="11037" width="15.5546875" style="1" customWidth="1"/>
    <col min="11038" max="11038" width="17.88671875" style="1" customWidth="1"/>
    <col min="11039" max="11039" width="11.77734375" style="1" customWidth="1"/>
    <col min="11040" max="11040" width="12" style="1" customWidth="1"/>
    <col min="11041" max="11264" width="27.5546875" style="1"/>
    <col min="11265" max="11265" width="19.44140625" style="1" customWidth="1"/>
    <col min="11266" max="11266" width="12.88671875" style="1" customWidth="1"/>
    <col min="11267" max="11268" width="0" style="1" hidden="1" customWidth="1"/>
    <col min="11269" max="11269" width="12.77734375" style="1" customWidth="1"/>
    <col min="11270" max="11270" width="11.21875" style="1" customWidth="1"/>
    <col min="11271" max="11273" width="0" style="1" hidden="1" customWidth="1"/>
    <col min="11274" max="11274" width="12.5546875" style="1" customWidth="1"/>
    <col min="11275" max="11275" width="10.33203125" style="1" customWidth="1"/>
    <col min="11276" max="11276" width="10.44140625" style="1" customWidth="1"/>
    <col min="11277" max="11277" width="12.88671875" style="1" customWidth="1"/>
    <col min="11278" max="11278" width="11.109375" style="1" customWidth="1"/>
    <col min="11279" max="11279" width="14" style="1" customWidth="1"/>
    <col min="11280" max="11280" width="10.109375" style="1" customWidth="1"/>
    <col min="11281" max="11281" width="12.33203125" style="1" customWidth="1"/>
    <col min="11282" max="11282" width="13.77734375" style="1" customWidth="1"/>
    <col min="11283" max="11283" width="0" style="1" hidden="1" customWidth="1"/>
    <col min="11284" max="11284" width="11.21875" style="1" customWidth="1"/>
    <col min="11285" max="11285" width="10.33203125" style="1" customWidth="1"/>
    <col min="11286" max="11286" width="12.6640625" style="1" customWidth="1"/>
    <col min="11287" max="11287" width="15" style="1" customWidth="1"/>
    <col min="11288" max="11288" width="2.44140625" style="1" customWidth="1"/>
    <col min="11289" max="11289" width="16.6640625" style="1" customWidth="1"/>
    <col min="11290" max="11290" width="3.33203125" style="1" customWidth="1"/>
    <col min="11291" max="11292" width="0" style="1" hidden="1" customWidth="1"/>
    <col min="11293" max="11293" width="15.5546875" style="1" customWidth="1"/>
    <col min="11294" max="11294" width="17.88671875" style="1" customWidth="1"/>
    <col min="11295" max="11295" width="11.77734375" style="1" customWidth="1"/>
    <col min="11296" max="11296" width="12" style="1" customWidth="1"/>
    <col min="11297" max="11520" width="27.5546875" style="1"/>
    <col min="11521" max="11521" width="19.44140625" style="1" customWidth="1"/>
    <col min="11522" max="11522" width="12.88671875" style="1" customWidth="1"/>
    <col min="11523" max="11524" width="0" style="1" hidden="1" customWidth="1"/>
    <col min="11525" max="11525" width="12.77734375" style="1" customWidth="1"/>
    <col min="11526" max="11526" width="11.21875" style="1" customWidth="1"/>
    <col min="11527" max="11529" width="0" style="1" hidden="1" customWidth="1"/>
    <col min="11530" max="11530" width="12.5546875" style="1" customWidth="1"/>
    <col min="11531" max="11531" width="10.33203125" style="1" customWidth="1"/>
    <col min="11532" max="11532" width="10.44140625" style="1" customWidth="1"/>
    <col min="11533" max="11533" width="12.88671875" style="1" customWidth="1"/>
    <col min="11534" max="11534" width="11.109375" style="1" customWidth="1"/>
    <col min="11535" max="11535" width="14" style="1" customWidth="1"/>
    <col min="11536" max="11536" width="10.109375" style="1" customWidth="1"/>
    <col min="11537" max="11537" width="12.33203125" style="1" customWidth="1"/>
    <col min="11538" max="11538" width="13.77734375" style="1" customWidth="1"/>
    <col min="11539" max="11539" width="0" style="1" hidden="1" customWidth="1"/>
    <col min="11540" max="11540" width="11.21875" style="1" customWidth="1"/>
    <col min="11541" max="11541" width="10.33203125" style="1" customWidth="1"/>
    <col min="11542" max="11542" width="12.6640625" style="1" customWidth="1"/>
    <col min="11543" max="11543" width="15" style="1" customWidth="1"/>
    <col min="11544" max="11544" width="2.44140625" style="1" customWidth="1"/>
    <col min="11545" max="11545" width="16.6640625" style="1" customWidth="1"/>
    <col min="11546" max="11546" width="3.33203125" style="1" customWidth="1"/>
    <col min="11547" max="11548" width="0" style="1" hidden="1" customWidth="1"/>
    <col min="11549" max="11549" width="15.5546875" style="1" customWidth="1"/>
    <col min="11550" max="11550" width="17.88671875" style="1" customWidth="1"/>
    <col min="11551" max="11551" width="11.77734375" style="1" customWidth="1"/>
    <col min="11552" max="11552" width="12" style="1" customWidth="1"/>
    <col min="11553" max="11776" width="27.5546875" style="1"/>
    <col min="11777" max="11777" width="19.44140625" style="1" customWidth="1"/>
    <col min="11778" max="11778" width="12.88671875" style="1" customWidth="1"/>
    <col min="11779" max="11780" width="0" style="1" hidden="1" customWidth="1"/>
    <col min="11781" max="11781" width="12.77734375" style="1" customWidth="1"/>
    <col min="11782" max="11782" width="11.21875" style="1" customWidth="1"/>
    <col min="11783" max="11785" width="0" style="1" hidden="1" customWidth="1"/>
    <col min="11786" max="11786" width="12.5546875" style="1" customWidth="1"/>
    <col min="11787" max="11787" width="10.33203125" style="1" customWidth="1"/>
    <col min="11788" max="11788" width="10.44140625" style="1" customWidth="1"/>
    <col min="11789" max="11789" width="12.88671875" style="1" customWidth="1"/>
    <col min="11790" max="11790" width="11.109375" style="1" customWidth="1"/>
    <col min="11791" max="11791" width="14" style="1" customWidth="1"/>
    <col min="11792" max="11792" width="10.109375" style="1" customWidth="1"/>
    <col min="11793" max="11793" width="12.33203125" style="1" customWidth="1"/>
    <col min="11794" max="11794" width="13.77734375" style="1" customWidth="1"/>
    <col min="11795" max="11795" width="0" style="1" hidden="1" customWidth="1"/>
    <col min="11796" max="11796" width="11.21875" style="1" customWidth="1"/>
    <col min="11797" max="11797" width="10.33203125" style="1" customWidth="1"/>
    <col min="11798" max="11798" width="12.6640625" style="1" customWidth="1"/>
    <col min="11799" max="11799" width="15" style="1" customWidth="1"/>
    <col min="11800" max="11800" width="2.44140625" style="1" customWidth="1"/>
    <col min="11801" max="11801" width="16.6640625" style="1" customWidth="1"/>
    <col min="11802" max="11802" width="3.33203125" style="1" customWidth="1"/>
    <col min="11803" max="11804" width="0" style="1" hidden="1" customWidth="1"/>
    <col min="11805" max="11805" width="15.5546875" style="1" customWidth="1"/>
    <col min="11806" max="11806" width="17.88671875" style="1" customWidth="1"/>
    <col min="11807" max="11807" width="11.77734375" style="1" customWidth="1"/>
    <col min="11808" max="11808" width="12" style="1" customWidth="1"/>
    <col min="11809" max="12032" width="27.5546875" style="1"/>
    <col min="12033" max="12033" width="19.44140625" style="1" customWidth="1"/>
    <col min="12034" max="12034" width="12.88671875" style="1" customWidth="1"/>
    <col min="12035" max="12036" width="0" style="1" hidden="1" customWidth="1"/>
    <col min="12037" max="12037" width="12.77734375" style="1" customWidth="1"/>
    <col min="12038" max="12038" width="11.21875" style="1" customWidth="1"/>
    <col min="12039" max="12041" width="0" style="1" hidden="1" customWidth="1"/>
    <col min="12042" max="12042" width="12.5546875" style="1" customWidth="1"/>
    <col min="12043" max="12043" width="10.33203125" style="1" customWidth="1"/>
    <col min="12044" max="12044" width="10.44140625" style="1" customWidth="1"/>
    <col min="12045" max="12045" width="12.88671875" style="1" customWidth="1"/>
    <col min="12046" max="12046" width="11.109375" style="1" customWidth="1"/>
    <col min="12047" max="12047" width="14" style="1" customWidth="1"/>
    <col min="12048" max="12048" width="10.109375" style="1" customWidth="1"/>
    <col min="12049" max="12049" width="12.33203125" style="1" customWidth="1"/>
    <col min="12050" max="12050" width="13.77734375" style="1" customWidth="1"/>
    <col min="12051" max="12051" width="0" style="1" hidden="1" customWidth="1"/>
    <col min="12052" max="12052" width="11.21875" style="1" customWidth="1"/>
    <col min="12053" max="12053" width="10.33203125" style="1" customWidth="1"/>
    <col min="12054" max="12054" width="12.6640625" style="1" customWidth="1"/>
    <col min="12055" max="12055" width="15" style="1" customWidth="1"/>
    <col min="12056" max="12056" width="2.44140625" style="1" customWidth="1"/>
    <col min="12057" max="12057" width="16.6640625" style="1" customWidth="1"/>
    <col min="12058" max="12058" width="3.33203125" style="1" customWidth="1"/>
    <col min="12059" max="12060" width="0" style="1" hidden="1" customWidth="1"/>
    <col min="12061" max="12061" width="15.5546875" style="1" customWidth="1"/>
    <col min="12062" max="12062" width="17.88671875" style="1" customWidth="1"/>
    <col min="12063" max="12063" width="11.77734375" style="1" customWidth="1"/>
    <col min="12064" max="12064" width="12" style="1" customWidth="1"/>
    <col min="12065" max="12288" width="27.5546875" style="1"/>
    <col min="12289" max="12289" width="19.44140625" style="1" customWidth="1"/>
    <col min="12290" max="12290" width="12.88671875" style="1" customWidth="1"/>
    <col min="12291" max="12292" width="0" style="1" hidden="1" customWidth="1"/>
    <col min="12293" max="12293" width="12.77734375" style="1" customWidth="1"/>
    <col min="12294" max="12294" width="11.21875" style="1" customWidth="1"/>
    <col min="12295" max="12297" width="0" style="1" hidden="1" customWidth="1"/>
    <col min="12298" max="12298" width="12.5546875" style="1" customWidth="1"/>
    <col min="12299" max="12299" width="10.33203125" style="1" customWidth="1"/>
    <col min="12300" max="12300" width="10.44140625" style="1" customWidth="1"/>
    <col min="12301" max="12301" width="12.88671875" style="1" customWidth="1"/>
    <col min="12302" max="12302" width="11.109375" style="1" customWidth="1"/>
    <col min="12303" max="12303" width="14" style="1" customWidth="1"/>
    <col min="12304" max="12304" width="10.109375" style="1" customWidth="1"/>
    <col min="12305" max="12305" width="12.33203125" style="1" customWidth="1"/>
    <col min="12306" max="12306" width="13.77734375" style="1" customWidth="1"/>
    <col min="12307" max="12307" width="0" style="1" hidden="1" customWidth="1"/>
    <col min="12308" max="12308" width="11.21875" style="1" customWidth="1"/>
    <col min="12309" max="12309" width="10.33203125" style="1" customWidth="1"/>
    <col min="12310" max="12310" width="12.6640625" style="1" customWidth="1"/>
    <col min="12311" max="12311" width="15" style="1" customWidth="1"/>
    <col min="12312" max="12312" width="2.44140625" style="1" customWidth="1"/>
    <col min="12313" max="12313" width="16.6640625" style="1" customWidth="1"/>
    <col min="12314" max="12314" width="3.33203125" style="1" customWidth="1"/>
    <col min="12315" max="12316" width="0" style="1" hidden="1" customWidth="1"/>
    <col min="12317" max="12317" width="15.5546875" style="1" customWidth="1"/>
    <col min="12318" max="12318" width="17.88671875" style="1" customWidth="1"/>
    <col min="12319" max="12319" width="11.77734375" style="1" customWidth="1"/>
    <col min="12320" max="12320" width="12" style="1" customWidth="1"/>
    <col min="12321" max="12544" width="27.5546875" style="1"/>
    <col min="12545" max="12545" width="19.44140625" style="1" customWidth="1"/>
    <col min="12546" max="12546" width="12.88671875" style="1" customWidth="1"/>
    <col min="12547" max="12548" width="0" style="1" hidden="1" customWidth="1"/>
    <col min="12549" max="12549" width="12.77734375" style="1" customWidth="1"/>
    <col min="12550" max="12550" width="11.21875" style="1" customWidth="1"/>
    <col min="12551" max="12553" width="0" style="1" hidden="1" customWidth="1"/>
    <col min="12554" max="12554" width="12.5546875" style="1" customWidth="1"/>
    <col min="12555" max="12555" width="10.33203125" style="1" customWidth="1"/>
    <col min="12556" max="12556" width="10.44140625" style="1" customWidth="1"/>
    <col min="12557" max="12557" width="12.88671875" style="1" customWidth="1"/>
    <col min="12558" max="12558" width="11.109375" style="1" customWidth="1"/>
    <col min="12559" max="12559" width="14" style="1" customWidth="1"/>
    <col min="12560" max="12560" width="10.109375" style="1" customWidth="1"/>
    <col min="12561" max="12561" width="12.33203125" style="1" customWidth="1"/>
    <col min="12562" max="12562" width="13.77734375" style="1" customWidth="1"/>
    <col min="12563" max="12563" width="0" style="1" hidden="1" customWidth="1"/>
    <col min="12564" max="12564" width="11.21875" style="1" customWidth="1"/>
    <col min="12565" max="12565" width="10.33203125" style="1" customWidth="1"/>
    <col min="12566" max="12566" width="12.6640625" style="1" customWidth="1"/>
    <col min="12567" max="12567" width="15" style="1" customWidth="1"/>
    <col min="12568" max="12568" width="2.44140625" style="1" customWidth="1"/>
    <col min="12569" max="12569" width="16.6640625" style="1" customWidth="1"/>
    <col min="12570" max="12570" width="3.33203125" style="1" customWidth="1"/>
    <col min="12571" max="12572" width="0" style="1" hidden="1" customWidth="1"/>
    <col min="12573" max="12573" width="15.5546875" style="1" customWidth="1"/>
    <col min="12574" max="12574" width="17.88671875" style="1" customWidth="1"/>
    <col min="12575" max="12575" width="11.77734375" style="1" customWidth="1"/>
    <col min="12576" max="12576" width="12" style="1" customWidth="1"/>
    <col min="12577" max="12800" width="27.5546875" style="1"/>
    <col min="12801" max="12801" width="19.44140625" style="1" customWidth="1"/>
    <col min="12802" max="12802" width="12.88671875" style="1" customWidth="1"/>
    <col min="12803" max="12804" width="0" style="1" hidden="1" customWidth="1"/>
    <col min="12805" max="12805" width="12.77734375" style="1" customWidth="1"/>
    <col min="12806" max="12806" width="11.21875" style="1" customWidth="1"/>
    <col min="12807" max="12809" width="0" style="1" hidden="1" customWidth="1"/>
    <col min="12810" max="12810" width="12.5546875" style="1" customWidth="1"/>
    <col min="12811" max="12811" width="10.33203125" style="1" customWidth="1"/>
    <col min="12812" max="12812" width="10.44140625" style="1" customWidth="1"/>
    <col min="12813" max="12813" width="12.88671875" style="1" customWidth="1"/>
    <col min="12814" max="12814" width="11.109375" style="1" customWidth="1"/>
    <col min="12815" max="12815" width="14" style="1" customWidth="1"/>
    <col min="12816" max="12816" width="10.109375" style="1" customWidth="1"/>
    <col min="12817" max="12817" width="12.33203125" style="1" customWidth="1"/>
    <col min="12818" max="12818" width="13.77734375" style="1" customWidth="1"/>
    <col min="12819" max="12819" width="0" style="1" hidden="1" customWidth="1"/>
    <col min="12820" max="12820" width="11.21875" style="1" customWidth="1"/>
    <col min="12821" max="12821" width="10.33203125" style="1" customWidth="1"/>
    <col min="12822" max="12822" width="12.6640625" style="1" customWidth="1"/>
    <col min="12823" max="12823" width="15" style="1" customWidth="1"/>
    <col min="12824" max="12824" width="2.44140625" style="1" customWidth="1"/>
    <col min="12825" max="12825" width="16.6640625" style="1" customWidth="1"/>
    <col min="12826" max="12826" width="3.33203125" style="1" customWidth="1"/>
    <col min="12827" max="12828" width="0" style="1" hidden="1" customWidth="1"/>
    <col min="12829" max="12829" width="15.5546875" style="1" customWidth="1"/>
    <col min="12830" max="12830" width="17.88671875" style="1" customWidth="1"/>
    <col min="12831" max="12831" width="11.77734375" style="1" customWidth="1"/>
    <col min="12832" max="12832" width="12" style="1" customWidth="1"/>
    <col min="12833" max="13056" width="27.5546875" style="1"/>
    <col min="13057" max="13057" width="19.44140625" style="1" customWidth="1"/>
    <col min="13058" max="13058" width="12.88671875" style="1" customWidth="1"/>
    <col min="13059" max="13060" width="0" style="1" hidden="1" customWidth="1"/>
    <col min="13061" max="13061" width="12.77734375" style="1" customWidth="1"/>
    <col min="13062" max="13062" width="11.21875" style="1" customWidth="1"/>
    <col min="13063" max="13065" width="0" style="1" hidden="1" customWidth="1"/>
    <col min="13066" max="13066" width="12.5546875" style="1" customWidth="1"/>
    <col min="13067" max="13067" width="10.33203125" style="1" customWidth="1"/>
    <col min="13068" max="13068" width="10.44140625" style="1" customWidth="1"/>
    <col min="13069" max="13069" width="12.88671875" style="1" customWidth="1"/>
    <col min="13070" max="13070" width="11.109375" style="1" customWidth="1"/>
    <col min="13071" max="13071" width="14" style="1" customWidth="1"/>
    <col min="13072" max="13072" width="10.109375" style="1" customWidth="1"/>
    <col min="13073" max="13073" width="12.33203125" style="1" customWidth="1"/>
    <col min="13074" max="13074" width="13.77734375" style="1" customWidth="1"/>
    <col min="13075" max="13075" width="0" style="1" hidden="1" customWidth="1"/>
    <col min="13076" max="13076" width="11.21875" style="1" customWidth="1"/>
    <col min="13077" max="13077" width="10.33203125" style="1" customWidth="1"/>
    <col min="13078" max="13078" width="12.6640625" style="1" customWidth="1"/>
    <col min="13079" max="13079" width="15" style="1" customWidth="1"/>
    <col min="13080" max="13080" width="2.44140625" style="1" customWidth="1"/>
    <col min="13081" max="13081" width="16.6640625" style="1" customWidth="1"/>
    <col min="13082" max="13082" width="3.33203125" style="1" customWidth="1"/>
    <col min="13083" max="13084" width="0" style="1" hidden="1" customWidth="1"/>
    <col min="13085" max="13085" width="15.5546875" style="1" customWidth="1"/>
    <col min="13086" max="13086" width="17.88671875" style="1" customWidth="1"/>
    <col min="13087" max="13087" width="11.77734375" style="1" customWidth="1"/>
    <col min="13088" max="13088" width="12" style="1" customWidth="1"/>
    <col min="13089" max="13312" width="27.5546875" style="1"/>
    <col min="13313" max="13313" width="19.44140625" style="1" customWidth="1"/>
    <col min="13314" max="13314" width="12.88671875" style="1" customWidth="1"/>
    <col min="13315" max="13316" width="0" style="1" hidden="1" customWidth="1"/>
    <col min="13317" max="13317" width="12.77734375" style="1" customWidth="1"/>
    <col min="13318" max="13318" width="11.21875" style="1" customWidth="1"/>
    <col min="13319" max="13321" width="0" style="1" hidden="1" customWidth="1"/>
    <col min="13322" max="13322" width="12.5546875" style="1" customWidth="1"/>
    <col min="13323" max="13323" width="10.33203125" style="1" customWidth="1"/>
    <col min="13324" max="13324" width="10.44140625" style="1" customWidth="1"/>
    <col min="13325" max="13325" width="12.88671875" style="1" customWidth="1"/>
    <col min="13326" max="13326" width="11.109375" style="1" customWidth="1"/>
    <col min="13327" max="13327" width="14" style="1" customWidth="1"/>
    <col min="13328" max="13328" width="10.109375" style="1" customWidth="1"/>
    <col min="13329" max="13329" width="12.33203125" style="1" customWidth="1"/>
    <col min="13330" max="13330" width="13.77734375" style="1" customWidth="1"/>
    <col min="13331" max="13331" width="0" style="1" hidden="1" customWidth="1"/>
    <col min="13332" max="13332" width="11.21875" style="1" customWidth="1"/>
    <col min="13333" max="13333" width="10.33203125" style="1" customWidth="1"/>
    <col min="13334" max="13334" width="12.6640625" style="1" customWidth="1"/>
    <col min="13335" max="13335" width="15" style="1" customWidth="1"/>
    <col min="13336" max="13336" width="2.44140625" style="1" customWidth="1"/>
    <col min="13337" max="13337" width="16.6640625" style="1" customWidth="1"/>
    <col min="13338" max="13338" width="3.33203125" style="1" customWidth="1"/>
    <col min="13339" max="13340" width="0" style="1" hidden="1" customWidth="1"/>
    <col min="13341" max="13341" width="15.5546875" style="1" customWidth="1"/>
    <col min="13342" max="13342" width="17.88671875" style="1" customWidth="1"/>
    <col min="13343" max="13343" width="11.77734375" style="1" customWidth="1"/>
    <col min="13344" max="13344" width="12" style="1" customWidth="1"/>
    <col min="13345" max="13568" width="27.5546875" style="1"/>
    <col min="13569" max="13569" width="19.44140625" style="1" customWidth="1"/>
    <col min="13570" max="13570" width="12.88671875" style="1" customWidth="1"/>
    <col min="13571" max="13572" width="0" style="1" hidden="1" customWidth="1"/>
    <col min="13573" max="13573" width="12.77734375" style="1" customWidth="1"/>
    <col min="13574" max="13574" width="11.21875" style="1" customWidth="1"/>
    <col min="13575" max="13577" width="0" style="1" hidden="1" customWidth="1"/>
    <col min="13578" max="13578" width="12.5546875" style="1" customWidth="1"/>
    <col min="13579" max="13579" width="10.33203125" style="1" customWidth="1"/>
    <col min="13580" max="13580" width="10.44140625" style="1" customWidth="1"/>
    <col min="13581" max="13581" width="12.88671875" style="1" customWidth="1"/>
    <col min="13582" max="13582" width="11.109375" style="1" customWidth="1"/>
    <col min="13583" max="13583" width="14" style="1" customWidth="1"/>
    <col min="13584" max="13584" width="10.109375" style="1" customWidth="1"/>
    <col min="13585" max="13585" width="12.33203125" style="1" customWidth="1"/>
    <col min="13586" max="13586" width="13.77734375" style="1" customWidth="1"/>
    <col min="13587" max="13587" width="0" style="1" hidden="1" customWidth="1"/>
    <col min="13588" max="13588" width="11.21875" style="1" customWidth="1"/>
    <col min="13589" max="13589" width="10.33203125" style="1" customWidth="1"/>
    <col min="13590" max="13590" width="12.6640625" style="1" customWidth="1"/>
    <col min="13591" max="13591" width="15" style="1" customWidth="1"/>
    <col min="13592" max="13592" width="2.44140625" style="1" customWidth="1"/>
    <col min="13593" max="13593" width="16.6640625" style="1" customWidth="1"/>
    <col min="13594" max="13594" width="3.33203125" style="1" customWidth="1"/>
    <col min="13595" max="13596" width="0" style="1" hidden="1" customWidth="1"/>
    <col min="13597" max="13597" width="15.5546875" style="1" customWidth="1"/>
    <col min="13598" max="13598" width="17.88671875" style="1" customWidth="1"/>
    <col min="13599" max="13599" width="11.77734375" style="1" customWidth="1"/>
    <col min="13600" max="13600" width="12" style="1" customWidth="1"/>
    <col min="13601" max="13824" width="27.5546875" style="1"/>
    <col min="13825" max="13825" width="19.44140625" style="1" customWidth="1"/>
    <col min="13826" max="13826" width="12.88671875" style="1" customWidth="1"/>
    <col min="13827" max="13828" width="0" style="1" hidden="1" customWidth="1"/>
    <col min="13829" max="13829" width="12.77734375" style="1" customWidth="1"/>
    <col min="13830" max="13830" width="11.21875" style="1" customWidth="1"/>
    <col min="13831" max="13833" width="0" style="1" hidden="1" customWidth="1"/>
    <col min="13834" max="13834" width="12.5546875" style="1" customWidth="1"/>
    <col min="13835" max="13835" width="10.33203125" style="1" customWidth="1"/>
    <col min="13836" max="13836" width="10.44140625" style="1" customWidth="1"/>
    <col min="13837" max="13837" width="12.88671875" style="1" customWidth="1"/>
    <col min="13838" max="13838" width="11.109375" style="1" customWidth="1"/>
    <col min="13839" max="13839" width="14" style="1" customWidth="1"/>
    <col min="13840" max="13840" width="10.109375" style="1" customWidth="1"/>
    <col min="13841" max="13841" width="12.33203125" style="1" customWidth="1"/>
    <col min="13842" max="13842" width="13.77734375" style="1" customWidth="1"/>
    <col min="13843" max="13843" width="0" style="1" hidden="1" customWidth="1"/>
    <col min="13844" max="13844" width="11.21875" style="1" customWidth="1"/>
    <col min="13845" max="13845" width="10.33203125" style="1" customWidth="1"/>
    <col min="13846" max="13846" width="12.6640625" style="1" customWidth="1"/>
    <col min="13847" max="13847" width="15" style="1" customWidth="1"/>
    <col min="13848" max="13848" width="2.44140625" style="1" customWidth="1"/>
    <col min="13849" max="13849" width="16.6640625" style="1" customWidth="1"/>
    <col min="13850" max="13850" width="3.33203125" style="1" customWidth="1"/>
    <col min="13851" max="13852" width="0" style="1" hidden="1" customWidth="1"/>
    <col min="13853" max="13853" width="15.5546875" style="1" customWidth="1"/>
    <col min="13854" max="13854" width="17.88671875" style="1" customWidth="1"/>
    <col min="13855" max="13855" width="11.77734375" style="1" customWidth="1"/>
    <col min="13856" max="13856" width="12" style="1" customWidth="1"/>
    <col min="13857" max="14080" width="27.5546875" style="1"/>
    <col min="14081" max="14081" width="19.44140625" style="1" customWidth="1"/>
    <col min="14082" max="14082" width="12.88671875" style="1" customWidth="1"/>
    <col min="14083" max="14084" width="0" style="1" hidden="1" customWidth="1"/>
    <col min="14085" max="14085" width="12.77734375" style="1" customWidth="1"/>
    <col min="14086" max="14086" width="11.21875" style="1" customWidth="1"/>
    <col min="14087" max="14089" width="0" style="1" hidden="1" customWidth="1"/>
    <col min="14090" max="14090" width="12.5546875" style="1" customWidth="1"/>
    <col min="14091" max="14091" width="10.33203125" style="1" customWidth="1"/>
    <col min="14092" max="14092" width="10.44140625" style="1" customWidth="1"/>
    <col min="14093" max="14093" width="12.88671875" style="1" customWidth="1"/>
    <col min="14094" max="14094" width="11.109375" style="1" customWidth="1"/>
    <col min="14095" max="14095" width="14" style="1" customWidth="1"/>
    <col min="14096" max="14096" width="10.109375" style="1" customWidth="1"/>
    <col min="14097" max="14097" width="12.33203125" style="1" customWidth="1"/>
    <col min="14098" max="14098" width="13.77734375" style="1" customWidth="1"/>
    <col min="14099" max="14099" width="0" style="1" hidden="1" customWidth="1"/>
    <col min="14100" max="14100" width="11.21875" style="1" customWidth="1"/>
    <col min="14101" max="14101" width="10.33203125" style="1" customWidth="1"/>
    <col min="14102" max="14102" width="12.6640625" style="1" customWidth="1"/>
    <col min="14103" max="14103" width="15" style="1" customWidth="1"/>
    <col min="14104" max="14104" width="2.44140625" style="1" customWidth="1"/>
    <col min="14105" max="14105" width="16.6640625" style="1" customWidth="1"/>
    <col min="14106" max="14106" width="3.33203125" style="1" customWidth="1"/>
    <col min="14107" max="14108" width="0" style="1" hidden="1" customWidth="1"/>
    <col min="14109" max="14109" width="15.5546875" style="1" customWidth="1"/>
    <col min="14110" max="14110" width="17.88671875" style="1" customWidth="1"/>
    <col min="14111" max="14111" width="11.77734375" style="1" customWidth="1"/>
    <col min="14112" max="14112" width="12" style="1" customWidth="1"/>
    <col min="14113" max="14336" width="27.5546875" style="1"/>
    <col min="14337" max="14337" width="19.44140625" style="1" customWidth="1"/>
    <col min="14338" max="14338" width="12.88671875" style="1" customWidth="1"/>
    <col min="14339" max="14340" width="0" style="1" hidden="1" customWidth="1"/>
    <col min="14341" max="14341" width="12.77734375" style="1" customWidth="1"/>
    <col min="14342" max="14342" width="11.21875" style="1" customWidth="1"/>
    <col min="14343" max="14345" width="0" style="1" hidden="1" customWidth="1"/>
    <col min="14346" max="14346" width="12.5546875" style="1" customWidth="1"/>
    <col min="14347" max="14347" width="10.33203125" style="1" customWidth="1"/>
    <col min="14348" max="14348" width="10.44140625" style="1" customWidth="1"/>
    <col min="14349" max="14349" width="12.88671875" style="1" customWidth="1"/>
    <col min="14350" max="14350" width="11.109375" style="1" customWidth="1"/>
    <col min="14351" max="14351" width="14" style="1" customWidth="1"/>
    <col min="14352" max="14352" width="10.109375" style="1" customWidth="1"/>
    <col min="14353" max="14353" width="12.33203125" style="1" customWidth="1"/>
    <col min="14354" max="14354" width="13.77734375" style="1" customWidth="1"/>
    <col min="14355" max="14355" width="0" style="1" hidden="1" customWidth="1"/>
    <col min="14356" max="14356" width="11.21875" style="1" customWidth="1"/>
    <col min="14357" max="14357" width="10.33203125" style="1" customWidth="1"/>
    <col min="14358" max="14358" width="12.6640625" style="1" customWidth="1"/>
    <col min="14359" max="14359" width="15" style="1" customWidth="1"/>
    <col min="14360" max="14360" width="2.44140625" style="1" customWidth="1"/>
    <col min="14361" max="14361" width="16.6640625" style="1" customWidth="1"/>
    <col min="14362" max="14362" width="3.33203125" style="1" customWidth="1"/>
    <col min="14363" max="14364" width="0" style="1" hidden="1" customWidth="1"/>
    <col min="14365" max="14365" width="15.5546875" style="1" customWidth="1"/>
    <col min="14366" max="14366" width="17.88671875" style="1" customWidth="1"/>
    <col min="14367" max="14367" width="11.77734375" style="1" customWidth="1"/>
    <col min="14368" max="14368" width="12" style="1" customWidth="1"/>
    <col min="14369" max="14592" width="27.5546875" style="1"/>
    <col min="14593" max="14593" width="19.44140625" style="1" customWidth="1"/>
    <col min="14594" max="14594" width="12.88671875" style="1" customWidth="1"/>
    <col min="14595" max="14596" width="0" style="1" hidden="1" customWidth="1"/>
    <col min="14597" max="14597" width="12.77734375" style="1" customWidth="1"/>
    <col min="14598" max="14598" width="11.21875" style="1" customWidth="1"/>
    <col min="14599" max="14601" width="0" style="1" hidden="1" customWidth="1"/>
    <col min="14602" max="14602" width="12.5546875" style="1" customWidth="1"/>
    <col min="14603" max="14603" width="10.33203125" style="1" customWidth="1"/>
    <col min="14604" max="14604" width="10.44140625" style="1" customWidth="1"/>
    <col min="14605" max="14605" width="12.88671875" style="1" customWidth="1"/>
    <col min="14606" max="14606" width="11.109375" style="1" customWidth="1"/>
    <col min="14607" max="14607" width="14" style="1" customWidth="1"/>
    <col min="14608" max="14608" width="10.109375" style="1" customWidth="1"/>
    <col min="14609" max="14609" width="12.33203125" style="1" customWidth="1"/>
    <col min="14610" max="14610" width="13.77734375" style="1" customWidth="1"/>
    <col min="14611" max="14611" width="0" style="1" hidden="1" customWidth="1"/>
    <col min="14612" max="14612" width="11.21875" style="1" customWidth="1"/>
    <col min="14613" max="14613" width="10.33203125" style="1" customWidth="1"/>
    <col min="14614" max="14614" width="12.6640625" style="1" customWidth="1"/>
    <col min="14615" max="14615" width="15" style="1" customWidth="1"/>
    <col min="14616" max="14616" width="2.44140625" style="1" customWidth="1"/>
    <col min="14617" max="14617" width="16.6640625" style="1" customWidth="1"/>
    <col min="14618" max="14618" width="3.33203125" style="1" customWidth="1"/>
    <col min="14619" max="14620" width="0" style="1" hidden="1" customWidth="1"/>
    <col min="14621" max="14621" width="15.5546875" style="1" customWidth="1"/>
    <col min="14622" max="14622" width="17.88671875" style="1" customWidth="1"/>
    <col min="14623" max="14623" width="11.77734375" style="1" customWidth="1"/>
    <col min="14624" max="14624" width="12" style="1" customWidth="1"/>
    <col min="14625" max="14848" width="27.5546875" style="1"/>
    <col min="14849" max="14849" width="19.44140625" style="1" customWidth="1"/>
    <col min="14850" max="14850" width="12.88671875" style="1" customWidth="1"/>
    <col min="14851" max="14852" width="0" style="1" hidden="1" customWidth="1"/>
    <col min="14853" max="14853" width="12.77734375" style="1" customWidth="1"/>
    <col min="14854" max="14854" width="11.21875" style="1" customWidth="1"/>
    <col min="14855" max="14857" width="0" style="1" hidden="1" customWidth="1"/>
    <col min="14858" max="14858" width="12.5546875" style="1" customWidth="1"/>
    <col min="14859" max="14859" width="10.33203125" style="1" customWidth="1"/>
    <col min="14860" max="14860" width="10.44140625" style="1" customWidth="1"/>
    <col min="14861" max="14861" width="12.88671875" style="1" customWidth="1"/>
    <col min="14862" max="14862" width="11.109375" style="1" customWidth="1"/>
    <col min="14863" max="14863" width="14" style="1" customWidth="1"/>
    <col min="14864" max="14864" width="10.109375" style="1" customWidth="1"/>
    <col min="14865" max="14865" width="12.33203125" style="1" customWidth="1"/>
    <col min="14866" max="14866" width="13.77734375" style="1" customWidth="1"/>
    <col min="14867" max="14867" width="0" style="1" hidden="1" customWidth="1"/>
    <col min="14868" max="14868" width="11.21875" style="1" customWidth="1"/>
    <col min="14869" max="14869" width="10.33203125" style="1" customWidth="1"/>
    <col min="14870" max="14870" width="12.6640625" style="1" customWidth="1"/>
    <col min="14871" max="14871" width="15" style="1" customWidth="1"/>
    <col min="14872" max="14872" width="2.44140625" style="1" customWidth="1"/>
    <col min="14873" max="14873" width="16.6640625" style="1" customWidth="1"/>
    <col min="14874" max="14874" width="3.33203125" style="1" customWidth="1"/>
    <col min="14875" max="14876" width="0" style="1" hidden="1" customWidth="1"/>
    <col min="14877" max="14877" width="15.5546875" style="1" customWidth="1"/>
    <col min="14878" max="14878" width="17.88671875" style="1" customWidth="1"/>
    <col min="14879" max="14879" width="11.77734375" style="1" customWidth="1"/>
    <col min="14880" max="14880" width="12" style="1" customWidth="1"/>
    <col min="14881" max="15104" width="27.5546875" style="1"/>
    <col min="15105" max="15105" width="19.44140625" style="1" customWidth="1"/>
    <col min="15106" max="15106" width="12.88671875" style="1" customWidth="1"/>
    <col min="15107" max="15108" width="0" style="1" hidden="1" customWidth="1"/>
    <col min="15109" max="15109" width="12.77734375" style="1" customWidth="1"/>
    <col min="15110" max="15110" width="11.21875" style="1" customWidth="1"/>
    <col min="15111" max="15113" width="0" style="1" hidden="1" customWidth="1"/>
    <col min="15114" max="15114" width="12.5546875" style="1" customWidth="1"/>
    <col min="15115" max="15115" width="10.33203125" style="1" customWidth="1"/>
    <col min="15116" max="15116" width="10.44140625" style="1" customWidth="1"/>
    <col min="15117" max="15117" width="12.88671875" style="1" customWidth="1"/>
    <col min="15118" max="15118" width="11.109375" style="1" customWidth="1"/>
    <col min="15119" max="15119" width="14" style="1" customWidth="1"/>
    <col min="15120" max="15120" width="10.109375" style="1" customWidth="1"/>
    <col min="15121" max="15121" width="12.33203125" style="1" customWidth="1"/>
    <col min="15122" max="15122" width="13.77734375" style="1" customWidth="1"/>
    <col min="15123" max="15123" width="0" style="1" hidden="1" customWidth="1"/>
    <col min="15124" max="15124" width="11.21875" style="1" customWidth="1"/>
    <col min="15125" max="15125" width="10.33203125" style="1" customWidth="1"/>
    <col min="15126" max="15126" width="12.6640625" style="1" customWidth="1"/>
    <col min="15127" max="15127" width="15" style="1" customWidth="1"/>
    <col min="15128" max="15128" width="2.44140625" style="1" customWidth="1"/>
    <col min="15129" max="15129" width="16.6640625" style="1" customWidth="1"/>
    <col min="15130" max="15130" width="3.33203125" style="1" customWidth="1"/>
    <col min="15131" max="15132" width="0" style="1" hidden="1" customWidth="1"/>
    <col min="15133" max="15133" width="15.5546875" style="1" customWidth="1"/>
    <col min="15134" max="15134" width="17.88671875" style="1" customWidth="1"/>
    <col min="15135" max="15135" width="11.77734375" style="1" customWidth="1"/>
    <col min="15136" max="15136" width="12" style="1" customWidth="1"/>
    <col min="15137" max="15360" width="27.5546875" style="1"/>
    <col min="15361" max="15361" width="19.44140625" style="1" customWidth="1"/>
    <col min="15362" max="15362" width="12.88671875" style="1" customWidth="1"/>
    <col min="15363" max="15364" width="0" style="1" hidden="1" customWidth="1"/>
    <col min="15365" max="15365" width="12.77734375" style="1" customWidth="1"/>
    <col min="15366" max="15366" width="11.21875" style="1" customWidth="1"/>
    <col min="15367" max="15369" width="0" style="1" hidden="1" customWidth="1"/>
    <col min="15370" max="15370" width="12.5546875" style="1" customWidth="1"/>
    <col min="15371" max="15371" width="10.33203125" style="1" customWidth="1"/>
    <col min="15372" max="15372" width="10.44140625" style="1" customWidth="1"/>
    <col min="15373" max="15373" width="12.88671875" style="1" customWidth="1"/>
    <col min="15374" max="15374" width="11.109375" style="1" customWidth="1"/>
    <col min="15375" max="15375" width="14" style="1" customWidth="1"/>
    <col min="15376" max="15376" width="10.109375" style="1" customWidth="1"/>
    <col min="15377" max="15377" width="12.33203125" style="1" customWidth="1"/>
    <col min="15378" max="15378" width="13.77734375" style="1" customWidth="1"/>
    <col min="15379" max="15379" width="0" style="1" hidden="1" customWidth="1"/>
    <col min="15380" max="15380" width="11.21875" style="1" customWidth="1"/>
    <col min="15381" max="15381" width="10.33203125" style="1" customWidth="1"/>
    <col min="15382" max="15382" width="12.6640625" style="1" customWidth="1"/>
    <col min="15383" max="15383" width="15" style="1" customWidth="1"/>
    <col min="15384" max="15384" width="2.44140625" style="1" customWidth="1"/>
    <col min="15385" max="15385" width="16.6640625" style="1" customWidth="1"/>
    <col min="15386" max="15386" width="3.33203125" style="1" customWidth="1"/>
    <col min="15387" max="15388" width="0" style="1" hidden="1" customWidth="1"/>
    <col min="15389" max="15389" width="15.5546875" style="1" customWidth="1"/>
    <col min="15390" max="15390" width="17.88671875" style="1" customWidth="1"/>
    <col min="15391" max="15391" width="11.77734375" style="1" customWidth="1"/>
    <col min="15392" max="15392" width="12" style="1" customWidth="1"/>
    <col min="15393" max="15616" width="27.5546875" style="1"/>
    <col min="15617" max="15617" width="19.44140625" style="1" customWidth="1"/>
    <col min="15618" max="15618" width="12.88671875" style="1" customWidth="1"/>
    <col min="15619" max="15620" width="0" style="1" hidden="1" customWidth="1"/>
    <col min="15621" max="15621" width="12.77734375" style="1" customWidth="1"/>
    <col min="15622" max="15622" width="11.21875" style="1" customWidth="1"/>
    <col min="15623" max="15625" width="0" style="1" hidden="1" customWidth="1"/>
    <col min="15626" max="15626" width="12.5546875" style="1" customWidth="1"/>
    <col min="15627" max="15627" width="10.33203125" style="1" customWidth="1"/>
    <col min="15628" max="15628" width="10.44140625" style="1" customWidth="1"/>
    <col min="15629" max="15629" width="12.88671875" style="1" customWidth="1"/>
    <col min="15630" max="15630" width="11.109375" style="1" customWidth="1"/>
    <col min="15631" max="15631" width="14" style="1" customWidth="1"/>
    <col min="15632" max="15632" width="10.109375" style="1" customWidth="1"/>
    <col min="15633" max="15633" width="12.33203125" style="1" customWidth="1"/>
    <col min="15634" max="15634" width="13.77734375" style="1" customWidth="1"/>
    <col min="15635" max="15635" width="0" style="1" hidden="1" customWidth="1"/>
    <col min="15636" max="15636" width="11.21875" style="1" customWidth="1"/>
    <col min="15637" max="15637" width="10.33203125" style="1" customWidth="1"/>
    <col min="15638" max="15638" width="12.6640625" style="1" customWidth="1"/>
    <col min="15639" max="15639" width="15" style="1" customWidth="1"/>
    <col min="15640" max="15640" width="2.44140625" style="1" customWidth="1"/>
    <col min="15641" max="15641" width="16.6640625" style="1" customWidth="1"/>
    <col min="15642" max="15642" width="3.33203125" style="1" customWidth="1"/>
    <col min="15643" max="15644" width="0" style="1" hidden="1" customWidth="1"/>
    <col min="15645" max="15645" width="15.5546875" style="1" customWidth="1"/>
    <col min="15646" max="15646" width="17.88671875" style="1" customWidth="1"/>
    <col min="15647" max="15647" width="11.77734375" style="1" customWidth="1"/>
    <col min="15648" max="15648" width="12" style="1" customWidth="1"/>
    <col min="15649" max="15872" width="27.5546875" style="1"/>
    <col min="15873" max="15873" width="19.44140625" style="1" customWidth="1"/>
    <col min="15874" max="15874" width="12.88671875" style="1" customWidth="1"/>
    <col min="15875" max="15876" width="0" style="1" hidden="1" customWidth="1"/>
    <col min="15877" max="15877" width="12.77734375" style="1" customWidth="1"/>
    <col min="15878" max="15878" width="11.21875" style="1" customWidth="1"/>
    <col min="15879" max="15881" width="0" style="1" hidden="1" customWidth="1"/>
    <col min="15882" max="15882" width="12.5546875" style="1" customWidth="1"/>
    <col min="15883" max="15883" width="10.33203125" style="1" customWidth="1"/>
    <col min="15884" max="15884" width="10.44140625" style="1" customWidth="1"/>
    <col min="15885" max="15885" width="12.88671875" style="1" customWidth="1"/>
    <col min="15886" max="15886" width="11.109375" style="1" customWidth="1"/>
    <col min="15887" max="15887" width="14" style="1" customWidth="1"/>
    <col min="15888" max="15888" width="10.109375" style="1" customWidth="1"/>
    <col min="15889" max="15889" width="12.33203125" style="1" customWidth="1"/>
    <col min="15890" max="15890" width="13.77734375" style="1" customWidth="1"/>
    <col min="15891" max="15891" width="0" style="1" hidden="1" customWidth="1"/>
    <col min="15892" max="15892" width="11.21875" style="1" customWidth="1"/>
    <col min="15893" max="15893" width="10.33203125" style="1" customWidth="1"/>
    <col min="15894" max="15894" width="12.6640625" style="1" customWidth="1"/>
    <col min="15895" max="15895" width="15" style="1" customWidth="1"/>
    <col min="15896" max="15896" width="2.44140625" style="1" customWidth="1"/>
    <col min="15897" max="15897" width="16.6640625" style="1" customWidth="1"/>
    <col min="15898" max="15898" width="3.33203125" style="1" customWidth="1"/>
    <col min="15899" max="15900" width="0" style="1" hidden="1" customWidth="1"/>
    <col min="15901" max="15901" width="15.5546875" style="1" customWidth="1"/>
    <col min="15902" max="15902" width="17.88671875" style="1" customWidth="1"/>
    <col min="15903" max="15903" width="11.77734375" style="1" customWidth="1"/>
    <col min="15904" max="15904" width="12" style="1" customWidth="1"/>
    <col min="15905" max="16128" width="27.5546875" style="1"/>
    <col min="16129" max="16129" width="19.44140625" style="1" customWidth="1"/>
    <col min="16130" max="16130" width="12.88671875" style="1" customWidth="1"/>
    <col min="16131" max="16132" width="0" style="1" hidden="1" customWidth="1"/>
    <col min="16133" max="16133" width="12.77734375" style="1" customWidth="1"/>
    <col min="16134" max="16134" width="11.21875" style="1" customWidth="1"/>
    <col min="16135" max="16137" width="0" style="1" hidden="1" customWidth="1"/>
    <col min="16138" max="16138" width="12.5546875" style="1" customWidth="1"/>
    <col min="16139" max="16139" width="10.33203125" style="1" customWidth="1"/>
    <col min="16140" max="16140" width="10.44140625" style="1" customWidth="1"/>
    <col min="16141" max="16141" width="12.88671875" style="1" customWidth="1"/>
    <col min="16142" max="16142" width="11.109375" style="1" customWidth="1"/>
    <col min="16143" max="16143" width="14" style="1" customWidth="1"/>
    <col min="16144" max="16144" width="10.109375" style="1" customWidth="1"/>
    <col min="16145" max="16145" width="12.33203125" style="1" customWidth="1"/>
    <col min="16146" max="16146" width="13.77734375" style="1" customWidth="1"/>
    <col min="16147" max="16147" width="0" style="1" hidden="1" customWidth="1"/>
    <col min="16148" max="16148" width="11.21875" style="1" customWidth="1"/>
    <col min="16149" max="16149" width="10.33203125" style="1" customWidth="1"/>
    <col min="16150" max="16150" width="12.6640625" style="1" customWidth="1"/>
    <col min="16151" max="16151" width="15" style="1" customWidth="1"/>
    <col min="16152" max="16152" width="2.44140625" style="1" customWidth="1"/>
    <col min="16153" max="16153" width="16.6640625" style="1" customWidth="1"/>
    <col min="16154" max="16154" width="3.33203125" style="1" customWidth="1"/>
    <col min="16155" max="16156" width="0" style="1" hidden="1" customWidth="1"/>
    <col min="16157" max="16157" width="15.5546875" style="1" customWidth="1"/>
    <col min="16158" max="16158" width="17.88671875" style="1" customWidth="1"/>
    <col min="16159" max="16159" width="11.77734375" style="1" customWidth="1"/>
    <col min="16160" max="16160" width="12" style="1" customWidth="1"/>
    <col min="16161" max="16384" width="27.5546875" style="1"/>
  </cols>
  <sheetData>
    <row r="1" spans="1:52" ht="36.75" customHeight="1" x14ac:dyDescent="0.25">
      <c r="A1" s="68"/>
      <c r="B1" s="53"/>
      <c r="C1" s="67"/>
      <c r="D1" s="53"/>
      <c r="E1" s="53"/>
      <c r="F1" s="53"/>
      <c r="G1" s="53"/>
      <c r="H1" s="53"/>
      <c r="I1" s="53"/>
      <c r="J1" s="53"/>
      <c r="K1" s="53"/>
      <c r="M1" s="66"/>
      <c r="O1" s="53"/>
      <c r="P1" s="53"/>
      <c r="Q1" s="53"/>
      <c r="R1" s="53"/>
      <c r="S1" s="53"/>
      <c r="T1" s="53"/>
      <c r="U1" s="53"/>
      <c r="V1" s="53"/>
      <c r="W1" s="65" t="s">
        <v>95</v>
      </c>
      <c r="Y1" s="64"/>
      <c r="AA1" s="64"/>
      <c r="AC1" s="64"/>
    </row>
    <row r="2" spans="1:52" s="60" customFormat="1" ht="18" customHeight="1" x14ac:dyDescent="0.2">
      <c r="A2" s="63"/>
      <c r="B2" s="29"/>
      <c r="C2" s="29"/>
      <c r="D2" s="30"/>
      <c r="E2" s="29"/>
      <c r="F2" s="29"/>
      <c r="G2" s="29"/>
      <c r="H2" s="29"/>
      <c r="I2" s="29"/>
      <c r="J2" s="29"/>
      <c r="K2" s="29"/>
      <c r="M2" s="62"/>
      <c r="N2" s="61"/>
      <c r="O2" s="29"/>
      <c r="P2" s="29"/>
      <c r="Q2" s="29"/>
      <c r="R2" s="29"/>
      <c r="S2" s="29"/>
      <c r="T2" s="29"/>
      <c r="U2" s="29"/>
      <c r="V2" s="29"/>
      <c r="W2" s="5"/>
      <c r="Y2" s="5"/>
      <c r="AA2" s="5"/>
      <c r="AC2" s="5"/>
    </row>
    <row r="3" spans="1:52" ht="21" customHeight="1" x14ac:dyDescent="0.2">
      <c r="A3" s="59"/>
      <c r="B3" s="53"/>
      <c r="C3" s="53"/>
      <c r="D3" s="59"/>
      <c r="E3" s="53"/>
      <c r="F3" s="54"/>
      <c r="G3" s="53"/>
      <c r="H3" s="53"/>
      <c r="I3" s="54"/>
      <c r="J3" s="53"/>
      <c r="K3" s="53"/>
      <c r="M3" s="58"/>
      <c r="N3" s="57"/>
      <c r="O3" s="53"/>
      <c r="P3" s="53"/>
      <c r="Q3" s="53"/>
      <c r="R3" s="53"/>
      <c r="S3" s="53"/>
      <c r="T3" s="53"/>
      <c r="U3" s="53"/>
      <c r="V3" s="53"/>
      <c r="W3" s="5"/>
      <c r="Y3" s="5"/>
      <c r="AA3" s="5"/>
      <c r="AC3" s="5"/>
    </row>
    <row r="4" spans="1:52" ht="20.100000000000001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5"/>
      <c r="X4" s="8"/>
      <c r="Y4" s="55"/>
      <c r="Z4" s="8"/>
      <c r="AA4" s="55"/>
      <c r="AB4" s="8"/>
      <c r="AC4" s="55"/>
    </row>
    <row r="5" spans="1:52" ht="15" customHeight="1" thickBot="1" x14ac:dyDescent="0.25">
      <c r="A5" s="53"/>
      <c r="B5" s="53"/>
      <c r="C5" s="53"/>
      <c r="D5" s="53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2"/>
      <c r="Y5" s="50"/>
      <c r="AA5" s="51"/>
      <c r="AC5" s="50"/>
    </row>
    <row r="6" spans="1:52" ht="15.95" customHeight="1" thickTop="1" x14ac:dyDescent="0.25">
      <c r="A6" s="104"/>
      <c r="B6" s="104" t="s">
        <v>94</v>
      </c>
      <c r="C6" s="104"/>
      <c r="D6" s="104"/>
      <c r="E6" s="104" t="s">
        <v>93</v>
      </c>
      <c r="F6" s="104"/>
      <c r="G6" s="223"/>
      <c r="H6" s="224"/>
      <c r="I6" s="224"/>
      <c r="J6" s="119" t="s">
        <v>92</v>
      </c>
      <c r="K6" s="118"/>
      <c r="L6" s="104" t="s">
        <v>91</v>
      </c>
      <c r="M6" s="117" t="s">
        <v>90</v>
      </c>
      <c r="N6" s="110" t="s">
        <v>89</v>
      </c>
      <c r="O6" s="109"/>
      <c r="P6" s="109"/>
      <c r="Q6" s="108"/>
      <c r="R6" s="215" t="s">
        <v>88</v>
      </c>
      <c r="S6" s="216"/>
      <c r="T6" s="217"/>
      <c r="U6" s="104" t="s">
        <v>87</v>
      </c>
      <c r="V6" s="116" t="s">
        <v>86</v>
      </c>
      <c r="W6" s="115" t="s">
        <v>73</v>
      </c>
      <c r="X6" s="96"/>
      <c r="Y6" s="114" t="s">
        <v>85</v>
      </c>
      <c r="Z6" s="2"/>
      <c r="AA6" s="114"/>
      <c r="AB6" s="2"/>
      <c r="AC6" s="11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97" t="s">
        <v>22</v>
      </c>
      <c r="B7" s="97" t="s">
        <v>84</v>
      </c>
      <c r="C7" s="97"/>
      <c r="D7" s="97"/>
      <c r="E7" s="97" t="s">
        <v>83</v>
      </c>
      <c r="F7" s="97" t="s">
        <v>82</v>
      </c>
      <c r="G7" s="225"/>
      <c r="H7" s="225"/>
      <c r="I7" s="225"/>
      <c r="J7" s="113" t="s">
        <v>81</v>
      </c>
      <c r="K7" s="112"/>
      <c r="L7" s="97" t="s">
        <v>80</v>
      </c>
      <c r="M7" s="111" t="s">
        <v>70</v>
      </c>
      <c r="N7" s="110" t="s">
        <v>79</v>
      </c>
      <c r="O7" s="109"/>
      <c r="P7" s="108"/>
      <c r="Q7" s="104" t="s">
        <v>78</v>
      </c>
      <c r="R7" s="218" t="s">
        <v>103</v>
      </c>
      <c r="S7" s="219"/>
      <c r="T7" s="220"/>
      <c r="U7" s="97" t="s">
        <v>77</v>
      </c>
      <c r="V7" s="98" t="s">
        <v>76</v>
      </c>
      <c r="W7" s="97" t="s">
        <v>75</v>
      </c>
      <c r="X7" s="96"/>
      <c r="Y7" s="95" t="s">
        <v>74</v>
      </c>
      <c r="Z7" s="2"/>
      <c r="AA7" s="95"/>
      <c r="AB7" s="2"/>
      <c r="AC7" s="95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97"/>
      <c r="B8" s="97" t="s">
        <v>72</v>
      </c>
      <c r="C8" s="97"/>
      <c r="D8" s="97"/>
      <c r="E8" s="97" t="s">
        <v>71</v>
      </c>
      <c r="F8" s="97"/>
      <c r="G8" s="107"/>
      <c r="H8" s="106"/>
      <c r="I8" s="105"/>
      <c r="J8" s="104" t="s">
        <v>71</v>
      </c>
      <c r="K8" s="104" t="s">
        <v>70</v>
      </c>
      <c r="L8" s="97" t="s">
        <v>69</v>
      </c>
      <c r="M8" s="97" t="s">
        <v>68</v>
      </c>
      <c r="N8" s="98" t="s">
        <v>67</v>
      </c>
      <c r="O8" s="104" t="s">
        <v>66</v>
      </c>
      <c r="P8" s="226" t="s">
        <v>63</v>
      </c>
      <c r="Q8" s="97" t="s">
        <v>65</v>
      </c>
      <c r="R8" s="104" t="s">
        <v>64</v>
      </c>
      <c r="S8" s="103"/>
      <c r="T8" s="221" t="s">
        <v>63</v>
      </c>
      <c r="U8" s="97" t="s">
        <v>62</v>
      </c>
      <c r="V8" s="98" t="s">
        <v>61</v>
      </c>
      <c r="W8" s="97" t="s">
        <v>60</v>
      </c>
      <c r="X8" s="96"/>
      <c r="Y8" s="95" t="s">
        <v>59</v>
      </c>
      <c r="Z8" s="2"/>
      <c r="AA8" s="95"/>
      <c r="AB8" s="2"/>
      <c r="AC8" s="95" t="s">
        <v>58</v>
      </c>
      <c r="AD8" s="26"/>
      <c r="AE8" s="26"/>
      <c r="AF8" s="26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102"/>
      <c r="B9" s="97"/>
      <c r="C9" s="97"/>
      <c r="D9" s="97"/>
      <c r="E9" s="97" t="s">
        <v>57</v>
      </c>
      <c r="F9" s="102"/>
      <c r="G9" s="101"/>
      <c r="H9" s="100"/>
      <c r="I9" s="99"/>
      <c r="J9" s="97" t="s">
        <v>56</v>
      </c>
      <c r="K9" s="97" t="s">
        <v>55</v>
      </c>
      <c r="L9" s="97" t="s">
        <v>54</v>
      </c>
      <c r="M9" s="97" t="s">
        <v>53</v>
      </c>
      <c r="N9" s="98" t="s">
        <v>52</v>
      </c>
      <c r="O9" s="97" t="s">
        <v>51</v>
      </c>
      <c r="P9" s="227"/>
      <c r="Q9" s="97"/>
      <c r="R9" s="97" t="s">
        <v>50</v>
      </c>
      <c r="S9" s="98"/>
      <c r="T9" s="222"/>
      <c r="U9" s="97" t="s">
        <v>49</v>
      </c>
      <c r="V9" s="98" t="s">
        <v>48</v>
      </c>
      <c r="W9" s="97" t="s">
        <v>47</v>
      </c>
      <c r="X9" s="96"/>
      <c r="Y9" s="95" t="s">
        <v>46</v>
      </c>
      <c r="Z9" s="2"/>
      <c r="AA9" s="95"/>
      <c r="AB9" s="2"/>
      <c r="AC9" s="95"/>
      <c r="AD9" s="26"/>
      <c r="AE9" s="26"/>
      <c r="AF9" s="26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6" t="s">
        <v>45</v>
      </c>
      <c r="B10" s="42">
        <v>442631.41730000003</v>
      </c>
      <c r="C10" s="42">
        <v>0</v>
      </c>
      <c r="D10" s="42"/>
      <c r="E10" s="42">
        <v>35.008399999999995</v>
      </c>
      <c r="F10" s="90">
        <f>B10+E10</f>
        <v>442666.42570000002</v>
      </c>
      <c r="G10" s="42">
        <v>0</v>
      </c>
      <c r="H10" s="42">
        <v>0</v>
      </c>
      <c r="I10" s="42">
        <v>0</v>
      </c>
      <c r="J10" s="42">
        <v>8734.0964999999997</v>
      </c>
      <c r="K10" s="42">
        <v>2079.3331000000003</v>
      </c>
      <c r="L10" s="42">
        <v>0</v>
      </c>
      <c r="M10" s="42">
        <v>7964.3341</v>
      </c>
      <c r="N10" s="42">
        <v>204.02199999999999</v>
      </c>
      <c r="O10" s="42">
        <v>437.59120000000001</v>
      </c>
      <c r="P10" s="42">
        <v>29.319292676559083</v>
      </c>
      <c r="Q10" s="42">
        <v>657.6031999999999</v>
      </c>
      <c r="R10" s="42">
        <v>131.39592422223959</v>
      </c>
      <c r="S10" s="42">
        <v>0</v>
      </c>
      <c r="T10" s="42">
        <v>100.6254400075604</v>
      </c>
      <c r="U10" s="42">
        <v>0</v>
      </c>
      <c r="V10" s="42">
        <v>636.82769999999994</v>
      </c>
      <c r="W10" s="90">
        <f t="shared" ref="W10:W32" si="0">SUM(F10:V10)</f>
        <v>463641.5741569064</v>
      </c>
      <c r="X10" s="38"/>
      <c r="Y10" s="44">
        <v>26480.410257</v>
      </c>
      <c r="Z10" s="40"/>
      <c r="AA10" s="45">
        <v>0</v>
      </c>
      <c r="AB10" s="38"/>
      <c r="AC10" s="90">
        <f>+W10+Y10+AA10</f>
        <v>490121.98441390641</v>
      </c>
      <c r="AD10" s="31"/>
      <c r="AE10" s="27"/>
      <c r="AF10" s="69"/>
      <c r="AG10" s="2"/>
      <c r="AH10" s="3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6" t="s">
        <v>44</v>
      </c>
      <c r="B11" s="42">
        <v>55517.014200000005</v>
      </c>
      <c r="C11" s="42">
        <v>0</v>
      </c>
      <c r="D11" s="42"/>
      <c r="E11" s="42">
        <v>1.7832999999999999</v>
      </c>
      <c r="F11" s="90">
        <f t="shared" ref="F11:F32" si="1">B11+E11</f>
        <v>55518.797500000008</v>
      </c>
      <c r="G11" s="42">
        <v>0</v>
      </c>
      <c r="H11" s="42">
        <v>0</v>
      </c>
      <c r="I11" s="42">
        <v>0</v>
      </c>
      <c r="J11" s="42">
        <v>1095.4733999999999</v>
      </c>
      <c r="K11" s="42">
        <v>0</v>
      </c>
      <c r="L11" s="42">
        <v>0</v>
      </c>
      <c r="M11" s="42">
        <v>0</v>
      </c>
      <c r="N11" s="42">
        <v>25.5898</v>
      </c>
      <c r="O11" s="42">
        <v>43.900800000000004</v>
      </c>
      <c r="P11" s="42">
        <v>44.188438020039229</v>
      </c>
      <c r="Q11" s="42">
        <v>95.239100000000008</v>
      </c>
      <c r="R11" s="42">
        <v>177.57171690963202</v>
      </c>
      <c r="S11" s="42">
        <v>0</v>
      </c>
      <c r="T11" s="42">
        <v>151.65717227941389</v>
      </c>
      <c r="U11" s="42">
        <v>2.2000000000000002</v>
      </c>
      <c r="V11" s="42">
        <v>79.87530000000001</v>
      </c>
      <c r="W11" s="90">
        <f t="shared" si="0"/>
        <v>57234.493227209095</v>
      </c>
      <c r="X11" s="38"/>
      <c r="Y11" s="44">
        <v>142.454913</v>
      </c>
      <c r="Z11" s="40"/>
      <c r="AA11" s="45">
        <v>0</v>
      </c>
      <c r="AB11" s="38"/>
      <c r="AC11" s="90">
        <f t="shared" ref="AC11:AC38" si="2">+W11+Y11+AA11</f>
        <v>57376.948140209097</v>
      </c>
      <c r="AD11" s="31"/>
      <c r="AE11" s="27"/>
      <c r="AF11" s="69"/>
      <c r="AG11" s="2"/>
      <c r="AH11" s="3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6" t="s">
        <v>43</v>
      </c>
      <c r="B12" s="42">
        <v>178974.43049999999</v>
      </c>
      <c r="C12" s="42">
        <v>0</v>
      </c>
      <c r="D12" s="42"/>
      <c r="E12" s="42">
        <v>10.441700000000001</v>
      </c>
      <c r="F12" s="90">
        <f t="shared" si="1"/>
        <v>178984.87219999998</v>
      </c>
      <c r="G12" s="42">
        <v>0</v>
      </c>
      <c r="H12" s="42">
        <v>0</v>
      </c>
      <c r="I12" s="42">
        <v>0</v>
      </c>
      <c r="J12" s="42">
        <v>3531.5612000000001</v>
      </c>
      <c r="K12" s="42">
        <v>710.10119999999995</v>
      </c>
      <c r="L12" s="42">
        <v>0</v>
      </c>
      <c r="M12" s="42">
        <v>2719.8543</v>
      </c>
      <c r="N12" s="42">
        <v>82.495199999999997</v>
      </c>
      <c r="O12" s="42">
        <v>219.14010000000002</v>
      </c>
      <c r="P12" s="42">
        <v>29.319292676559083</v>
      </c>
      <c r="Q12" s="42">
        <v>256.23849999999999</v>
      </c>
      <c r="R12" s="42">
        <v>130.82335502039572</v>
      </c>
      <c r="S12" s="42">
        <v>0</v>
      </c>
      <c r="T12" s="42">
        <v>100.6254400075604</v>
      </c>
      <c r="U12" s="42">
        <v>0.5</v>
      </c>
      <c r="V12" s="42">
        <v>257.49770000000001</v>
      </c>
      <c r="W12" s="90">
        <f t="shared" si="0"/>
        <v>187023.02848770452</v>
      </c>
      <c r="X12" s="38"/>
      <c r="Y12" s="44">
        <v>839.02666199999999</v>
      </c>
      <c r="Z12" s="40"/>
      <c r="AA12" s="45">
        <v>0</v>
      </c>
      <c r="AB12" s="38"/>
      <c r="AC12" s="90">
        <f t="shared" si="2"/>
        <v>187862.05514970451</v>
      </c>
      <c r="AD12" s="31"/>
      <c r="AE12" s="27"/>
      <c r="AF12" s="69"/>
      <c r="AG12" s="2"/>
      <c r="AH12" s="36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6" t="s">
        <v>42</v>
      </c>
      <c r="B13" s="42">
        <v>74928.557700000005</v>
      </c>
      <c r="C13" s="42">
        <v>0</v>
      </c>
      <c r="D13" s="42"/>
      <c r="E13" s="42">
        <v>3.2166999999999999</v>
      </c>
      <c r="F13" s="90">
        <f t="shared" si="1"/>
        <v>74931.774400000009</v>
      </c>
      <c r="G13" s="42">
        <v>0</v>
      </c>
      <c r="H13" s="42">
        <v>0</v>
      </c>
      <c r="I13" s="42">
        <v>0</v>
      </c>
      <c r="J13" s="42">
        <v>1478.5061000000001</v>
      </c>
      <c r="K13" s="42">
        <v>227.0575</v>
      </c>
      <c r="L13" s="42">
        <v>0</v>
      </c>
      <c r="M13" s="42">
        <v>869.68340000000001</v>
      </c>
      <c r="N13" s="42">
        <v>34.536999999999999</v>
      </c>
      <c r="O13" s="42">
        <v>57.417900000000003</v>
      </c>
      <c r="P13" s="42">
        <v>37.1180680807622</v>
      </c>
      <c r="Q13" s="42">
        <v>224.49209999999999</v>
      </c>
      <c r="R13" s="42">
        <v>183.6770357239572</v>
      </c>
      <c r="S13" s="42">
        <v>0</v>
      </c>
      <c r="T13" s="42">
        <v>127.39127015786229</v>
      </c>
      <c r="U13" s="42">
        <v>1.5</v>
      </c>
      <c r="V13" s="42">
        <v>107.80260000000001</v>
      </c>
      <c r="W13" s="90">
        <f t="shared" si="0"/>
        <v>78280.957373962578</v>
      </c>
      <c r="X13" s="38"/>
      <c r="Y13" s="44">
        <v>1029.772127</v>
      </c>
      <c r="Z13" s="40"/>
      <c r="AA13" s="45">
        <v>0</v>
      </c>
      <c r="AB13" s="38"/>
      <c r="AC13" s="90">
        <f t="shared" si="2"/>
        <v>79310.729500962581</v>
      </c>
      <c r="AD13" s="31"/>
      <c r="AE13" s="27"/>
      <c r="AF13" s="69"/>
      <c r="AG13" s="2"/>
      <c r="AH13" s="3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6" t="s">
        <v>41</v>
      </c>
      <c r="B14" s="42">
        <v>100551.795</v>
      </c>
      <c r="C14" s="42">
        <v>0</v>
      </c>
      <c r="D14" s="42"/>
      <c r="E14" s="42">
        <v>2.8</v>
      </c>
      <c r="F14" s="90">
        <f t="shared" si="1"/>
        <v>100554.595</v>
      </c>
      <c r="G14" s="42">
        <v>0</v>
      </c>
      <c r="H14" s="42">
        <v>0</v>
      </c>
      <c r="I14" s="42">
        <v>0</v>
      </c>
      <c r="J14" s="42">
        <v>1984.1091999999999</v>
      </c>
      <c r="K14" s="42">
        <v>178.50570000000002</v>
      </c>
      <c r="L14" s="42">
        <v>0</v>
      </c>
      <c r="M14" s="42">
        <v>683.7188000000001</v>
      </c>
      <c r="N14" s="42">
        <v>46.347900000000003</v>
      </c>
      <c r="O14" s="42">
        <v>61.61</v>
      </c>
      <c r="P14" s="42">
        <v>39.422599585513701</v>
      </c>
      <c r="Q14" s="42">
        <v>208.6189</v>
      </c>
      <c r="R14" s="42">
        <v>192.36744055633827</v>
      </c>
      <c r="S14" s="42">
        <v>0</v>
      </c>
      <c r="T14" s="42">
        <v>135.30055017792404</v>
      </c>
      <c r="U14" s="42">
        <v>0.5</v>
      </c>
      <c r="V14" s="42">
        <v>144.66879999999998</v>
      </c>
      <c r="W14" s="90">
        <f t="shared" si="0"/>
        <v>104229.76489031977</v>
      </c>
      <c r="X14" s="38"/>
      <c r="Y14" s="44">
        <v>1255.9327940000001</v>
      </c>
      <c r="Z14" s="40"/>
      <c r="AA14" s="45">
        <v>0</v>
      </c>
      <c r="AB14" s="38"/>
      <c r="AC14" s="90">
        <f t="shared" si="2"/>
        <v>105485.69768431976</v>
      </c>
      <c r="AD14" s="31"/>
      <c r="AE14" s="27"/>
      <c r="AF14" s="69"/>
      <c r="AG14" s="2"/>
      <c r="AH14" s="36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6" t="s">
        <v>40</v>
      </c>
      <c r="B15" s="42">
        <v>31876.978899999998</v>
      </c>
      <c r="C15" s="42">
        <v>0</v>
      </c>
      <c r="D15" s="42"/>
      <c r="E15" s="42">
        <v>2.0167000000000002</v>
      </c>
      <c r="F15" s="90">
        <f t="shared" si="1"/>
        <v>31878.995599999998</v>
      </c>
      <c r="G15" s="42">
        <v>0</v>
      </c>
      <c r="H15" s="42">
        <v>0</v>
      </c>
      <c r="I15" s="42">
        <v>0</v>
      </c>
      <c r="J15" s="42">
        <v>629.00330000000008</v>
      </c>
      <c r="K15" s="42">
        <v>69.828100000000006</v>
      </c>
      <c r="L15" s="42">
        <v>0</v>
      </c>
      <c r="M15" s="42">
        <v>267.45800000000003</v>
      </c>
      <c r="N15" s="42">
        <v>14.6935</v>
      </c>
      <c r="O15" s="42">
        <v>50.116999999999997</v>
      </c>
      <c r="P15" s="42">
        <v>41.333924030003743</v>
      </c>
      <c r="Q15" s="42">
        <v>145.12620000000001</v>
      </c>
      <c r="R15" s="42">
        <v>285.55095147893707</v>
      </c>
      <c r="S15" s="42">
        <v>0</v>
      </c>
      <c r="T15" s="42">
        <v>141.86032181167872</v>
      </c>
      <c r="U15" s="42">
        <v>3</v>
      </c>
      <c r="V15" s="42">
        <v>45.863699999999994</v>
      </c>
      <c r="W15" s="90">
        <f t="shared" si="0"/>
        <v>33572.830597320615</v>
      </c>
      <c r="X15" s="38"/>
      <c r="Y15" s="44">
        <v>238.57230300000001</v>
      </c>
      <c r="Z15" s="40"/>
      <c r="AA15" s="45">
        <v>0</v>
      </c>
      <c r="AB15" s="38"/>
      <c r="AC15" s="90">
        <f t="shared" si="2"/>
        <v>33811.402900320616</v>
      </c>
      <c r="AD15" s="31"/>
      <c r="AE15" s="27"/>
      <c r="AF15" s="69"/>
      <c r="AG15" s="2"/>
      <c r="AH15" s="36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6" t="s">
        <v>39</v>
      </c>
      <c r="B16" s="42">
        <v>98416.525200000004</v>
      </c>
      <c r="C16" s="42">
        <v>0</v>
      </c>
      <c r="D16" s="42"/>
      <c r="E16" s="42">
        <v>5.6249000000000002</v>
      </c>
      <c r="F16" s="90">
        <f t="shared" si="1"/>
        <v>98422.150099999999</v>
      </c>
      <c r="G16" s="42">
        <v>0</v>
      </c>
      <c r="H16" s="42">
        <v>0</v>
      </c>
      <c r="I16" s="42">
        <v>0</v>
      </c>
      <c r="J16" s="42">
        <v>1941.9756</v>
      </c>
      <c r="K16" s="42">
        <v>308.16839999999996</v>
      </c>
      <c r="L16" s="42">
        <v>0</v>
      </c>
      <c r="M16" s="42">
        <v>1180.3569000000002</v>
      </c>
      <c r="N16" s="42">
        <v>45.362900000000003</v>
      </c>
      <c r="O16" s="42">
        <v>82.553899999999999</v>
      </c>
      <c r="P16" s="42">
        <v>33.927002686720563</v>
      </c>
      <c r="Q16" s="42">
        <v>176.87260000000001</v>
      </c>
      <c r="R16" s="42">
        <v>183.60969617972293</v>
      </c>
      <c r="S16" s="42">
        <v>0</v>
      </c>
      <c r="T16" s="42">
        <v>116.4393565939273</v>
      </c>
      <c r="U16" s="42">
        <v>1.8</v>
      </c>
      <c r="V16" s="42">
        <v>141.59440000000001</v>
      </c>
      <c r="W16" s="90">
        <f t="shared" si="0"/>
        <v>102634.81085546035</v>
      </c>
      <c r="X16" s="38"/>
      <c r="Y16" s="44">
        <v>577.8791480000001</v>
      </c>
      <c r="Z16" s="40"/>
      <c r="AA16" s="45">
        <v>0</v>
      </c>
      <c r="AB16" s="38"/>
      <c r="AC16" s="90">
        <f t="shared" si="2"/>
        <v>103212.69000346036</v>
      </c>
      <c r="AD16" s="31"/>
      <c r="AE16" s="27"/>
      <c r="AF16" s="69"/>
      <c r="AG16" s="2"/>
      <c r="AH16" s="3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6" t="s">
        <v>38</v>
      </c>
      <c r="B17" s="42">
        <v>73375.6342</v>
      </c>
      <c r="C17" s="42">
        <v>0</v>
      </c>
      <c r="D17" s="42"/>
      <c r="E17" s="42">
        <v>1.7251000000000001</v>
      </c>
      <c r="F17" s="90">
        <f t="shared" si="1"/>
        <v>73377.359299999996</v>
      </c>
      <c r="G17" s="42">
        <v>0</v>
      </c>
      <c r="H17" s="42">
        <v>0</v>
      </c>
      <c r="I17" s="42">
        <v>0</v>
      </c>
      <c r="J17" s="42">
        <v>1447.8634999999999</v>
      </c>
      <c r="K17" s="42">
        <v>83.151399999999995</v>
      </c>
      <c r="L17" s="42">
        <v>0</v>
      </c>
      <c r="M17" s="42">
        <v>318.4896</v>
      </c>
      <c r="N17" s="42">
        <v>33.8215</v>
      </c>
      <c r="O17" s="42">
        <v>38.275100000000002</v>
      </c>
      <c r="P17" s="42">
        <v>45.55485361590847</v>
      </c>
      <c r="Q17" s="42">
        <v>181.40779999999998</v>
      </c>
      <c r="R17" s="42">
        <v>198.87492848832079</v>
      </c>
      <c r="S17" s="42">
        <v>0</v>
      </c>
      <c r="T17" s="42">
        <v>156.34678647766972</v>
      </c>
      <c r="U17" s="42">
        <v>2.2000000000000002</v>
      </c>
      <c r="V17" s="42">
        <v>105.56939999999999</v>
      </c>
      <c r="W17" s="90">
        <f t="shared" si="0"/>
        <v>75988.914168581905</v>
      </c>
      <c r="X17" s="38"/>
      <c r="Y17" s="44">
        <v>618.29516899999999</v>
      </c>
      <c r="Z17" s="40"/>
      <c r="AA17" s="45">
        <v>0</v>
      </c>
      <c r="AB17" s="38"/>
      <c r="AC17" s="90">
        <f t="shared" si="2"/>
        <v>76607.209337581909</v>
      </c>
      <c r="AD17" s="31"/>
      <c r="AE17" s="27"/>
      <c r="AF17" s="69"/>
      <c r="AG17" s="2"/>
      <c r="AH17" s="3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6" t="s">
        <v>37</v>
      </c>
      <c r="B18" s="42">
        <v>57264.053100000005</v>
      </c>
      <c r="C18" s="42">
        <v>0</v>
      </c>
      <c r="D18" s="42"/>
      <c r="E18" s="42">
        <v>2.7749999999999999</v>
      </c>
      <c r="F18" s="90">
        <f t="shared" si="1"/>
        <v>57266.828100000006</v>
      </c>
      <c r="G18" s="42">
        <v>0</v>
      </c>
      <c r="H18" s="42">
        <v>0</v>
      </c>
      <c r="I18" s="42">
        <v>0</v>
      </c>
      <c r="J18" s="42">
        <v>1129.9463999999998</v>
      </c>
      <c r="K18" s="42">
        <v>0</v>
      </c>
      <c r="L18" s="42">
        <v>0</v>
      </c>
      <c r="M18" s="42">
        <v>0</v>
      </c>
      <c r="N18" s="42">
        <v>26.394500000000001</v>
      </c>
      <c r="O18" s="42">
        <v>40.046500000000002</v>
      </c>
      <c r="P18" s="42">
        <v>36.761137555357124</v>
      </c>
      <c r="Q18" s="42">
        <v>136.05579999999998</v>
      </c>
      <c r="R18" s="42">
        <v>177.61874190165437</v>
      </c>
      <c r="S18" s="42">
        <v>0</v>
      </c>
      <c r="T18" s="42">
        <v>126.16626479321798</v>
      </c>
      <c r="U18" s="42">
        <v>2.2000000000000002</v>
      </c>
      <c r="V18" s="42">
        <v>82.387</v>
      </c>
      <c r="W18" s="90">
        <f t="shared" si="0"/>
        <v>59024.404444250242</v>
      </c>
      <c r="X18" s="38"/>
      <c r="Y18" s="44">
        <v>598.62198000000001</v>
      </c>
      <c r="Z18" s="40"/>
      <c r="AA18" s="45">
        <v>0</v>
      </c>
      <c r="AB18" s="38"/>
      <c r="AC18" s="90">
        <f t="shared" si="2"/>
        <v>59623.026424250245</v>
      </c>
      <c r="AD18" s="31"/>
      <c r="AE18" s="27"/>
      <c r="AF18" s="69"/>
      <c r="AG18" s="2"/>
      <c r="AH18" s="36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6" t="s">
        <v>36</v>
      </c>
      <c r="B19" s="42">
        <v>38591.686000000002</v>
      </c>
      <c r="C19" s="42">
        <v>0</v>
      </c>
      <c r="D19" s="42"/>
      <c r="E19" s="42">
        <v>1.6</v>
      </c>
      <c r="F19" s="90">
        <f t="shared" si="1"/>
        <v>38593.286</v>
      </c>
      <c r="G19" s="42">
        <v>0</v>
      </c>
      <c r="H19" s="42">
        <v>0</v>
      </c>
      <c r="I19" s="42">
        <v>0</v>
      </c>
      <c r="J19" s="42">
        <v>761.37959999999998</v>
      </c>
      <c r="K19" s="42">
        <v>61.318300000000001</v>
      </c>
      <c r="L19" s="42">
        <v>0</v>
      </c>
      <c r="M19" s="42">
        <v>234.91650000000001</v>
      </c>
      <c r="N19" s="42">
        <v>17.7852</v>
      </c>
      <c r="O19" s="42">
        <v>48.955199999999998</v>
      </c>
      <c r="P19" s="42">
        <v>32.633647494883398</v>
      </c>
      <c r="Q19" s="42">
        <v>92.460300000000004</v>
      </c>
      <c r="R19" s="42">
        <v>253.32594861680167</v>
      </c>
      <c r="S19" s="42">
        <v>0</v>
      </c>
      <c r="T19" s="42">
        <v>112.00048974820193</v>
      </c>
      <c r="U19" s="42">
        <v>2.5</v>
      </c>
      <c r="V19" s="42">
        <v>55.514400000000002</v>
      </c>
      <c r="W19" s="90">
        <f t="shared" si="0"/>
        <v>40266.075585859879</v>
      </c>
      <c r="X19" s="38"/>
      <c r="Y19" s="44">
        <v>0</v>
      </c>
      <c r="Z19" s="40"/>
      <c r="AA19" s="45">
        <v>0</v>
      </c>
      <c r="AB19" s="38"/>
      <c r="AC19" s="90">
        <f t="shared" si="2"/>
        <v>40266.075585859879</v>
      </c>
      <c r="AD19" s="31"/>
      <c r="AE19" s="27"/>
      <c r="AF19" s="69"/>
      <c r="AG19" s="2"/>
      <c r="AH19" s="3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6" t="s">
        <v>35</v>
      </c>
      <c r="B20" s="42">
        <v>41734.818399999996</v>
      </c>
      <c r="C20" s="42">
        <v>0</v>
      </c>
      <c r="D20" s="42"/>
      <c r="E20" s="42">
        <v>1.6916</v>
      </c>
      <c r="F20" s="90">
        <f t="shared" si="1"/>
        <v>41736.509999999995</v>
      </c>
      <c r="G20" s="42">
        <v>0</v>
      </c>
      <c r="H20" s="42">
        <v>0</v>
      </c>
      <c r="I20" s="42">
        <v>0</v>
      </c>
      <c r="J20" s="42">
        <v>823.52019999999993</v>
      </c>
      <c r="K20" s="42">
        <v>0</v>
      </c>
      <c r="L20" s="42">
        <v>0</v>
      </c>
      <c r="M20" s="42">
        <v>0</v>
      </c>
      <c r="N20" s="42">
        <v>19.236999999999998</v>
      </c>
      <c r="O20" s="42">
        <v>40.839700000000001</v>
      </c>
      <c r="P20" s="42">
        <v>42.995540878703231</v>
      </c>
      <c r="Q20" s="42">
        <v>90.70389999999999</v>
      </c>
      <c r="R20" s="42">
        <v>196.85854112569595</v>
      </c>
      <c r="S20" s="42">
        <v>0</v>
      </c>
      <c r="T20" s="42">
        <v>147.56308307741836</v>
      </c>
      <c r="U20" s="42">
        <v>2.2000000000000002</v>
      </c>
      <c r="V20" s="42">
        <v>60.045699999999997</v>
      </c>
      <c r="W20" s="90">
        <f t="shared" si="0"/>
        <v>43160.473665081809</v>
      </c>
      <c r="X20" s="38"/>
      <c r="Y20" s="44">
        <v>186.334045</v>
      </c>
      <c r="Z20" s="40"/>
      <c r="AA20" s="45">
        <v>0</v>
      </c>
      <c r="AB20" s="38"/>
      <c r="AC20" s="90">
        <f t="shared" si="2"/>
        <v>43346.807710081812</v>
      </c>
      <c r="AD20" s="31"/>
      <c r="AE20" s="27"/>
      <c r="AF20" s="69"/>
      <c r="AG20" s="2"/>
      <c r="AH20" s="3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6" t="s">
        <v>34</v>
      </c>
      <c r="B21" s="42">
        <v>84051.983099999998</v>
      </c>
      <c r="C21" s="42">
        <v>0</v>
      </c>
      <c r="D21" s="42"/>
      <c r="E21" s="42">
        <v>5.1416000000000004</v>
      </c>
      <c r="F21" s="90">
        <f t="shared" si="1"/>
        <v>84057.1247</v>
      </c>
      <c r="G21" s="42">
        <v>0</v>
      </c>
      <c r="H21" s="42">
        <v>0</v>
      </c>
      <c r="I21" s="42">
        <v>0</v>
      </c>
      <c r="J21" s="42">
        <v>1658.5315000000001</v>
      </c>
      <c r="K21" s="42">
        <v>0</v>
      </c>
      <c r="L21" s="42">
        <v>0</v>
      </c>
      <c r="M21" s="42">
        <v>0</v>
      </c>
      <c r="N21" s="42">
        <v>38.7425</v>
      </c>
      <c r="O21" s="42">
        <v>80.985600000000005</v>
      </c>
      <c r="P21" s="42">
        <v>33.372876736947468</v>
      </c>
      <c r="Q21" s="42">
        <v>181.40779999999998</v>
      </c>
      <c r="R21" s="42">
        <v>147.50556824985173</v>
      </c>
      <c r="S21" s="42">
        <v>0</v>
      </c>
      <c r="T21" s="42">
        <v>114.53756552561903</v>
      </c>
      <c r="U21" s="42">
        <v>2.2000000000000002</v>
      </c>
      <c r="V21" s="42">
        <v>120.92960000000001</v>
      </c>
      <c r="W21" s="90">
        <f t="shared" si="0"/>
        <v>86435.337710512409</v>
      </c>
      <c r="X21" s="38"/>
      <c r="Y21" s="44">
        <v>877.45427599999994</v>
      </c>
      <c r="Z21" s="40"/>
      <c r="AA21" s="45">
        <v>0</v>
      </c>
      <c r="AB21" s="38"/>
      <c r="AC21" s="90">
        <f t="shared" si="2"/>
        <v>87312.791986512413</v>
      </c>
      <c r="AD21" s="31"/>
      <c r="AE21" s="27"/>
      <c r="AF21" s="69"/>
      <c r="AG21" s="2"/>
      <c r="AH21" s="3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6" t="s">
        <v>33</v>
      </c>
      <c r="B22" s="42">
        <v>66581.593999999997</v>
      </c>
      <c r="C22" s="42">
        <v>0</v>
      </c>
      <c r="D22" s="42"/>
      <c r="E22" s="42">
        <v>2.8416999999999999</v>
      </c>
      <c r="F22" s="90">
        <f t="shared" si="1"/>
        <v>66584.435700000002</v>
      </c>
      <c r="G22" s="42">
        <v>0</v>
      </c>
      <c r="H22" s="42">
        <v>0</v>
      </c>
      <c r="I22" s="42">
        <v>0</v>
      </c>
      <c r="J22" s="42">
        <v>1313.8021000000001</v>
      </c>
      <c r="K22" s="42">
        <v>97.486000000000004</v>
      </c>
      <c r="L22" s="42">
        <v>0</v>
      </c>
      <c r="M22" s="42">
        <v>373.39440000000002</v>
      </c>
      <c r="N22" s="42">
        <v>30.6892</v>
      </c>
      <c r="O22" s="42">
        <v>62.964400000000005</v>
      </c>
      <c r="P22" s="42">
        <v>43.167452686563472</v>
      </c>
      <c r="Q22" s="42">
        <v>213.1541</v>
      </c>
      <c r="R22" s="42">
        <v>168.70401285370869</v>
      </c>
      <c r="S22" s="42">
        <v>0</v>
      </c>
      <c r="T22" s="42">
        <v>148.15309393956829</v>
      </c>
      <c r="U22" s="42">
        <v>2.2000000000000002</v>
      </c>
      <c r="V22" s="42">
        <v>95.792299999999997</v>
      </c>
      <c r="W22" s="90">
        <f t="shared" si="0"/>
        <v>69133.942759479847</v>
      </c>
      <c r="X22" s="38"/>
      <c r="Y22" s="44">
        <v>1160.7652330000001</v>
      </c>
      <c r="Z22" s="40"/>
      <c r="AA22" s="45">
        <v>0</v>
      </c>
      <c r="AB22" s="38"/>
      <c r="AC22" s="90">
        <f t="shared" si="2"/>
        <v>70294.707992479845</v>
      </c>
      <c r="AD22" s="31"/>
      <c r="AE22" s="27"/>
      <c r="AF22" s="69"/>
      <c r="AG22" s="2"/>
      <c r="AH22" s="3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6" t="s">
        <v>32</v>
      </c>
      <c r="B23" s="42">
        <v>34982.825899999996</v>
      </c>
      <c r="C23" s="42">
        <v>0</v>
      </c>
      <c r="D23" s="42"/>
      <c r="E23" s="42">
        <v>1.4499</v>
      </c>
      <c r="F23" s="90">
        <f t="shared" si="1"/>
        <v>34984.275799999996</v>
      </c>
      <c r="G23" s="42">
        <v>0</v>
      </c>
      <c r="H23" s="42">
        <v>0</v>
      </c>
      <c r="I23" s="42">
        <v>0</v>
      </c>
      <c r="J23" s="42">
        <v>690.2885</v>
      </c>
      <c r="K23" s="42">
        <v>43.842199999999998</v>
      </c>
      <c r="L23" s="42">
        <v>0</v>
      </c>
      <c r="M23" s="42">
        <v>167.92589999999998</v>
      </c>
      <c r="N23" s="42">
        <v>16.124400000000001</v>
      </c>
      <c r="O23" s="42">
        <v>60.145499999999998</v>
      </c>
      <c r="P23" s="42">
        <v>38.333542908891893</v>
      </c>
      <c r="Q23" s="42">
        <v>195.01339999999999</v>
      </c>
      <c r="R23" s="42">
        <v>277.35985943628941</v>
      </c>
      <c r="S23" s="42">
        <v>0</v>
      </c>
      <c r="T23" s="42">
        <v>131.56284727085853</v>
      </c>
      <c r="U23" s="42">
        <v>2.5</v>
      </c>
      <c r="V23" s="42">
        <v>50.330199999999998</v>
      </c>
      <c r="W23" s="90">
        <f t="shared" si="0"/>
        <v>36657.702149616038</v>
      </c>
      <c r="X23" s="38"/>
      <c r="Y23" s="44">
        <v>321.24964399999999</v>
      </c>
      <c r="Z23" s="40"/>
      <c r="AA23" s="45">
        <v>0</v>
      </c>
      <c r="AB23" s="38"/>
      <c r="AC23" s="90">
        <f t="shared" si="2"/>
        <v>36978.951793616041</v>
      </c>
      <c r="AD23" s="31"/>
      <c r="AE23" s="27"/>
      <c r="AF23" s="69"/>
      <c r="AG23" s="2"/>
      <c r="AH23" s="3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6" t="s">
        <v>31</v>
      </c>
      <c r="B24" s="42">
        <v>50858.243799999997</v>
      </c>
      <c r="C24" s="42">
        <v>0</v>
      </c>
      <c r="D24" s="42"/>
      <c r="E24" s="42">
        <v>1.2167000000000001</v>
      </c>
      <c r="F24" s="90">
        <f t="shared" si="1"/>
        <v>50859.460499999994</v>
      </c>
      <c r="G24" s="42">
        <v>0</v>
      </c>
      <c r="H24" s="42">
        <v>0</v>
      </c>
      <c r="I24" s="42">
        <v>0</v>
      </c>
      <c r="J24" s="42">
        <v>1003.5455999999999</v>
      </c>
      <c r="K24" s="42">
        <v>0</v>
      </c>
      <c r="L24" s="42">
        <v>0</v>
      </c>
      <c r="M24" s="42">
        <v>0</v>
      </c>
      <c r="N24" s="42">
        <v>23.442499999999999</v>
      </c>
      <c r="O24" s="42">
        <v>48.470999999999997</v>
      </c>
      <c r="P24" s="42">
        <v>35.618723131259529</v>
      </c>
      <c r="Q24" s="42">
        <v>204.08370000000002</v>
      </c>
      <c r="R24" s="42">
        <v>145.61142416974408</v>
      </c>
      <c r="S24" s="42">
        <v>0</v>
      </c>
      <c r="T24" s="42">
        <v>122.24543505275223</v>
      </c>
      <c r="U24" s="42">
        <v>2.5</v>
      </c>
      <c r="V24" s="42">
        <v>73.172600000000003</v>
      </c>
      <c r="W24" s="90">
        <f t="shared" si="0"/>
        <v>52518.151482353744</v>
      </c>
      <c r="X24" s="38"/>
      <c r="Y24" s="44">
        <v>299.76790199999999</v>
      </c>
      <c r="Z24" s="40"/>
      <c r="AA24" s="45">
        <v>0</v>
      </c>
      <c r="AB24" s="38"/>
      <c r="AC24" s="90">
        <f t="shared" si="2"/>
        <v>52817.919384353743</v>
      </c>
      <c r="AD24" s="31"/>
      <c r="AE24" s="27"/>
      <c r="AF24" s="69"/>
      <c r="AG24" s="2"/>
      <c r="AH24" s="36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6" t="s">
        <v>30</v>
      </c>
      <c r="B25" s="42">
        <v>77257.942900000009</v>
      </c>
      <c r="C25" s="42">
        <v>0</v>
      </c>
      <c r="D25" s="42"/>
      <c r="E25" s="42">
        <v>3.3167</v>
      </c>
      <c r="F25" s="90">
        <f t="shared" si="1"/>
        <v>77261.259600000005</v>
      </c>
      <c r="G25" s="42">
        <v>0</v>
      </c>
      <c r="H25" s="42">
        <v>0</v>
      </c>
      <c r="I25" s="42">
        <v>0</v>
      </c>
      <c r="J25" s="42">
        <v>1524.47</v>
      </c>
      <c r="K25" s="42">
        <v>0</v>
      </c>
      <c r="L25" s="42">
        <v>0</v>
      </c>
      <c r="M25" s="42">
        <v>0</v>
      </c>
      <c r="N25" s="42">
        <v>35.6111</v>
      </c>
      <c r="O25" s="42">
        <v>62.637599999999999</v>
      </c>
      <c r="P25" s="42">
        <v>36.439468828231895</v>
      </c>
      <c r="Q25" s="42">
        <v>181.40779999999998</v>
      </c>
      <c r="R25" s="42">
        <v>157.39014876452677</v>
      </c>
      <c r="S25" s="42">
        <v>0</v>
      </c>
      <c r="T25" s="42">
        <v>125.06227985870105</v>
      </c>
      <c r="U25" s="42">
        <v>2.5</v>
      </c>
      <c r="V25" s="42">
        <v>111.1554</v>
      </c>
      <c r="W25" s="90">
        <f t="shared" si="0"/>
        <v>79497.933397451459</v>
      </c>
      <c r="X25" s="38"/>
      <c r="Y25" s="44">
        <v>1635.9681720000001</v>
      </c>
      <c r="Z25" s="40"/>
      <c r="AA25" s="45">
        <v>0</v>
      </c>
      <c r="AB25" s="38"/>
      <c r="AC25" s="90">
        <f t="shared" si="2"/>
        <v>81133.901569451453</v>
      </c>
      <c r="AD25" s="31"/>
      <c r="AE25" s="27"/>
      <c r="AF25" s="69"/>
      <c r="AG25" s="2"/>
      <c r="AH25" s="3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6" t="s">
        <v>29</v>
      </c>
      <c r="B26" s="42">
        <v>68134.517500000002</v>
      </c>
      <c r="C26" s="42">
        <v>0</v>
      </c>
      <c r="D26" s="42"/>
      <c r="E26" s="42">
        <v>2.5083000000000002</v>
      </c>
      <c r="F26" s="90">
        <f t="shared" si="1"/>
        <v>68137.025800000003</v>
      </c>
      <c r="G26" s="42">
        <v>0</v>
      </c>
      <c r="H26" s="42">
        <v>0</v>
      </c>
      <c r="I26" s="42">
        <v>0</v>
      </c>
      <c r="J26" s="42">
        <v>1344.4447</v>
      </c>
      <c r="K26" s="42">
        <v>0</v>
      </c>
      <c r="L26" s="42">
        <v>0</v>
      </c>
      <c r="M26" s="42">
        <v>0</v>
      </c>
      <c r="N26" s="42">
        <v>31.4056</v>
      </c>
      <c r="O26" s="42">
        <v>45.138300000000001</v>
      </c>
      <c r="P26" s="42">
        <v>33.758388747296173</v>
      </c>
      <c r="Q26" s="42">
        <v>165.53460000000001</v>
      </c>
      <c r="R26" s="42">
        <v>147.01461446064033</v>
      </c>
      <c r="S26" s="42">
        <v>0</v>
      </c>
      <c r="T26" s="42">
        <v>115.86066417248351</v>
      </c>
      <c r="U26" s="42">
        <v>2.2000000000000002</v>
      </c>
      <c r="V26" s="42">
        <v>98.028499999999994</v>
      </c>
      <c r="W26" s="90">
        <f t="shared" si="0"/>
        <v>70120.411167380415</v>
      </c>
      <c r="X26" s="38"/>
      <c r="Y26" s="44">
        <v>376.88048499999996</v>
      </c>
      <c r="Z26" s="40"/>
      <c r="AA26" s="45">
        <v>0</v>
      </c>
      <c r="AB26" s="38"/>
      <c r="AC26" s="90">
        <f t="shared" si="2"/>
        <v>70497.291652380416</v>
      </c>
      <c r="AD26" s="31"/>
      <c r="AE26" s="27"/>
      <c r="AF26" s="69"/>
      <c r="AG26" s="2"/>
      <c r="AH26" s="3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6" t="s">
        <v>28</v>
      </c>
      <c r="B27" s="42">
        <v>46005.357899999995</v>
      </c>
      <c r="C27" s="42">
        <v>0</v>
      </c>
      <c r="D27" s="42"/>
      <c r="E27" s="42">
        <v>1.5751000000000002</v>
      </c>
      <c r="F27" s="90">
        <f t="shared" si="1"/>
        <v>46006.932999999997</v>
      </c>
      <c r="G27" s="42">
        <v>0</v>
      </c>
      <c r="H27" s="42">
        <v>0</v>
      </c>
      <c r="I27" s="42">
        <v>0</v>
      </c>
      <c r="J27" s="42">
        <v>907.78740000000005</v>
      </c>
      <c r="K27" s="42">
        <v>0</v>
      </c>
      <c r="L27" s="42">
        <v>0</v>
      </c>
      <c r="M27" s="42">
        <v>0</v>
      </c>
      <c r="N27" s="42">
        <v>21.204999999999998</v>
      </c>
      <c r="O27" s="42">
        <v>39.189099999999996</v>
      </c>
      <c r="P27" s="42">
        <v>33.070487828180077</v>
      </c>
      <c r="Q27" s="42">
        <v>165.53460000000001</v>
      </c>
      <c r="R27" s="42">
        <v>168.69379740041055</v>
      </c>
      <c r="S27" s="42">
        <v>0</v>
      </c>
      <c r="T27" s="42">
        <v>113.49975005577014</v>
      </c>
      <c r="U27" s="42">
        <v>2.2000000000000002</v>
      </c>
      <c r="V27" s="42">
        <v>66.188600000000008</v>
      </c>
      <c r="W27" s="90">
        <f t="shared" si="0"/>
        <v>47524.301735284367</v>
      </c>
      <c r="X27" s="38"/>
      <c r="Y27" s="44">
        <v>0</v>
      </c>
      <c r="Z27" s="40"/>
      <c r="AA27" s="45">
        <v>0</v>
      </c>
      <c r="AB27" s="38"/>
      <c r="AC27" s="90">
        <f t="shared" si="2"/>
        <v>47524.301735284367</v>
      </c>
      <c r="AD27" s="31"/>
      <c r="AE27" s="27"/>
      <c r="AF27" s="69"/>
      <c r="AG27" s="2"/>
      <c r="AH27" s="3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6" t="s">
        <v>27</v>
      </c>
      <c r="B28" s="42">
        <v>31876.978899999998</v>
      </c>
      <c r="C28" s="42">
        <v>0</v>
      </c>
      <c r="D28" s="42"/>
      <c r="E28" s="42">
        <v>0.70829999999999993</v>
      </c>
      <c r="F28" s="90">
        <f t="shared" si="1"/>
        <v>31877.687199999997</v>
      </c>
      <c r="G28" s="42">
        <v>0</v>
      </c>
      <c r="H28" s="42">
        <v>0</v>
      </c>
      <c r="I28" s="42">
        <v>0</v>
      </c>
      <c r="J28" s="42">
        <v>629.00330000000008</v>
      </c>
      <c r="K28" s="42">
        <v>56.846299999999999</v>
      </c>
      <c r="L28" s="42">
        <v>0</v>
      </c>
      <c r="M28" s="42">
        <v>217.73479999999998</v>
      </c>
      <c r="N28" s="42">
        <v>14.6935</v>
      </c>
      <c r="O28" s="42">
        <v>42.2682</v>
      </c>
      <c r="P28" s="42">
        <v>46.532036535138367</v>
      </c>
      <c r="Q28" s="42">
        <v>145.12620000000001</v>
      </c>
      <c r="R28" s="42">
        <v>545.52214849775555</v>
      </c>
      <c r="S28" s="42">
        <v>0</v>
      </c>
      <c r="T28" s="42">
        <v>159.70053248714316</v>
      </c>
      <c r="U28" s="42">
        <v>3</v>
      </c>
      <c r="V28" s="42">
        <v>45.863699999999994</v>
      </c>
      <c r="W28" s="90">
        <f t="shared" si="0"/>
        <v>33783.977917520038</v>
      </c>
      <c r="X28" s="38"/>
      <c r="Y28" s="44">
        <v>50.935732000000002</v>
      </c>
      <c r="Z28" s="40"/>
      <c r="AA28" s="45">
        <v>0</v>
      </c>
      <c r="AB28" s="38"/>
      <c r="AC28" s="90">
        <f t="shared" si="2"/>
        <v>33834.913649520036</v>
      </c>
      <c r="AD28" s="31"/>
      <c r="AE28" s="27"/>
      <c r="AF28" s="69"/>
      <c r="AG28" s="2"/>
      <c r="AH28" s="3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6" t="s">
        <v>26</v>
      </c>
      <c r="B29" s="42">
        <v>183656.84400000001</v>
      </c>
      <c r="C29" s="42">
        <v>0</v>
      </c>
      <c r="D29" s="42"/>
      <c r="E29" s="42">
        <v>11.290799999999999</v>
      </c>
      <c r="F29" s="90">
        <f t="shared" si="1"/>
        <v>183668.1348</v>
      </c>
      <c r="G29" s="42">
        <v>0</v>
      </c>
      <c r="H29" s="42">
        <v>0</v>
      </c>
      <c r="I29" s="42">
        <v>0</v>
      </c>
      <c r="J29" s="42">
        <v>3623.3862000000004</v>
      </c>
      <c r="K29" s="42">
        <v>781.5249</v>
      </c>
      <c r="L29" s="42">
        <v>0</v>
      </c>
      <c r="M29" s="42">
        <v>2994.0998999999997</v>
      </c>
      <c r="N29" s="42">
        <v>84.640100000000004</v>
      </c>
      <c r="O29" s="42">
        <v>168.48839999999998</v>
      </c>
      <c r="P29" s="42">
        <v>29.319292676559083</v>
      </c>
      <c r="Q29" s="42">
        <v>261.20029999999997</v>
      </c>
      <c r="R29" s="42">
        <v>119.32777411845541</v>
      </c>
      <c r="S29" s="42">
        <v>0</v>
      </c>
      <c r="T29" s="42">
        <v>100.6254400075604</v>
      </c>
      <c r="U29" s="42">
        <v>0.5</v>
      </c>
      <c r="V29" s="42">
        <v>264.19380000000001</v>
      </c>
      <c r="W29" s="90">
        <f t="shared" si="0"/>
        <v>192095.44090680257</v>
      </c>
      <c r="X29" s="38"/>
      <c r="Y29" s="44">
        <v>957.55525499999999</v>
      </c>
      <c r="Z29" s="40"/>
      <c r="AA29" s="45">
        <v>0</v>
      </c>
      <c r="AB29" s="38"/>
      <c r="AC29" s="90">
        <f t="shared" si="2"/>
        <v>193052.99616180258</v>
      </c>
      <c r="AD29" s="31"/>
      <c r="AE29" s="27"/>
      <c r="AF29" s="69"/>
      <c r="AG29" s="2"/>
      <c r="AH29" s="36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6" t="s">
        <v>25</v>
      </c>
      <c r="B30" s="42">
        <v>83275.521299999993</v>
      </c>
      <c r="C30" s="42">
        <v>0</v>
      </c>
      <c r="D30" s="42"/>
      <c r="E30" s="42">
        <v>2.6333000000000002</v>
      </c>
      <c r="F30" s="90">
        <f t="shared" si="1"/>
        <v>83278.154599999994</v>
      </c>
      <c r="G30" s="42">
        <v>0</v>
      </c>
      <c r="H30" s="42">
        <v>0</v>
      </c>
      <c r="I30" s="42">
        <v>0</v>
      </c>
      <c r="J30" s="42">
        <v>1643.2101</v>
      </c>
      <c r="K30" s="42">
        <v>0</v>
      </c>
      <c r="L30" s="42">
        <v>0</v>
      </c>
      <c r="M30" s="42">
        <v>0</v>
      </c>
      <c r="N30" s="42">
        <v>38.384800000000006</v>
      </c>
      <c r="O30" s="42">
        <v>59.566600000000001</v>
      </c>
      <c r="P30" s="42">
        <v>39.091882858446823</v>
      </c>
      <c r="Q30" s="42">
        <v>195.01339999999999</v>
      </c>
      <c r="R30" s="42">
        <v>149.94641413676447</v>
      </c>
      <c r="S30" s="42">
        <v>0</v>
      </c>
      <c r="T30" s="42">
        <v>134.16551206045744</v>
      </c>
      <c r="U30" s="42">
        <v>2.2000000000000002</v>
      </c>
      <c r="V30" s="42">
        <v>119.8129</v>
      </c>
      <c r="W30" s="90">
        <f t="shared" si="0"/>
        <v>85659.546209055654</v>
      </c>
      <c r="X30" s="38"/>
      <c r="Y30" s="44">
        <v>1016.079492</v>
      </c>
      <c r="Z30" s="40"/>
      <c r="AA30" s="45">
        <v>0</v>
      </c>
      <c r="AB30" s="38"/>
      <c r="AC30" s="90">
        <f t="shared" si="2"/>
        <v>86675.625701055658</v>
      </c>
      <c r="AD30" s="31"/>
      <c r="AE30" s="27"/>
      <c r="AF30" s="69"/>
      <c r="AG30" s="2"/>
      <c r="AH30" s="3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6" t="s">
        <v>24</v>
      </c>
      <c r="B31" s="42">
        <v>95893.02459999999</v>
      </c>
      <c r="C31" s="42">
        <v>0</v>
      </c>
      <c r="D31" s="42"/>
      <c r="E31" s="42">
        <v>4.6500000000000004</v>
      </c>
      <c r="F31" s="90">
        <f t="shared" si="1"/>
        <v>95897.674599999984</v>
      </c>
      <c r="G31" s="42">
        <v>0</v>
      </c>
      <c r="H31" s="42">
        <v>0</v>
      </c>
      <c r="I31" s="42">
        <v>0</v>
      </c>
      <c r="J31" s="42">
        <v>1892.1813999999999</v>
      </c>
      <c r="K31" s="42">
        <v>0</v>
      </c>
      <c r="L31" s="42">
        <v>0</v>
      </c>
      <c r="M31" s="42">
        <v>0</v>
      </c>
      <c r="N31" s="42">
        <v>44.200499999999998</v>
      </c>
      <c r="O31" s="42">
        <v>60.4664</v>
      </c>
      <c r="P31" s="42">
        <v>30.109258302849359</v>
      </c>
      <c r="Q31" s="42">
        <v>190.47820000000002</v>
      </c>
      <c r="R31" s="42">
        <v>97.663160786473512</v>
      </c>
      <c r="S31" s="42">
        <v>0</v>
      </c>
      <c r="T31" s="42">
        <v>103.33664592560719</v>
      </c>
      <c r="U31" s="42">
        <v>2.2000000000000002</v>
      </c>
      <c r="V31" s="42">
        <v>137.96610000000001</v>
      </c>
      <c r="W31" s="90">
        <f t="shared" si="0"/>
        <v>98456.276265014923</v>
      </c>
      <c r="X31" s="38"/>
      <c r="Y31" s="44">
        <v>1237.2191620000001</v>
      </c>
      <c r="Z31" s="40"/>
      <c r="AA31" s="45">
        <v>0</v>
      </c>
      <c r="AB31" s="38"/>
      <c r="AC31" s="90">
        <f t="shared" si="2"/>
        <v>99693.495427014917</v>
      </c>
      <c r="AD31" s="31"/>
      <c r="AE31" s="27"/>
      <c r="AF31" s="69"/>
      <c r="AG31" s="2"/>
      <c r="AH31" s="36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6" t="s">
        <v>23</v>
      </c>
      <c r="B32" s="42">
        <v>24859.585999999999</v>
      </c>
      <c r="C32" s="42">
        <v>0</v>
      </c>
      <c r="D32" s="42"/>
      <c r="E32" s="42">
        <v>1</v>
      </c>
      <c r="F32" s="90">
        <f t="shared" si="1"/>
        <v>24860.585999999999</v>
      </c>
      <c r="G32" s="42">
        <v>0</v>
      </c>
      <c r="H32" s="42">
        <v>0</v>
      </c>
      <c r="I32" s="42">
        <v>0</v>
      </c>
      <c r="J32" s="42">
        <v>490.52850000000001</v>
      </c>
      <c r="K32" s="42">
        <v>5.0423999999999998</v>
      </c>
      <c r="L32" s="42">
        <v>0</v>
      </c>
      <c r="M32" s="42">
        <v>19.313500000000001</v>
      </c>
      <c r="N32" s="42">
        <v>11.4588</v>
      </c>
      <c r="O32" s="42">
        <v>31.2395</v>
      </c>
      <c r="P32" s="42">
        <v>34.219328868626071</v>
      </c>
      <c r="Q32" s="42">
        <v>120.1827</v>
      </c>
      <c r="R32" s="42">
        <v>116.83966355728799</v>
      </c>
      <c r="S32" s="42">
        <v>0</v>
      </c>
      <c r="T32" s="42">
        <v>117.44263627191755</v>
      </c>
      <c r="U32" s="42">
        <v>3</v>
      </c>
      <c r="V32" s="42">
        <v>35.767199999999995</v>
      </c>
      <c r="W32" s="90">
        <f t="shared" si="0"/>
        <v>25845.620228697826</v>
      </c>
      <c r="X32" s="38"/>
      <c r="Y32" s="44">
        <v>25.456959999999999</v>
      </c>
      <c r="Z32" s="40"/>
      <c r="AA32" s="45">
        <v>0</v>
      </c>
      <c r="AB32" s="38"/>
      <c r="AC32" s="90">
        <f t="shared" si="2"/>
        <v>25871.077188697825</v>
      </c>
      <c r="AD32" s="31"/>
      <c r="AE32" s="27"/>
      <c r="AF32" s="69"/>
      <c r="AG32" s="2"/>
      <c r="AH32" s="36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7" customFormat="1" ht="20.100000000000001" customHeight="1" x14ac:dyDescent="0.2">
      <c r="A33" s="94" t="s">
        <v>22</v>
      </c>
      <c r="B33" s="93">
        <f>SUM(B10:B32)</f>
        <v>2041297.3303999999</v>
      </c>
      <c r="C33" s="93">
        <f>SUM(C10:C32)</f>
        <v>0</v>
      </c>
      <c r="D33" s="93">
        <f>SUM(D10:D32)</f>
        <v>0</v>
      </c>
      <c r="E33" s="93">
        <f t="shared" ref="E33:W33" si="3">SUM(E10:E32)</f>
        <v>107.0158</v>
      </c>
      <c r="F33" s="93">
        <f>SUM(F10:F32)</f>
        <v>2041404.3461999998</v>
      </c>
      <c r="G33" s="93">
        <f t="shared" si="3"/>
        <v>0</v>
      </c>
      <c r="H33" s="93">
        <f t="shared" si="3"/>
        <v>0</v>
      </c>
      <c r="I33" s="93">
        <f t="shared" si="3"/>
        <v>0</v>
      </c>
      <c r="J33" s="93">
        <f t="shared" si="3"/>
        <v>40278.614300000001</v>
      </c>
      <c r="K33" s="93">
        <f t="shared" si="3"/>
        <v>4702.2055000000009</v>
      </c>
      <c r="L33" s="93">
        <f t="shared" si="3"/>
        <v>0</v>
      </c>
      <c r="M33" s="93">
        <f t="shared" si="3"/>
        <v>18011.2801</v>
      </c>
      <c r="N33" s="93">
        <f t="shared" si="3"/>
        <v>940.88450000000012</v>
      </c>
      <c r="O33" s="93">
        <f t="shared" si="3"/>
        <v>1882.0080000000003</v>
      </c>
      <c r="P33" s="93">
        <f t="shared" si="3"/>
        <v>845.60653740999999</v>
      </c>
      <c r="Q33" s="93">
        <f t="shared" si="3"/>
        <v>4482.9551999999994</v>
      </c>
      <c r="R33" s="93">
        <f>SUM(R10:R32)</f>
        <v>4353.2528666556045</v>
      </c>
      <c r="S33" s="93">
        <f t="shared" si="3"/>
        <v>0</v>
      </c>
      <c r="T33" s="93">
        <f t="shared" si="3"/>
        <v>2902.1685777608741</v>
      </c>
      <c r="U33" s="93">
        <f t="shared" si="3"/>
        <v>45.800000000000004</v>
      </c>
      <c r="V33" s="93">
        <f t="shared" si="3"/>
        <v>2936.8475999999996</v>
      </c>
      <c r="W33" s="93">
        <f t="shared" si="3"/>
        <v>2122785.9693818265</v>
      </c>
      <c r="X33" s="49"/>
      <c r="Y33" s="92">
        <f>SUM(Y10:Y32)</f>
        <v>39926.631711000002</v>
      </c>
      <c r="Z33" s="40"/>
      <c r="AA33" s="92">
        <f>SUM(AA10:AA32)</f>
        <v>0</v>
      </c>
      <c r="AB33" s="48"/>
      <c r="AC33" s="91">
        <f>SUM(AC10:AC32)</f>
        <v>2162712.6010928266</v>
      </c>
      <c r="AD33" s="31"/>
      <c r="AE33" s="27"/>
      <c r="AF33" s="69"/>
      <c r="AG33" s="48"/>
      <c r="AH33" s="36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</row>
    <row r="34" spans="1:52" ht="15" customHeight="1" x14ac:dyDescent="0.25">
      <c r="A34" s="46" t="s">
        <v>21</v>
      </c>
      <c r="B34" s="42">
        <v>49721.171999999999</v>
      </c>
      <c r="C34" s="42">
        <v>0</v>
      </c>
      <c r="D34" s="42"/>
      <c r="E34" s="42">
        <v>0</v>
      </c>
      <c r="F34" s="90">
        <f>B34+E34</f>
        <v>49721.171999999999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58.957500000000003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0">
        <f>SUM(F34:V34)</f>
        <v>49780.129499999995</v>
      </c>
      <c r="X34" s="38"/>
      <c r="Y34" s="44"/>
      <c r="Z34" s="40"/>
      <c r="AA34" s="45">
        <v>0</v>
      </c>
      <c r="AB34" s="38"/>
      <c r="AC34" s="90">
        <f>+W34+Y34+AA34</f>
        <v>49780.129499999995</v>
      </c>
      <c r="AD34" s="31"/>
      <c r="AE34" s="27"/>
      <c r="AF34" s="69"/>
      <c r="AG34" s="2"/>
      <c r="AH34" s="36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6" t="s">
        <v>20</v>
      </c>
      <c r="B35" s="42">
        <v>45.8</v>
      </c>
      <c r="C35" s="42">
        <v>0</v>
      </c>
      <c r="D35" s="42"/>
      <c r="E35" s="42">
        <v>0</v>
      </c>
      <c r="F35" s="90">
        <f>B35+E35</f>
        <v>45.8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0"/>
      <c r="X35" s="38"/>
      <c r="Y35" s="44"/>
      <c r="Z35" s="40"/>
      <c r="AA35" s="45"/>
      <c r="AB35" s="38"/>
      <c r="AC35" s="90">
        <f t="shared" si="2"/>
        <v>0</v>
      </c>
      <c r="AD35" s="31"/>
      <c r="AF35" s="69"/>
      <c r="AG35" s="2"/>
      <c r="AH35" s="36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6" t="s">
        <v>19</v>
      </c>
      <c r="B36" s="42">
        <v>1429128.5451</v>
      </c>
      <c r="C36" s="42">
        <v>0</v>
      </c>
      <c r="D36" s="42"/>
      <c r="E36" s="42">
        <v>0</v>
      </c>
      <c r="F36" s="90">
        <f>B36+E36</f>
        <v>1429128.5451</v>
      </c>
      <c r="G36" s="42">
        <v>0</v>
      </c>
      <c r="H36" s="42">
        <v>0</v>
      </c>
      <c r="I36" s="42">
        <v>0</v>
      </c>
      <c r="J36" s="42">
        <v>29179.437100000003</v>
      </c>
      <c r="K36" s="42">
        <v>0</v>
      </c>
      <c r="L36" s="42">
        <v>0</v>
      </c>
      <c r="M36" s="42">
        <v>0</v>
      </c>
      <c r="N36" s="42">
        <v>0</v>
      </c>
      <c r="O36" s="42">
        <v>3129.7957999999999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0">
        <f>SUM(F36:V36)</f>
        <v>1461437.7779999999</v>
      </c>
      <c r="X36" s="38"/>
      <c r="Y36" s="44">
        <f>-SUM(Y33)</f>
        <v>-39926.631711000002</v>
      </c>
      <c r="Z36" s="40"/>
      <c r="AA36" s="45">
        <f>-(AA33+AA34)</f>
        <v>0</v>
      </c>
      <c r="AB36" s="38"/>
      <c r="AC36" s="90">
        <f>+W36+Y36+AA36</f>
        <v>1421511.1462889998</v>
      </c>
      <c r="AD36" s="31"/>
      <c r="AE36" s="27"/>
      <c r="AF36" s="69"/>
      <c r="AG36" s="2"/>
      <c r="AH36" s="36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6" t="s">
        <v>18</v>
      </c>
      <c r="B37" s="42">
        <v>0</v>
      </c>
      <c r="C37" s="42">
        <v>0</v>
      </c>
      <c r="D37" s="42"/>
      <c r="E37" s="42">
        <v>0</v>
      </c>
      <c r="F37" s="90">
        <f>B37+E37</f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268405.61190000002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6838.4708000000001</v>
      </c>
      <c r="W37" s="90">
        <f>SUM(F37:V37)</f>
        <v>275244.08270000003</v>
      </c>
      <c r="X37" s="38"/>
      <c r="Y37" s="44"/>
      <c r="Z37" s="40"/>
      <c r="AA37" s="45"/>
      <c r="AB37" s="38"/>
      <c r="AC37" s="90">
        <f t="shared" si="2"/>
        <v>275244.08270000003</v>
      </c>
      <c r="AD37" s="31"/>
      <c r="AE37" s="27"/>
      <c r="AF37" s="69"/>
      <c r="AG37" s="2"/>
      <c r="AH37" s="36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3" t="s">
        <v>17</v>
      </c>
      <c r="B38" s="41">
        <v>35515.122900000002</v>
      </c>
      <c r="C38" s="41">
        <v>0</v>
      </c>
      <c r="D38" s="41"/>
      <c r="E38" s="41">
        <v>0</v>
      </c>
      <c r="F38" s="89">
        <f>B38+E38</f>
        <v>35515.122900000002</v>
      </c>
      <c r="G38" s="41">
        <v>0</v>
      </c>
      <c r="H38" s="41">
        <v>0</v>
      </c>
      <c r="I38" s="41">
        <v>0</v>
      </c>
      <c r="J38" s="41">
        <v>700.755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89">
        <f>SUM(F38:V38)</f>
        <v>36215.877899999999</v>
      </c>
      <c r="X38" s="38"/>
      <c r="Y38" s="37"/>
      <c r="Z38" s="40"/>
      <c r="AA38" s="39"/>
      <c r="AB38" s="38"/>
      <c r="AC38" s="89">
        <f t="shared" si="2"/>
        <v>36215.877899999999</v>
      </c>
      <c r="AD38" s="31"/>
      <c r="AE38" s="27"/>
      <c r="AF38" s="69"/>
      <c r="AG38" s="2"/>
      <c r="AH38" s="36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9" customFormat="1" ht="20.100000000000001" customHeight="1" x14ac:dyDescent="0.2">
      <c r="A39" s="88" t="s">
        <v>16</v>
      </c>
      <c r="B39" s="87">
        <f>+SUM(B33:B38)</f>
        <v>3555707.9704</v>
      </c>
      <c r="C39" s="87">
        <f>+SUM(C33:C38)</f>
        <v>0</v>
      </c>
      <c r="D39" s="87">
        <f>+SUM(D33:D38)</f>
        <v>0</v>
      </c>
      <c r="E39" s="87">
        <f t="shared" ref="E39:V39" si="4">+SUM(E33:E38)</f>
        <v>107.0158</v>
      </c>
      <c r="F39" s="87">
        <f>SUM(F33:F38)</f>
        <v>3555814.9861999997</v>
      </c>
      <c r="G39" s="87">
        <f t="shared" si="4"/>
        <v>0</v>
      </c>
      <c r="H39" s="87">
        <f t="shared" si="4"/>
        <v>0</v>
      </c>
      <c r="I39" s="87">
        <f t="shared" si="4"/>
        <v>0</v>
      </c>
      <c r="J39" s="87">
        <f t="shared" si="4"/>
        <v>70158.806400000001</v>
      </c>
      <c r="K39" s="87">
        <f t="shared" si="4"/>
        <v>4702.2055000000009</v>
      </c>
      <c r="L39" s="87">
        <f t="shared" si="4"/>
        <v>0</v>
      </c>
      <c r="M39" s="87">
        <f t="shared" si="4"/>
        <v>286416.89199999999</v>
      </c>
      <c r="N39" s="87">
        <f t="shared" si="4"/>
        <v>940.88450000000012</v>
      </c>
      <c r="O39" s="87">
        <f t="shared" si="4"/>
        <v>5011.8037999999997</v>
      </c>
      <c r="P39" s="87">
        <f t="shared" si="4"/>
        <v>845.60653740999999</v>
      </c>
      <c r="Q39" s="87">
        <f t="shared" si="4"/>
        <v>4541.9126999999999</v>
      </c>
      <c r="R39" s="87">
        <f t="shared" si="4"/>
        <v>4353.2528666556045</v>
      </c>
      <c r="S39" s="87">
        <f t="shared" si="4"/>
        <v>0</v>
      </c>
      <c r="T39" s="87">
        <f t="shared" si="4"/>
        <v>2902.1685777608741</v>
      </c>
      <c r="U39" s="87">
        <f t="shared" si="4"/>
        <v>45.800000000000004</v>
      </c>
      <c r="V39" s="87">
        <f t="shared" si="4"/>
        <v>9775.3184000000001</v>
      </c>
      <c r="W39" s="87">
        <f>+SUM(W33:W38)</f>
        <v>3945463.8374818265</v>
      </c>
      <c r="X39" s="35"/>
      <c r="Y39" s="34">
        <f>+SUM(Y33:Y38)</f>
        <v>0</v>
      </c>
      <c r="Z39" s="33"/>
      <c r="AA39" s="34"/>
      <c r="AB39" s="157"/>
      <c r="AC39" s="86">
        <f>+SUM(AC33:AC38)</f>
        <v>3945463.8374818265</v>
      </c>
      <c r="AD39" s="31"/>
      <c r="AE39" s="27"/>
      <c r="AF39" s="69"/>
      <c r="AG39" s="30"/>
      <c r="AH39" s="22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2" ht="1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31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A41" s="70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71"/>
      <c r="Y41" s="132"/>
      <c r="Z41" s="132"/>
      <c r="AA41" s="132"/>
      <c r="AB41" s="132"/>
      <c r="AC41" s="132"/>
      <c r="AD41" s="3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70"/>
      <c r="B42" s="69"/>
      <c r="C42" s="69"/>
      <c r="D42" s="69"/>
      <c r="E42" s="69"/>
      <c r="F42" s="69"/>
      <c r="G42" s="71"/>
      <c r="H42" s="71"/>
      <c r="I42" s="71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74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7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5" t="s">
        <v>15</v>
      </c>
      <c r="B44" s="24"/>
      <c r="C44" s="24"/>
      <c r="D44" s="23"/>
      <c r="E44" s="17">
        <v>1072244.477</v>
      </c>
      <c r="F44" s="129"/>
      <c r="J44" s="4" t="s">
        <v>14</v>
      </c>
      <c r="K44" s="7" t="s">
        <v>13</v>
      </c>
      <c r="W44" s="22"/>
      <c r="AD44" s="7"/>
      <c r="AE44" s="7"/>
      <c r="AF44" s="7"/>
    </row>
    <row r="45" spans="1:52" s="6" customFormat="1" ht="15" customHeight="1" x14ac:dyDescent="0.2">
      <c r="A45" s="21" t="s">
        <v>12</v>
      </c>
      <c r="B45" s="19"/>
      <c r="C45" s="19"/>
      <c r="D45" s="18"/>
      <c r="E45" s="17">
        <v>2316870.8676999998</v>
      </c>
      <c r="F45" s="129"/>
      <c r="K45" s="7" t="s">
        <v>11</v>
      </c>
      <c r="W45" s="4"/>
      <c r="Y45" s="4"/>
      <c r="AA45" s="4"/>
      <c r="AC45" s="4"/>
      <c r="AD45" s="7"/>
      <c r="AE45" s="7"/>
      <c r="AF45" s="7"/>
    </row>
    <row r="46" spans="1:52" s="6" customFormat="1" ht="15" hidden="1" customHeight="1" x14ac:dyDescent="0.2">
      <c r="A46" s="209"/>
      <c r="B46" s="210"/>
      <c r="C46" s="210"/>
      <c r="D46" s="18"/>
      <c r="E46" s="17"/>
      <c r="F46" s="129"/>
      <c r="K46" s="6" t="s">
        <v>10</v>
      </c>
      <c r="AD46" s="7"/>
      <c r="AE46" s="7"/>
      <c r="AF46" s="7"/>
    </row>
    <row r="47" spans="1:52" s="6" customFormat="1" ht="15" customHeight="1" x14ac:dyDescent="0.2">
      <c r="A47" s="20" t="s">
        <v>9</v>
      </c>
      <c r="B47" s="19"/>
      <c r="C47" s="19"/>
      <c r="D47" s="18"/>
      <c r="E47" s="17">
        <v>154009.35</v>
      </c>
      <c r="F47" s="129"/>
      <c r="K47" s="7" t="s">
        <v>8</v>
      </c>
      <c r="AD47" s="7"/>
      <c r="AE47" s="7"/>
      <c r="AF47" s="7"/>
    </row>
    <row r="48" spans="1:52" s="6" customFormat="1" ht="15" customHeight="1" x14ac:dyDescent="0.2">
      <c r="A48" s="20" t="s">
        <v>7</v>
      </c>
      <c r="B48" s="19"/>
      <c r="C48" s="19"/>
      <c r="D48" s="18"/>
      <c r="E48" s="17">
        <v>0</v>
      </c>
      <c r="F48" s="129"/>
      <c r="K48" s="7" t="s">
        <v>106</v>
      </c>
      <c r="AD48" s="7"/>
      <c r="AE48" s="7"/>
      <c r="AF48" s="7"/>
    </row>
    <row r="49" spans="1:52" s="6" customFormat="1" ht="15" customHeight="1" x14ac:dyDescent="0.2">
      <c r="A49" s="21" t="s">
        <v>5</v>
      </c>
      <c r="B49" s="19"/>
      <c r="C49" s="19"/>
      <c r="D49" s="18"/>
      <c r="E49" s="17">
        <v>1361.4668999999999</v>
      </c>
      <c r="F49" s="129"/>
      <c r="AD49" s="7"/>
      <c r="AE49" s="7"/>
      <c r="AF49" s="7"/>
    </row>
    <row r="50" spans="1:52" s="6" customFormat="1" ht="15" customHeight="1" x14ac:dyDescent="0.2">
      <c r="A50" s="21" t="s">
        <v>4</v>
      </c>
      <c r="B50" s="19"/>
      <c r="C50" s="19"/>
      <c r="D50" s="18"/>
      <c r="E50" s="17">
        <v>7071.9274999999998</v>
      </c>
      <c r="F50" s="129"/>
    </row>
    <row r="51" spans="1:52" s="6" customFormat="1" ht="15" customHeight="1" x14ac:dyDescent="0.2">
      <c r="A51" s="20" t="s">
        <v>3</v>
      </c>
      <c r="B51" s="19"/>
      <c r="C51" s="19"/>
      <c r="D51" s="18"/>
      <c r="E51" s="17">
        <v>4256.8970999994281</v>
      </c>
      <c r="F51" s="129"/>
    </row>
    <row r="52" spans="1:52" s="6" customFormat="1" ht="20.100000000000001" customHeight="1" x14ac:dyDescent="0.25">
      <c r="A52" s="213" t="s">
        <v>82</v>
      </c>
      <c r="B52" s="214"/>
      <c r="C52" s="214"/>
      <c r="D52" s="121"/>
      <c r="E52" s="85">
        <f>SUM(E44:E51)</f>
        <v>3555814.9861999992</v>
      </c>
      <c r="F52" s="129"/>
    </row>
    <row r="53" spans="1:52" s="6" customFormat="1" ht="15" customHeight="1" x14ac:dyDescent="0.2">
      <c r="A53" s="209"/>
      <c r="B53" s="210"/>
      <c r="C53" s="210"/>
      <c r="D53" s="18"/>
      <c r="E53" s="17">
        <v>0</v>
      </c>
      <c r="F53" s="129"/>
    </row>
    <row r="54" spans="1:52" s="6" customFormat="1" ht="15" customHeight="1" x14ac:dyDescent="0.2">
      <c r="A54" s="209" t="s">
        <v>2</v>
      </c>
      <c r="B54" s="210"/>
      <c r="C54" s="210"/>
      <c r="D54" s="18"/>
      <c r="E54" s="17">
        <v>45.8</v>
      </c>
      <c r="F54" s="129"/>
    </row>
    <row r="55" spans="1:52" s="6" customFormat="1" ht="20.100000000000001" customHeight="1" x14ac:dyDescent="0.2">
      <c r="A55" s="228" t="s">
        <v>73</v>
      </c>
      <c r="B55" s="229"/>
      <c r="C55" s="229"/>
      <c r="D55" s="77"/>
      <c r="E55" s="123">
        <f>+E52-E53-E54</f>
        <v>3555769.1861999994</v>
      </c>
      <c r="F55" s="129"/>
    </row>
    <row r="56" spans="1:52" ht="15" customHeight="1" x14ac:dyDescent="0.2">
      <c r="A56" s="6"/>
      <c r="B56" s="6"/>
      <c r="C56" s="6"/>
      <c r="D56" s="6"/>
      <c r="E56" s="2"/>
      <c r="F56" s="73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C56" s="1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ht="15" customHeight="1" x14ac:dyDescent="0.2">
      <c r="A57" s="12" t="s">
        <v>0</v>
      </c>
      <c r="B57" s="6"/>
      <c r="C57" s="6"/>
      <c r="D57" s="6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C57" s="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ht="15" customHeight="1" x14ac:dyDescent="0.2">
      <c r="A58" s="75" t="s">
        <v>102</v>
      </c>
      <c r="B58" s="6"/>
      <c r="C58" s="6"/>
      <c r="D58" s="6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5" customHeight="1" thickBot="1" x14ac:dyDescent="0.25">
      <c r="A59" s="10" t="s">
        <v>97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10"/>
      <c r="Z59" s="9"/>
      <c r="AA59" s="8"/>
      <c r="AB59" s="9"/>
      <c r="AC59" s="8"/>
      <c r="AD59" s="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76" t="s">
        <v>98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7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63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R6:T6"/>
    <mergeCell ref="R7:T7"/>
    <mergeCell ref="P8:P9"/>
    <mergeCell ref="T8:T9"/>
    <mergeCell ref="A46:C46"/>
    <mergeCell ref="A52:C52"/>
    <mergeCell ref="A53:C53"/>
    <mergeCell ref="A54:C54"/>
    <mergeCell ref="A55:C55"/>
    <mergeCell ref="G6:I7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F33 AC33" formula="1"/>
    <ignoredError sqref="W9 Y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opLeftCell="M1" zoomScaleNormal="100" workbookViewId="0">
      <selection activeCell="Z1" sqref="Z1:AC1048576"/>
    </sheetView>
  </sheetViews>
  <sheetFormatPr baseColWidth="10" defaultColWidth="27.5546875" defaultRowHeight="12.75" x14ac:dyDescent="0.2"/>
  <cols>
    <col min="1" max="1" width="19.44140625" style="1" customWidth="1"/>
    <col min="2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16384" width="27.5546875" style="1"/>
  </cols>
  <sheetData>
    <row r="1" spans="1:52" ht="36.75" customHeight="1" x14ac:dyDescent="0.25">
      <c r="A1" s="68"/>
      <c r="B1" s="53"/>
      <c r="C1" s="67"/>
      <c r="D1" s="53"/>
      <c r="E1" s="53"/>
      <c r="F1" s="53"/>
      <c r="G1" s="53"/>
      <c r="H1" s="53"/>
      <c r="I1" s="53"/>
      <c r="J1" s="53"/>
      <c r="K1" s="53"/>
      <c r="M1" s="66"/>
      <c r="O1" s="53"/>
      <c r="P1" s="53"/>
      <c r="Q1" s="53"/>
      <c r="R1" s="53"/>
      <c r="S1" s="53"/>
      <c r="T1" s="53"/>
      <c r="U1" s="53"/>
      <c r="V1" s="53"/>
      <c r="W1" s="65" t="s">
        <v>95</v>
      </c>
      <c r="Y1" s="64"/>
      <c r="AA1" s="64"/>
      <c r="AC1" s="64"/>
    </row>
    <row r="2" spans="1:52" s="60" customFormat="1" ht="18" customHeight="1" x14ac:dyDescent="0.2">
      <c r="A2" s="63"/>
      <c r="B2" s="29"/>
      <c r="C2" s="29"/>
      <c r="D2" s="30"/>
      <c r="E2" s="29"/>
      <c r="F2" s="29"/>
      <c r="G2" s="29"/>
      <c r="H2" s="29"/>
      <c r="I2" s="29"/>
      <c r="J2" s="29"/>
      <c r="K2" s="29"/>
      <c r="M2" s="62"/>
      <c r="N2" s="61"/>
      <c r="O2" s="29"/>
      <c r="P2" s="29"/>
      <c r="Q2" s="29"/>
      <c r="R2" s="29"/>
      <c r="S2" s="29"/>
      <c r="T2" s="29"/>
      <c r="U2" s="29"/>
      <c r="V2" s="29"/>
      <c r="W2" s="5"/>
      <c r="Y2" s="5"/>
      <c r="AA2" s="5"/>
      <c r="AC2" s="5"/>
    </row>
    <row r="3" spans="1:52" ht="21" customHeight="1" x14ac:dyDescent="0.2">
      <c r="A3" s="59"/>
      <c r="B3" s="53"/>
      <c r="C3" s="53"/>
      <c r="D3" s="59"/>
      <c r="E3" s="53"/>
      <c r="F3" s="54"/>
      <c r="G3" s="53"/>
      <c r="H3" s="53"/>
      <c r="I3" s="54"/>
      <c r="J3" s="53"/>
      <c r="K3" s="53"/>
      <c r="M3" s="58"/>
      <c r="N3" s="57"/>
      <c r="O3" s="53"/>
      <c r="P3" s="53"/>
      <c r="Q3" s="53"/>
      <c r="R3" s="53"/>
      <c r="S3" s="53"/>
      <c r="T3" s="53"/>
      <c r="U3" s="53"/>
      <c r="V3" s="53"/>
      <c r="W3" s="5"/>
      <c r="Y3" s="5"/>
      <c r="AA3" s="5"/>
      <c r="AC3" s="5"/>
    </row>
    <row r="4" spans="1:52" ht="20.100000000000001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5"/>
      <c r="X4" s="8"/>
      <c r="Y4" s="55"/>
      <c r="Z4" s="8"/>
      <c r="AA4" s="55"/>
      <c r="AB4" s="8"/>
      <c r="AC4" s="55"/>
    </row>
    <row r="5" spans="1:52" ht="15" customHeight="1" thickBot="1" x14ac:dyDescent="0.25">
      <c r="A5" s="53"/>
      <c r="B5" s="53"/>
      <c r="C5" s="53"/>
      <c r="D5" s="53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2"/>
      <c r="Y5" s="50"/>
      <c r="AA5" s="51"/>
      <c r="AC5" s="50"/>
    </row>
    <row r="6" spans="1:52" ht="15.95" customHeight="1" thickTop="1" x14ac:dyDescent="0.25">
      <c r="A6" s="104"/>
      <c r="B6" s="104" t="s">
        <v>94</v>
      </c>
      <c r="C6" s="104" t="s">
        <v>100</v>
      </c>
      <c r="D6" s="104"/>
      <c r="E6" s="104" t="s">
        <v>93</v>
      </c>
      <c r="F6" s="104"/>
      <c r="G6" s="223"/>
      <c r="H6" s="224"/>
      <c r="I6" s="224"/>
      <c r="J6" s="119" t="s">
        <v>92</v>
      </c>
      <c r="K6" s="118"/>
      <c r="L6" s="104" t="s">
        <v>91</v>
      </c>
      <c r="M6" s="117" t="s">
        <v>90</v>
      </c>
      <c r="N6" s="110" t="s">
        <v>89</v>
      </c>
      <c r="O6" s="109"/>
      <c r="P6" s="109"/>
      <c r="Q6" s="108"/>
      <c r="R6" s="215" t="s">
        <v>88</v>
      </c>
      <c r="S6" s="216"/>
      <c r="T6" s="217"/>
      <c r="U6" s="104" t="s">
        <v>87</v>
      </c>
      <c r="V6" s="116" t="s">
        <v>86</v>
      </c>
      <c r="W6" s="115" t="s">
        <v>73</v>
      </c>
      <c r="X6" s="96"/>
      <c r="Y6" s="114" t="s">
        <v>85</v>
      </c>
      <c r="Z6" s="2"/>
      <c r="AA6" s="114"/>
      <c r="AB6" s="2"/>
      <c r="AC6" s="11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97" t="s">
        <v>22</v>
      </c>
      <c r="B7" s="97" t="s">
        <v>84</v>
      </c>
      <c r="C7" s="97" t="s">
        <v>99</v>
      </c>
      <c r="D7" s="97" t="s">
        <v>82</v>
      </c>
      <c r="E7" s="97" t="s">
        <v>83</v>
      </c>
      <c r="F7" s="97" t="s">
        <v>82</v>
      </c>
      <c r="G7" s="225"/>
      <c r="H7" s="225"/>
      <c r="I7" s="225"/>
      <c r="J7" s="113" t="s">
        <v>81</v>
      </c>
      <c r="K7" s="112"/>
      <c r="L7" s="97" t="s">
        <v>80</v>
      </c>
      <c r="M7" s="111" t="s">
        <v>70</v>
      </c>
      <c r="N7" s="110" t="s">
        <v>79</v>
      </c>
      <c r="O7" s="109"/>
      <c r="P7" s="108"/>
      <c r="Q7" s="104" t="s">
        <v>78</v>
      </c>
      <c r="R7" s="218" t="s">
        <v>104</v>
      </c>
      <c r="S7" s="219"/>
      <c r="T7" s="220"/>
      <c r="U7" s="97" t="s">
        <v>77</v>
      </c>
      <c r="V7" s="98" t="s">
        <v>76</v>
      </c>
      <c r="W7" s="97" t="s">
        <v>75</v>
      </c>
      <c r="X7" s="96"/>
      <c r="Y7" s="95" t="s">
        <v>74</v>
      </c>
      <c r="Z7" s="2"/>
      <c r="AA7" s="95"/>
      <c r="AB7" s="2"/>
      <c r="AC7" s="95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97"/>
      <c r="B8" s="97" t="s">
        <v>72</v>
      </c>
      <c r="C8" s="97" t="s">
        <v>72</v>
      </c>
      <c r="D8" s="97"/>
      <c r="E8" s="97" t="s">
        <v>71</v>
      </c>
      <c r="F8" s="97"/>
      <c r="G8" s="107"/>
      <c r="H8" s="106"/>
      <c r="I8" s="105"/>
      <c r="J8" s="104" t="s">
        <v>71</v>
      </c>
      <c r="K8" s="104" t="s">
        <v>70</v>
      </c>
      <c r="L8" s="97" t="s">
        <v>69</v>
      </c>
      <c r="M8" s="97" t="s">
        <v>68</v>
      </c>
      <c r="N8" s="98" t="s">
        <v>67</v>
      </c>
      <c r="O8" s="104" t="s">
        <v>66</v>
      </c>
      <c r="P8" s="226" t="s">
        <v>63</v>
      </c>
      <c r="Q8" s="97" t="s">
        <v>65</v>
      </c>
      <c r="R8" s="104" t="s">
        <v>64</v>
      </c>
      <c r="S8" s="103"/>
      <c r="T8" s="221" t="s">
        <v>63</v>
      </c>
      <c r="U8" s="97" t="s">
        <v>62</v>
      </c>
      <c r="V8" s="98" t="s">
        <v>61</v>
      </c>
      <c r="W8" s="97" t="s">
        <v>60</v>
      </c>
      <c r="X8" s="96"/>
      <c r="Y8" s="95" t="s">
        <v>59</v>
      </c>
      <c r="Z8" s="2"/>
      <c r="AA8" s="95"/>
      <c r="AB8" s="2"/>
      <c r="AC8" s="95" t="s">
        <v>58</v>
      </c>
      <c r="AD8" s="26"/>
      <c r="AE8" s="26"/>
      <c r="AF8" s="26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102"/>
      <c r="B9" s="97"/>
      <c r="C9" s="97"/>
      <c r="D9" s="97"/>
      <c r="E9" s="97" t="s">
        <v>57</v>
      </c>
      <c r="F9" s="102"/>
      <c r="G9" s="101"/>
      <c r="H9" s="100"/>
      <c r="I9" s="99"/>
      <c r="J9" s="97" t="s">
        <v>56</v>
      </c>
      <c r="K9" s="97" t="s">
        <v>55</v>
      </c>
      <c r="L9" s="97" t="s">
        <v>54</v>
      </c>
      <c r="M9" s="97" t="s">
        <v>53</v>
      </c>
      <c r="N9" s="98" t="s">
        <v>52</v>
      </c>
      <c r="O9" s="97" t="s">
        <v>51</v>
      </c>
      <c r="P9" s="227"/>
      <c r="Q9" s="97"/>
      <c r="R9" s="97" t="s">
        <v>50</v>
      </c>
      <c r="S9" s="98"/>
      <c r="T9" s="222"/>
      <c r="U9" s="97" t="s">
        <v>49</v>
      </c>
      <c r="V9" s="98" t="s">
        <v>48</v>
      </c>
      <c r="W9" s="97" t="s">
        <v>47</v>
      </c>
      <c r="X9" s="96"/>
      <c r="Y9" s="95" t="s">
        <v>46</v>
      </c>
      <c r="Z9" s="2"/>
      <c r="AA9" s="95"/>
      <c r="AB9" s="2"/>
      <c r="AC9" s="95"/>
      <c r="AD9" s="26"/>
      <c r="AE9" s="26"/>
      <c r="AF9" s="26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6" t="s">
        <v>45</v>
      </c>
      <c r="B10" s="42">
        <v>415936.57400000002</v>
      </c>
      <c r="C10" s="42">
        <v>30855.737248139994</v>
      </c>
      <c r="D10" s="90">
        <f t="shared" ref="D10:D32" si="0">B10+C10</f>
        <v>446792.31124814</v>
      </c>
      <c r="E10" s="42">
        <v>35.008399999999995</v>
      </c>
      <c r="F10" s="90">
        <f t="shared" ref="F10:F32" si="1">D10+E10</f>
        <v>446827.31964813999</v>
      </c>
      <c r="G10" s="42">
        <v>0</v>
      </c>
      <c r="H10" s="42">
        <v>0</v>
      </c>
      <c r="I10" s="42">
        <v>0</v>
      </c>
      <c r="J10" s="42">
        <v>1943.1014</v>
      </c>
      <c r="K10" s="42">
        <v>462.59570000000002</v>
      </c>
      <c r="L10" s="42">
        <v>0</v>
      </c>
      <c r="M10" s="42">
        <v>8095.0672999999997</v>
      </c>
      <c r="N10" s="42">
        <v>455.61920000000003</v>
      </c>
      <c r="O10" s="42">
        <v>977.22280000000001</v>
      </c>
      <c r="P10" s="42">
        <v>6.9386840656010964</v>
      </c>
      <c r="Q10" s="42">
        <v>1468.5506</v>
      </c>
      <c r="R10" s="42">
        <v>63.877079248378337</v>
      </c>
      <c r="S10" s="42">
        <v>0</v>
      </c>
      <c r="T10" s="42">
        <v>48.918254075215607</v>
      </c>
      <c r="U10" s="42">
        <v>0</v>
      </c>
      <c r="V10" s="42">
        <v>896.70990000000006</v>
      </c>
      <c r="W10" s="90">
        <f t="shared" ref="W10:W32" si="2">SUM(F10:V10)</f>
        <v>461245.9205655292</v>
      </c>
      <c r="X10" s="38"/>
      <c r="Y10" s="44">
        <v>38309.665819000002</v>
      </c>
      <c r="Z10" s="40"/>
      <c r="AA10" s="45">
        <v>0</v>
      </c>
      <c r="AB10" s="38"/>
      <c r="AC10" s="90">
        <f t="shared" ref="AC10:AC32" si="3">+W10+Y10+AA10</f>
        <v>499555.58638452919</v>
      </c>
      <c r="AD10" s="31"/>
      <c r="AE10" s="27"/>
      <c r="AF10" s="69"/>
      <c r="AG10" s="2"/>
      <c r="AH10" s="3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6" t="s">
        <v>44</v>
      </c>
      <c r="B11" s="42">
        <v>54572.686200000004</v>
      </c>
      <c r="C11" s="42">
        <v>1466.20785348</v>
      </c>
      <c r="D11" s="90">
        <f t="shared" si="0"/>
        <v>56038.894053480006</v>
      </c>
      <c r="E11" s="42">
        <v>1.7832999999999999</v>
      </c>
      <c r="F11" s="90">
        <f t="shared" si="1"/>
        <v>56040.677353480009</v>
      </c>
      <c r="G11" s="42">
        <v>0</v>
      </c>
      <c r="H11" s="42">
        <v>0</v>
      </c>
      <c r="I11" s="42">
        <v>0</v>
      </c>
      <c r="J11" s="42">
        <v>243.71340000000001</v>
      </c>
      <c r="K11" s="42">
        <v>0</v>
      </c>
      <c r="L11" s="42">
        <v>0</v>
      </c>
      <c r="M11" s="42">
        <v>0</v>
      </c>
      <c r="N11" s="42">
        <v>57.146900000000002</v>
      </c>
      <c r="O11" s="42">
        <v>98.038600000000002</v>
      </c>
      <c r="P11" s="42">
        <v>10.457605995483943</v>
      </c>
      <c r="Q11" s="42">
        <v>212.6866</v>
      </c>
      <c r="R11" s="42">
        <v>86.325072087066616</v>
      </c>
      <c r="S11" s="42">
        <v>0</v>
      </c>
      <c r="T11" s="42">
        <v>73.726923180331013</v>
      </c>
      <c r="U11" s="42">
        <v>2.2000000000000002</v>
      </c>
      <c r="V11" s="42">
        <v>112.47150000000001</v>
      </c>
      <c r="W11" s="90">
        <f t="shared" si="2"/>
        <v>56937.443954742885</v>
      </c>
      <c r="X11" s="38"/>
      <c r="Y11" s="44">
        <v>207.992772</v>
      </c>
      <c r="Z11" s="40"/>
      <c r="AA11" s="45">
        <v>0</v>
      </c>
      <c r="AB11" s="38"/>
      <c r="AC11" s="90">
        <f t="shared" si="3"/>
        <v>57145.436726742882</v>
      </c>
      <c r="AD11" s="31"/>
      <c r="AE11" s="27"/>
      <c r="AF11" s="69"/>
      <c r="AG11" s="2"/>
      <c r="AH11" s="3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6" t="s">
        <v>43</v>
      </c>
      <c r="B12" s="42">
        <v>173923.50480000002</v>
      </c>
      <c r="C12" s="42">
        <v>6733.3494418799992</v>
      </c>
      <c r="D12" s="90">
        <f t="shared" si="0"/>
        <v>180656.85424188004</v>
      </c>
      <c r="E12" s="42">
        <v>10.441700000000001</v>
      </c>
      <c r="F12" s="90">
        <f t="shared" si="1"/>
        <v>180667.29594188003</v>
      </c>
      <c r="G12" s="42">
        <v>0</v>
      </c>
      <c r="H12" s="42">
        <v>0</v>
      </c>
      <c r="I12" s="42">
        <v>0</v>
      </c>
      <c r="J12" s="42">
        <v>785.67730000000006</v>
      </c>
      <c r="K12" s="42">
        <v>157.97839999999999</v>
      </c>
      <c r="L12" s="42">
        <v>0</v>
      </c>
      <c r="M12" s="42">
        <v>2764.5002000000004</v>
      </c>
      <c r="N12" s="42">
        <v>184.22710000000001</v>
      </c>
      <c r="O12" s="42">
        <v>489.38069999999999</v>
      </c>
      <c r="P12" s="42">
        <v>6.9386840656010964</v>
      </c>
      <c r="Q12" s="42">
        <v>572.22829999999999</v>
      </c>
      <c r="R12" s="42">
        <v>63.598729292379289</v>
      </c>
      <c r="S12" s="42">
        <v>0</v>
      </c>
      <c r="T12" s="42">
        <v>48.918254075215607</v>
      </c>
      <c r="U12" s="42">
        <v>0.5</v>
      </c>
      <c r="V12" s="42">
        <v>362.57959999999997</v>
      </c>
      <c r="W12" s="90">
        <f t="shared" si="2"/>
        <v>186103.82320931321</v>
      </c>
      <c r="X12" s="38"/>
      <c r="Y12" s="44">
        <v>1220.4737399999999</v>
      </c>
      <c r="Z12" s="40"/>
      <c r="AA12" s="45">
        <v>0</v>
      </c>
      <c r="AB12" s="38"/>
      <c r="AC12" s="90">
        <f t="shared" si="3"/>
        <v>187324.2969493132</v>
      </c>
      <c r="AD12" s="31"/>
      <c r="AE12" s="27"/>
      <c r="AF12" s="69"/>
      <c r="AG12" s="2"/>
      <c r="AH12" s="36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6" t="s">
        <v>42</v>
      </c>
      <c r="B13" s="42">
        <v>72569.752599999993</v>
      </c>
      <c r="C13" s="42">
        <v>3063.1603563600002</v>
      </c>
      <c r="D13" s="90">
        <f t="shared" si="0"/>
        <v>75632.91295636</v>
      </c>
      <c r="E13" s="42">
        <v>3.2166999999999999</v>
      </c>
      <c r="F13" s="90">
        <f t="shared" si="1"/>
        <v>75636.129656360004</v>
      </c>
      <c r="G13" s="42">
        <v>0</v>
      </c>
      <c r="H13" s="42">
        <v>0</v>
      </c>
      <c r="I13" s="42">
        <v>0</v>
      </c>
      <c r="J13" s="42">
        <v>328.92779999999999</v>
      </c>
      <c r="K13" s="42">
        <v>50.514199999999995</v>
      </c>
      <c r="L13" s="42">
        <v>0</v>
      </c>
      <c r="M13" s="42">
        <v>883.95909999999992</v>
      </c>
      <c r="N13" s="42">
        <v>77.127499999999998</v>
      </c>
      <c r="O13" s="42">
        <v>128.22480000000002</v>
      </c>
      <c r="P13" s="42">
        <v>8.7843369961248978</v>
      </c>
      <c r="Q13" s="42">
        <v>501.33279999999996</v>
      </c>
      <c r="R13" s="42">
        <v>89.293124088592194</v>
      </c>
      <c r="S13" s="42">
        <v>0</v>
      </c>
      <c r="T13" s="42">
        <v>61.930248649497898</v>
      </c>
      <c r="U13" s="42">
        <v>1.5</v>
      </c>
      <c r="V13" s="42">
        <v>151.79570000000001</v>
      </c>
      <c r="W13" s="90">
        <f t="shared" si="2"/>
        <v>77919.519266094227</v>
      </c>
      <c r="X13" s="38"/>
      <c r="Y13" s="44">
        <v>1494.298681</v>
      </c>
      <c r="Z13" s="40"/>
      <c r="AA13" s="45">
        <v>0</v>
      </c>
      <c r="AB13" s="38"/>
      <c r="AC13" s="90">
        <f t="shared" si="3"/>
        <v>79413.817947094227</v>
      </c>
      <c r="AD13" s="31"/>
      <c r="AE13" s="27"/>
      <c r="AF13" s="69"/>
      <c r="AG13" s="2"/>
      <c r="AH13" s="3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6" t="s">
        <v>41</v>
      </c>
      <c r="B14" s="42">
        <v>98116.334799999997</v>
      </c>
      <c r="C14" s="42">
        <v>3380.6830762199997</v>
      </c>
      <c r="D14" s="90">
        <f t="shared" si="0"/>
        <v>101497.01787621999</v>
      </c>
      <c r="E14" s="42">
        <v>2.8</v>
      </c>
      <c r="F14" s="90">
        <f t="shared" si="1"/>
        <v>101499.81787622</v>
      </c>
      <c r="G14" s="42">
        <v>0</v>
      </c>
      <c r="H14" s="42">
        <v>0</v>
      </c>
      <c r="I14" s="42">
        <v>0</v>
      </c>
      <c r="J14" s="42">
        <v>441.41090000000003</v>
      </c>
      <c r="K14" s="42">
        <v>39.712699999999998</v>
      </c>
      <c r="L14" s="42">
        <v>0</v>
      </c>
      <c r="M14" s="42">
        <v>694.94200000000001</v>
      </c>
      <c r="N14" s="42">
        <v>103.5035</v>
      </c>
      <c r="O14" s="42">
        <v>137.58670000000001</v>
      </c>
      <c r="P14" s="42">
        <v>9.3297258800096472</v>
      </c>
      <c r="Q14" s="42">
        <v>465.88499999999999</v>
      </c>
      <c r="R14" s="42">
        <v>93.517894997961761</v>
      </c>
      <c r="S14" s="42">
        <v>0</v>
      </c>
      <c r="T14" s="42">
        <v>65.775281972355486</v>
      </c>
      <c r="U14" s="42">
        <v>0.5</v>
      </c>
      <c r="V14" s="42">
        <v>203.70650000000001</v>
      </c>
      <c r="W14" s="90">
        <f t="shared" si="2"/>
        <v>103755.68807907033</v>
      </c>
      <c r="X14" s="38"/>
      <c r="Y14" s="44">
        <v>1822.738742</v>
      </c>
      <c r="Z14" s="40"/>
      <c r="AA14" s="45">
        <v>0</v>
      </c>
      <c r="AB14" s="38"/>
      <c r="AC14" s="90">
        <f t="shared" si="3"/>
        <v>105578.42682107033</v>
      </c>
      <c r="AD14" s="31"/>
      <c r="AE14" s="27"/>
      <c r="AF14" s="69"/>
      <c r="AG14" s="2"/>
      <c r="AH14" s="36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6" t="s">
        <v>40</v>
      </c>
      <c r="B15" s="42">
        <v>30775.7984</v>
      </c>
      <c r="C15" s="42">
        <v>1400.8355288399996</v>
      </c>
      <c r="D15" s="90">
        <f t="shared" si="0"/>
        <v>32176.633928839998</v>
      </c>
      <c r="E15" s="42">
        <v>2.0167000000000002</v>
      </c>
      <c r="F15" s="90">
        <f t="shared" si="1"/>
        <v>32178.650628839998</v>
      </c>
      <c r="G15" s="42">
        <v>0</v>
      </c>
      <c r="H15" s="42">
        <v>0</v>
      </c>
      <c r="I15" s="42">
        <v>0</v>
      </c>
      <c r="J15" s="42">
        <v>139.93629999999999</v>
      </c>
      <c r="K15" s="42">
        <v>15.5349</v>
      </c>
      <c r="L15" s="42">
        <v>0</v>
      </c>
      <c r="M15" s="42">
        <v>271.84829999999999</v>
      </c>
      <c r="N15" s="42">
        <v>32.813199999999995</v>
      </c>
      <c r="O15" s="42">
        <v>111.92060000000001</v>
      </c>
      <c r="P15" s="42">
        <v>9.7820586422247811</v>
      </c>
      <c r="Q15" s="42">
        <v>324.09390000000002</v>
      </c>
      <c r="R15" s="42">
        <v>141.26056381164273</v>
      </c>
      <c r="S15" s="42">
        <v>0</v>
      </c>
      <c r="T15" s="42">
        <v>68.964262563001242</v>
      </c>
      <c r="U15" s="42">
        <v>3</v>
      </c>
      <c r="V15" s="42">
        <v>64.580100000000002</v>
      </c>
      <c r="W15" s="90">
        <f t="shared" si="2"/>
        <v>33362.384813856872</v>
      </c>
      <c r="X15" s="38"/>
      <c r="Y15" s="44">
        <v>346.60202800000002</v>
      </c>
      <c r="Z15" s="40"/>
      <c r="AA15" s="45">
        <v>0</v>
      </c>
      <c r="AB15" s="38"/>
      <c r="AC15" s="90">
        <f t="shared" si="3"/>
        <v>33708.986841856873</v>
      </c>
      <c r="AD15" s="31"/>
      <c r="AE15" s="27"/>
      <c r="AF15" s="69"/>
      <c r="AG15" s="2"/>
      <c r="AH15" s="36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6" t="s">
        <v>39</v>
      </c>
      <c r="B16" s="42">
        <v>96399.921199999997</v>
      </c>
      <c r="C16" s="42">
        <v>2941.7546105399997</v>
      </c>
      <c r="D16" s="90">
        <f t="shared" si="0"/>
        <v>99341.675810539993</v>
      </c>
      <c r="E16" s="42">
        <v>5.6249000000000002</v>
      </c>
      <c r="F16" s="90">
        <f t="shared" si="1"/>
        <v>99347.300710539988</v>
      </c>
      <c r="G16" s="42">
        <v>0</v>
      </c>
      <c r="H16" s="42">
        <v>0</v>
      </c>
      <c r="I16" s="42">
        <v>0</v>
      </c>
      <c r="J16" s="42">
        <v>432.03730000000002</v>
      </c>
      <c r="K16" s="42">
        <v>68.559200000000018</v>
      </c>
      <c r="L16" s="42">
        <v>0</v>
      </c>
      <c r="M16" s="42">
        <v>1199.7322000000001</v>
      </c>
      <c r="N16" s="42">
        <v>101.3039</v>
      </c>
      <c r="O16" s="42">
        <v>184.35820000000001</v>
      </c>
      <c r="P16" s="42">
        <v>8.0291416182684934</v>
      </c>
      <c r="Q16" s="42">
        <v>394.98950000000002</v>
      </c>
      <c r="R16" s="42">
        <v>89.260387501689792</v>
      </c>
      <c r="S16" s="42">
        <v>0</v>
      </c>
      <c r="T16" s="42">
        <v>56.606063325471695</v>
      </c>
      <c r="U16" s="42">
        <v>1.8</v>
      </c>
      <c r="V16" s="42">
        <v>199.3775</v>
      </c>
      <c r="W16" s="90">
        <f t="shared" si="2"/>
        <v>102083.35410298542</v>
      </c>
      <c r="X16" s="38"/>
      <c r="Y16" s="44">
        <v>840.15256399999998</v>
      </c>
      <c r="Z16" s="40"/>
      <c r="AA16" s="45">
        <v>0</v>
      </c>
      <c r="AB16" s="38"/>
      <c r="AC16" s="90">
        <f t="shared" si="3"/>
        <v>102923.50666698543</v>
      </c>
      <c r="AD16" s="31"/>
      <c r="AE16" s="27"/>
      <c r="AF16" s="69"/>
      <c r="AG16" s="2"/>
      <c r="AH16" s="3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6" t="s">
        <v>38</v>
      </c>
      <c r="B17" s="42">
        <v>72085.543900000004</v>
      </c>
      <c r="C17" s="42">
        <v>1979.8475473800002</v>
      </c>
      <c r="D17" s="90">
        <f t="shared" si="0"/>
        <v>74065.391447380011</v>
      </c>
      <c r="E17" s="42">
        <v>1.7251000000000001</v>
      </c>
      <c r="F17" s="90">
        <f t="shared" si="1"/>
        <v>74067.116547380007</v>
      </c>
      <c r="G17" s="42">
        <v>0</v>
      </c>
      <c r="H17" s="42">
        <v>0</v>
      </c>
      <c r="I17" s="42">
        <v>0</v>
      </c>
      <c r="J17" s="42">
        <v>322.11070000000001</v>
      </c>
      <c r="K17" s="42">
        <v>18.498999999999999</v>
      </c>
      <c r="L17" s="42">
        <v>0</v>
      </c>
      <c r="M17" s="42">
        <v>323.71749999999997</v>
      </c>
      <c r="N17" s="42">
        <v>75.529699999999991</v>
      </c>
      <c r="O17" s="42">
        <v>85.475399999999993</v>
      </c>
      <c r="P17" s="42">
        <v>10.780980990733987</v>
      </c>
      <c r="Q17" s="42">
        <v>405.11740000000003</v>
      </c>
      <c r="R17" s="42">
        <v>96.681458290470431</v>
      </c>
      <c r="S17" s="42">
        <v>0</v>
      </c>
      <c r="T17" s="42">
        <v>76.006741680287519</v>
      </c>
      <c r="U17" s="42">
        <v>2.2000000000000002</v>
      </c>
      <c r="V17" s="42">
        <v>148.65110000000001</v>
      </c>
      <c r="W17" s="90">
        <f t="shared" si="2"/>
        <v>75631.886528341507</v>
      </c>
      <c r="X17" s="38"/>
      <c r="Y17" s="44">
        <v>898.00872300000003</v>
      </c>
      <c r="Z17" s="40"/>
      <c r="AA17" s="45">
        <v>0</v>
      </c>
      <c r="AB17" s="38"/>
      <c r="AC17" s="90">
        <f t="shared" si="3"/>
        <v>76529.895251341513</v>
      </c>
      <c r="AD17" s="31"/>
      <c r="AE17" s="27"/>
      <c r="AF17" s="69"/>
      <c r="AG17" s="2"/>
      <c r="AH17" s="3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6" t="s">
        <v>37</v>
      </c>
      <c r="B18" s="42">
        <v>55897.219400000002</v>
      </c>
      <c r="C18" s="42">
        <v>1905.1363192199997</v>
      </c>
      <c r="D18" s="90">
        <f t="shared" si="0"/>
        <v>57802.355719220002</v>
      </c>
      <c r="E18" s="42">
        <v>2.7749999999999999</v>
      </c>
      <c r="F18" s="90">
        <f t="shared" si="1"/>
        <v>57805.130719220004</v>
      </c>
      <c r="G18" s="42">
        <v>0</v>
      </c>
      <c r="H18" s="42">
        <v>0</v>
      </c>
      <c r="I18" s="42">
        <v>0</v>
      </c>
      <c r="J18" s="42">
        <v>251.3827</v>
      </c>
      <c r="K18" s="42">
        <v>0</v>
      </c>
      <c r="L18" s="42">
        <v>0</v>
      </c>
      <c r="M18" s="42">
        <v>0</v>
      </c>
      <c r="N18" s="42">
        <v>58.943899999999999</v>
      </c>
      <c r="O18" s="42">
        <v>89.431200000000004</v>
      </c>
      <c r="P18" s="42">
        <v>8.6998660700949202</v>
      </c>
      <c r="Q18" s="42">
        <v>303.8381</v>
      </c>
      <c r="R18" s="42">
        <v>82.638669345655586</v>
      </c>
      <c r="S18" s="42">
        <v>0</v>
      </c>
      <c r="T18" s="42">
        <v>61.334722081624882</v>
      </c>
      <c r="U18" s="42">
        <v>2.2000000000000002</v>
      </c>
      <c r="V18" s="42">
        <v>116.0082</v>
      </c>
      <c r="W18" s="90">
        <f t="shared" si="2"/>
        <v>58779.60807671737</v>
      </c>
      <c r="X18" s="38"/>
      <c r="Y18" s="44">
        <v>869.045883</v>
      </c>
      <c r="Z18" s="40"/>
      <c r="AA18" s="45">
        <v>0</v>
      </c>
      <c r="AB18" s="38"/>
      <c r="AC18" s="90">
        <f t="shared" si="3"/>
        <v>59648.653959717369</v>
      </c>
      <c r="AD18" s="31"/>
      <c r="AE18" s="27"/>
      <c r="AF18" s="69"/>
      <c r="AG18" s="2"/>
      <c r="AH18" s="36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6" t="s">
        <v>36</v>
      </c>
      <c r="B19" s="42">
        <v>37974.849900000001</v>
      </c>
      <c r="C19" s="42">
        <v>980.58487019999995</v>
      </c>
      <c r="D19" s="90">
        <f t="shared" si="0"/>
        <v>38955.434770200001</v>
      </c>
      <c r="E19" s="42">
        <v>1.6</v>
      </c>
      <c r="F19" s="90">
        <f t="shared" si="1"/>
        <v>38957.0347702</v>
      </c>
      <c r="G19" s="42">
        <v>0</v>
      </c>
      <c r="H19" s="42">
        <v>0</v>
      </c>
      <c r="I19" s="42">
        <v>0</v>
      </c>
      <c r="J19" s="42">
        <v>169.38639999999998</v>
      </c>
      <c r="K19" s="42">
        <v>13.6417</v>
      </c>
      <c r="L19" s="42">
        <v>1.3999999999999999E-6</v>
      </c>
      <c r="M19" s="42">
        <v>238.78059999999999</v>
      </c>
      <c r="N19" s="42">
        <v>39.717800000000004</v>
      </c>
      <c r="O19" s="42">
        <v>109.3266</v>
      </c>
      <c r="P19" s="42">
        <v>7.7230570478492311</v>
      </c>
      <c r="Q19" s="42">
        <v>206.4819</v>
      </c>
      <c r="R19" s="42">
        <v>123.15238688079441</v>
      </c>
      <c r="S19" s="42">
        <v>0</v>
      </c>
      <c r="T19" s="42">
        <v>54.448143665958575</v>
      </c>
      <c r="U19" s="42">
        <v>2.5</v>
      </c>
      <c r="V19" s="42">
        <v>78.169200000000004</v>
      </c>
      <c r="W19" s="90">
        <f t="shared" si="2"/>
        <v>40000.362559194597</v>
      </c>
      <c r="X19" s="38"/>
      <c r="Y19" s="44">
        <v>0</v>
      </c>
      <c r="Z19" s="40"/>
      <c r="AA19" s="45">
        <v>0</v>
      </c>
      <c r="AB19" s="38"/>
      <c r="AC19" s="90">
        <f t="shared" si="3"/>
        <v>40000.362559194597</v>
      </c>
      <c r="AD19" s="31"/>
      <c r="AE19" s="27"/>
      <c r="AF19" s="69"/>
      <c r="AG19" s="2"/>
      <c r="AH19" s="3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6" t="s">
        <v>35</v>
      </c>
      <c r="B20" s="42">
        <v>40978.455499999996</v>
      </c>
      <c r="C20" s="42">
        <v>1148.6851336200002</v>
      </c>
      <c r="D20" s="90">
        <f t="shared" si="0"/>
        <v>42127.140633619994</v>
      </c>
      <c r="E20" s="42">
        <v>1.6916</v>
      </c>
      <c r="F20" s="90">
        <f t="shared" si="1"/>
        <v>42128.832233619993</v>
      </c>
      <c r="G20" s="42">
        <v>0</v>
      </c>
      <c r="H20" s="42">
        <v>0</v>
      </c>
      <c r="I20" s="42">
        <v>0</v>
      </c>
      <c r="J20" s="42">
        <v>183.21110000000002</v>
      </c>
      <c r="K20" s="42">
        <v>0</v>
      </c>
      <c r="L20" s="42">
        <v>0</v>
      </c>
      <c r="M20" s="42">
        <v>0</v>
      </c>
      <c r="N20" s="42">
        <v>42.959800000000001</v>
      </c>
      <c r="O20" s="42">
        <v>91.202600000000004</v>
      </c>
      <c r="P20" s="42">
        <v>10.175295764186574</v>
      </c>
      <c r="Q20" s="42">
        <v>202.55870000000002</v>
      </c>
      <c r="R20" s="42">
        <v>95.701207659021847</v>
      </c>
      <c r="S20" s="42">
        <v>0</v>
      </c>
      <c r="T20" s="42">
        <v>71.736614397448534</v>
      </c>
      <c r="U20" s="42">
        <v>2.2000000000000002</v>
      </c>
      <c r="V20" s="42">
        <v>84.549600000000012</v>
      </c>
      <c r="W20" s="90">
        <f t="shared" si="2"/>
        <v>42913.127151440647</v>
      </c>
      <c r="X20" s="38"/>
      <c r="Y20" s="44">
        <v>271.18559399999998</v>
      </c>
      <c r="Z20" s="40"/>
      <c r="AA20" s="45">
        <v>0</v>
      </c>
      <c r="AB20" s="38"/>
      <c r="AC20" s="90">
        <f t="shared" si="3"/>
        <v>43184.312745440649</v>
      </c>
      <c r="AD20" s="31"/>
      <c r="AE20" s="27"/>
      <c r="AF20" s="69"/>
      <c r="AG20" s="2"/>
      <c r="AH20" s="3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6" t="s">
        <v>34</v>
      </c>
      <c r="B21" s="42">
        <v>80546.206200000001</v>
      </c>
      <c r="C21" s="42">
        <v>4295.8956217200002</v>
      </c>
      <c r="D21" s="90">
        <f t="shared" si="0"/>
        <v>84842.101821720003</v>
      </c>
      <c r="E21" s="42">
        <v>5.1416000000000004</v>
      </c>
      <c r="F21" s="90">
        <f t="shared" si="1"/>
        <v>84847.243421720006</v>
      </c>
      <c r="G21" s="42">
        <v>0</v>
      </c>
      <c r="H21" s="42">
        <v>0</v>
      </c>
      <c r="I21" s="42">
        <v>0</v>
      </c>
      <c r="J21" s="42">
        <v>368.97859999999997</v>
      </c>
      <c r="K21" s="42">
        <v>0</v>
      </c>
      <c r="L21" s="42">
        <v>0</v>
      </c>
      <c r="M21" s="42">
        <v>0</v>
      </c>
      <c r="N21" s="42">
        <v>86.519199999999998</v>
      </c>
      <c r="O21" s="42">
        <v>180.85599999999999</v>
      </c>
      <c r="P21" s="42">
        <v>7.8980025409750247</v>
      </c>
      <c r="Q21" s="42">
        <v>405.11740000000003</v>
      </c>
      <c r="R21" s="42">
        <v>71.70865403422799</v>
      </c>
      <c r="S21" s="42">
        <v>0</v>
      </c>
      <c r="T21" s="42">
        <v>55.68152278674512</v>
      </c>
      <c r="U21" s="42">
        <v>2.2000000000000002</v>
      </c>
      <c r="V21" s="42">
        <v>170.27960000000002</v>
      </c>
      <c r="W21" s="90">
        <f t="shared" si="2"/>
        <v>86196.482401081943</v>
      </c>
      <c r="X21" s="38"/>
      <c r="Y21" s="44">
        <v>1273.842232</v>
      </c>
      <c r="Z21" s="40"/>
      <c r="AA21" s="45">
        <v>0</v>
      </c>
      <c r="AB21" s="38"/>
      <c r="AC21" s="90">
        <f t="shared" si="3"/>
        <v>87470.324633081938</v>
      </c>
      <c r="AD21" s="31"/>
      <c r="AE21" s="27"/>
      <c r="AF21" s="69"/>
      <c r="AG21" s="2"/>
      <c r="AH21" s="3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6" t="s">
        <v>33</v>
      </c>
      <c r="B22" s="42">
        <v>63630.684799999995</v>
      </c>
      <c r="C22" s="42">
        <v>3576.8000502600003</v>
      </c>
      <c r="D22" s="90">
        <f t="shared" si="0"/>
        <v>67207.484850259993</v>
      </c>
      <c r="E22" s="42">
        <v>2.8416999999999999</v>
      </c>
      <c r="F22" s="90">
        <f t="shared" si="1"/>
        <v>67210.326550259997</v>
      </c>
      <c r="G22" s="42">
        <v>0</v>
      </c>
      <c r="H22" s="42">
        <v>0</v>
      </c>
      <c r="I22" s="42">
        <v>0</v>
      </c>
      <c r="J22" s="42">
        <v>292.28559999999999</v>
      </c>
      <c r="K22" s="42">
        <v>21.687999999999999</v>
      </c>
      <c r="L22" s="42">
        <v>0</v>
      </c>
      <c r="M22" s="42">
        <v>379.52359999999999</v>
      </c>
      <c r="N22" s="42">
        <v>68.534700000000001</v>
      </c>
      <c r="O22" s="42">
        <v>140.6113</v>
      </c>
      <c r="P22" s="42">
        <v>10.215980286179661</v>
      </c>
      <c r="Q22" s="42">
        <v>476.01299999999998</v>
      </c>
      <c r="R22" s="42">
        <v>82.014108589379575</v>
      </c>
      <c r="S22" s="42">
        <v>0</v>
      </c>
      <c r="T22" s="42">
        <v>72.023443485222543</v>
      </c>
      <c r="U22" s="42">
        <v>2.2000000000000002</v>
      </c>
      <c r="V22" s="42">
        <v>134.88410000000002</v>
      </c>
      <c r="W22" s="90">
        <f t="shared" si="2"/>
        <v>68890.32038262079</v>
      </c>
      <c r="X22" s="38"/>
      <c r="Y22" s="44">
        <v>1683.876501</v>
      </c>
      <c r="Z22" s="40"/>
      <c r="AA22" s="45">
        <v>0</v>
      </c>
      <c r="AB22" s="38"/>
      <c r="AC22" s="90">
        <f t="shared" si="3"/>
        <v>70574.196883620796</v>
      </c>
      <c r="AD22" s="31"/>
      <c r="AE22" s="27"/>
      <c r="AF22" s="69"/>
      <c r="AG22" s="2"/>
      <c r="AH22" s="3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6" t="s">
        <v>32</v>
      </c>
      <c r="B23" s="42">
        <v>33724.063399999999</v>
      </c>
      <c r="C23" s="42">
        <v>1587.6135992999998</v>
      </c>
      <c r="D23" s="90">
        <f t="shared" si="0"/>
        <v>35311.676999299998</v>
      </c>
      <c r="E23" s="42">
        <v>1.4499</v>
      </c>
      <c r="F23" s="90">
        <f t="shared" si="1"/>
        <v>35313.126899299998</v>
      </c>
      <c r="G23" s="42">
        <v>0</v>
      </c>
      <c r="H23" s="42">
        <v>0</v>
      </c>
      <c r="I23" s="42">
        <v>0</v>
      </c>
      <c r="J23" s="42">
        <v>153.57060000000001</v>
      </c>
      <c r="K23" s="42">
        <v>9.7537000000000003</v>
      </c>
      <c r="L23" s="42">
        <v>0</v>
      </c>
      <c r="M23" s="42">
        <v>170.6824</v>
      </c>
      <c r="N23" s="42">
        <v>36.008800000000001</v>
      </c>
      <c r="O23" s="42">
        <v>134.316</v>
      </c>
      <c r="P23" s="42">
        <v>9.0719904559980762</v>
      </c>
      <c r="Q23" s="42">
        <v>435.50120000000004</v>
      </c>
      <c r="R23" s="42">
        <v>136.2164062221519</v>
      </c>
      <c r="S23" s="42">
        <v>0</v>
      </c>
      <c r="T23" s="42">
        <v>63.958227548625601</v>
      </c>
      <c r="U23" s="42">
        <v>2.5</v>
      </c>
      <c r="V23" s="42">
        <v>70.86930000000001</v>
      </c>
      <c r="W23" s="90">
        <f t="shared" si="2"/>
        <v>36535.575523526764</v>
      </c>
      <c r="X23" s="38"/>
      <c r="Y23" s="44">
        <v>466.49248399999999</v>
      </c>
      <c r="Z23" s="40"/>
      <c r="AA23" s="45">
        <v>0</v>
      </c>
      <c r="AB23" s="38"/>
      <c r="AC23" s="90">
        <f t="shared" si="3"/>
        <v>37002.068007526766</v>
      </c>
      <c r="AD23" s="31"/>
      <c r="AE23" s="27"/>
      <c r="AF23" s="69"/>
      <c r="AG23" s="2"/>
      <c r="AH23" s="3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6" t="s">
        <v>31</v>
      </c>
      <c r="B24" s="42">
        <v>49617.971299999997</v>
      </c>
      <c r="C24" s="42">
        <v>1718.3582487000001</v>
      </c>
      <c r="D24" s="90">
        <f t="shared" si="0"/>
        <v>51336.3295487</v>
      </c>
      <c r="E24" s="42">
        <v>1.2167000000000001</v>
      </c>
      <c r="F24" s="90">
        <f t="shared" si="1"/>
        <v>51337.546248699997</v>
      </c>
      <c r="G24" s="42">
        <v>0</v>
      </c>
      <c r="H24" s="42">
        <v>0</v>
      </c>
      <c r="I24" s="42">
        <v>0</v>
      </c>
      <c r="J24" s="42">
        <v>223.2619</v>
      </c>
      <c r="K24" s="42">
        <v>0</v>
      </c>
      <c r="L24" s="42">
        <v>0</v>
      </c>
      <c r="M24" s="42">
        <v>0</v>
      </c>
      <c r="N24" s="42">
        <v>52.351399999999998</v>
      </c>
      <c r="O24" s="42">
        <v>108.2448</v>
      </c>
      <c r="P24" s="42">
        <v>8.4295030450525221</v>
      </c>
      <c r="Q24" s="42">
        <v>455.75709999999998</v>
      </c>
      <c r="R24" s="42">
        <v>70.78783100587205</v>
      </c>
      <c r="S24" s="42">
        <v>0</v>
      </c>
      <c r="T24" s="42">
        <v>59.428642012940557</v>
      </c>
      <c r="U24" s="42">
        <v>2.5</v>
      </c>
      <c r="V24" s="42">
        <v>103.0335</v>
      </c>
      <c r="W24" s="90">
        <f t="shared" si="2"/>
        <v>52421.340924763863</v>
      </c>
      <c r="X24" s="38"/>
      <c r="Y24" s="44">
        <v>435.813602</v>
      </c>
      <c r="Z24" s="40"/>
      <c r="AA24" s="45">
        <v>0</v>
      </c>
      <c r="AB24" s="38"/>
      <c r="AC24" s="90">
        <f t="shared" si="3"/>
        <v>52857.154526763865</v>
      </c>
      <c r="AD24" s="31"/>
      <c r="AE24" s="27"/>
      <c r="AF24" s="69"/>
      <c r="AG24" s="2"/>
      <c r="AH24" s="36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6" t="s">
        <v>30</v>
      </c>
      <c r="B25" s="42">
        <v>74444.750799999994</v>
      </c>
      <c r="C25" s="42">
        <v>3539.4444361199999</v>
      </c>
      <c r="D25" s="90">
        <f t="shared" si="0"/>
        <v>77984.195236119995</v>
      </c>
      <c r="E25" s="42">
        <v>3.3167</v>
      </c>
      <c r="F25" s="90">
        <f t="shared" si="1"/>
        <v>77987.51193611999</v>
      </c>
      <c r="G25" s="42">
        <v>0</v>
      </c>
      <c r="H25" s="42">
        <v>0</v>
      </c>
      <c r="I25" s="42">
        <v>0</v>
      </c>
      <c r="J25" s="42">
        <v>339.15359999999998</v>
      </c>
      <c r="K25" s="42">
        <v>0</v>
      </c>
      <c r="L25" s="42">
        <v>0</v>
      </c>
      <c r="M25" s="42">
        <v>0</v>
      </c>
      <c r="N25" s="42">
        <v>79.526300000000006</v>
      </c>
      <c r="O25" s="42">
        <v>139.88139999999999</v>
      </c>
      <c r="P25" s="42">
        <v>8.6237401635823314</v>
      </c>
      <c r="Q25" s="42">
        <v>405.11740000000003</v>
      </c>
      <c r="R25" s="42">
        <v>71.715276094359581</v>
      </c>
      <c r="S25" s="42">
        <v>0</v>
      </c>
      <c r="T25" s="42">
        <v>60.798028622517343</v>
      </c>
      <c r="U25" s="42">
        <v>2.5</v>
      </c>
      <c r="V25" s="42">
        <v>156.51670000000001</v>
      </c>
      <c r="W25" s="90">
        <f t="shared" si="2"/>
        <v>79251.344381000454</v>
      </c>
      <c r="X25" s="38"/>
      <c r="Y25" s="44">
        <v>2372.7658470000001</v>
      </c>
      <c r="Z25" s="40"/>
      <c r="AA25" s="45">
        <v>0</v>
      </c>
      <c r="AB25" s="38"/>
      <c r="AC25" s="90">
        <f t="shared" si="3"/>
        <v>81624.110228000456</v>
      </c>
      <c r="AD25" s="31"/>
      <c r="AE25" s="27"/>
      <c r="AF25" s="69"/>
      <c r="AG25" s="2"/>
      <c r="AH25" s="3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6" t="s">
        <v>29</v>
      </c>
      <c r="B26" s="42">
        <v>66449.619399999996</v>
      </c>
      <c r="C26" s="42">
        <v>2325.3869778600001</v>
      </c>
      <c r="D26" s="90">
        <f t="shared" si="0"/>
        <v>68775.006377860002</v>
      </c>
      <c r="E26" s="42">
        <v>2.5083000000000002</v>
      </c>
      <c r="F26" s="90">
        <f t="shared" si="1"/>
        <v>68777.514677860003</v>
      </c>
      <c r="G26" s="42">
        <v>0</v>
      </c>
      <c r="H26" s="42">
        <v>0</v>
      </c>
      <c r="I26" s="42">
        <v>0</v>
      </c>
      <c r="J26" s="42">
        <v>299.1028</v>
      </c>
      <c r="K26" s="42">
        <v>0</v>
      </c>
      <c r="L26" s="42">
        <v>0</v>
      </c>
      <c r="M26" s="42">
        <v>0</v>
      </c>
      <c r="N26" s="42">
        <v>70.134600000000006</v>
      </c>
      <c r="O26" s="42">
        <v>100.8023</v>
      </c>
      <c r="P26" s="42">
        <v>7.9892375621534812</v>
      </c>
      <c r="Q26" s="42">
        <v>369.6696</v>
      </c>
      <c r="R26" s="42">
        <v>71.469980755919849</v>
      </c>
      <c r="S26" s="42">
        <v>0</v>
      </c>
      <c r="T26" s="42">
        <v>56.32473664030065</v>
      </c>
      <c r="U26" s="42">
        <v>2.2000000000000002</v>
      </c>
      <c r="V26" s="42">
        <v>138.03279999999998</v>
      </c>
      <c r="W26" s="90">
        <f t="shared" si="2"/>
        <v>69893.240732818362</v>
      </c>
      <c r="X26" s="38"/>
      <c r="Y26" s="44">
        <v>548.04130099999998</v>
      </c>
      <c r="Z26" s="40"/>
      <c r="AA26" s="45">
        <v>0</v>
      </c>
      <c r="AB26" s="38"/>
      <c r="AC26" s="90">
        <f t="shared" si="3"/>
        <v>70441.282033818366</v>
      </c>
      <c r="AD26" s="31"/>
      <c r="AE26" s="27"/>
      <c r="AF26" s="69"/>
      <c r="AG26" s="2"/>
      <c r="AH26" s="3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6" t="s">
        <v>28</v>
      </c>
      <c r="B27" s="42">
        <v>45083.683799999999</v>
      </c>
      <c r="C27" s="42">
        <v>1354.1410111800001</v>
      </c>
      <c r="D27" s="90">
        <f t="shared" si="0"/>
        <v>46437.824811179999</v>
      </c>
      <c r="E27" s="42">
        <v>1.5751000000000002</v>
      </c>
      <c r="F27" s="90">
        <f t="shared" si="1"/>
        <v>46439.39991118</v>
      </c>
      <c r="G27" s="42">
        <v>0</v>
      </c>
      <c r="H27" s="42">
        <v>0</v>
      </c>
      <c r="I27" s="42">
        <v>0</v>
      </c>
      <c r="J27" s="42">
        <v>201.95829999999998</v>
      </c>
      <c r="K27" s="42">
        <v>0</v>
      </c>
      <c r="L27" s="42">
        <v>0</v>
      </c>
      <c r="M27" s="42">
        <v>0</v>
      </c>
      <c r="N27" s="42">
        <v>47.354699999999994</v>
      </c>
      <c r="O27" s="42">
        <v>87.516600000000011</v>
      </c>
      <c r="P27" s="42">
        <v>7.8264393871601703</v>
      </c>
      <c r="Q27" s="42">
        <v>369.6696</v>
      </c>
      <c r="R27" s="42">
        <v>82.009142434425144</v>
      </c>
      <c r="S27" s="42">
        <v>0</v>
      </c>
      <c r="T27" s="42">
        <v>55.176997083321794</v>
      </c>
      <c r="U27" s="42">
        <v>2.2000000000000002</v>
      </c>
      <c r="V27" s="42">
        <v>93.199399999999997</v>
      </c>
      <c r="W27" s="90">
        <f t="shared" si="2"/>
        <v>47386.311090084906</v>
      </c>
      <c r="X27" s="38"/>
      <c r="Y27" s="44">
        <v>0</v>
      </c>
      <c r="Z27" s="40"/>
      <c r="AA27" s="45">
        <v>0</v>
      </c>
      <c r="AB27" s="38"/>
      <c r="AC27" s="90">
        <f t="shared" si="3"/>
        <v>47386.311090084906</v>
      </c>
      <c r="AD27" s="31"/>
      <c r="AE27" s="27"/>
      <c r="AF27" s="69"/>
      <c r="AG27" s="2"/>
      <c r="AH27" s="3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6" t="s">
        <v>27</v>
      </c>
      <c r="B28" s="42">
        <v>31429.521699999998</v>
      </c>
      <c r="C28" s="42">
        <v>747.11228201999995</v>
      </c>
      <c r="D28" s="90">
        <f t="shared" si="0"/>
        <v>32176.633982019997</v>
      </c>
      <c r="E28" s="42">
        <v>0.70829999999999993</v>
      </c>
      <c r="F28" s="90">
        <f t="shared" si="1"/>
        <v>32177.342282019996</v>
      </c>
      <c r="G28" s="42">
        <v>0</v>
      </c>
      <c r="H28" s="42">
        <v>0</v>
      </c>
      <c r="I28" s="42">
        <v>0</v>
      </c>
      <c r="J28" s="42">
        <v>139.93629999999999</v>
      </c>
      <c r="K28" s="42">
        <v>12.646799999999999</v>
      </c>
      <c r="L28" s="42">
        <v>0</v>
      </c>
      <c r="M28" s="42">
        <v>221.30879999999999</v>
      </c>
      <c r="N28" s="42">
        <v>32.813199999999995</v>
      </c>
      <c r="O28" s="42">
        <v>94.392800000000008</v>
      </c>
      <c r="P28" s="42">
        <v>11.012240437988744</v>
      </c>
      <c r="Q28" s="42">
        <v>324.09390000000002</v>
      </c>
      <c r="R28" s="42">
        <v>269.88681271590872</v>
      </c>
      <c r="S28" s="42">
        <v>0</v>
      </c>
      <c r="T28" s="42">
        <v>77.637138506322756</v>
      </c>
      <c r="U28" s="42">
        <v>3</v>
      </c>
      <c r="V28" s="42">
        <v>64.580100000000002</v>
      </c>
      <c r="W28" s="90">
        <f t="shared" si="2"/>
        <v>33428.650373680219</v>
      </c>
      <c r="X28" s="38"/>
      <c r="Y28" s="44">
        <v>74.709387000000007</v>
      </c>
      <c r="Z28" s="40"/>
      <c r="AA28" s="45">
        <v>0</v>
      </c>
      <c r="AB28" s="38"/>
      <c r="AC28" s="90">
        <f t="shared" si="3"/>
        <v>33503.359760680221</v>
      </c>
      <c r="AD28" s="31"/>
      <c r="AE28" s="27"/>
      <c r="AF28" s="69"/>
      <c r="AG28" s="2"/>
      <c r="AH28" s="3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6" t="s">
        <v>26</v>
      </c>
      <c r="B29" s="42">
        <v>179112.17199999999</v>
      </c>
      <c r="C29" s="42">
        <v>6275.7431691000002</v>
      </c>
      <c r="D29" s="90">
        <f t="shared" si="0"/>
        <v>185387.91516909999</v>
      </c>
      <c r="E29" s="42">
        <v>11.290799999999999</v>
      </c>
      <c r="F29" s="90">
        <f t="shared" si="1"/>
        <v>185399.20596909997</v>
      </c>
      <c r="G29" s="42">
        <v>0</v>
      </c>
      <c r="H29" s="42">
        <v>0</v>
      </c>
      <c r="I29" s="42">
        <v>0</v>
      </c>
      <c r="J29" s="42">
        <v>806.10540000000003</v>
      </c>
      <c r="K29" s="42">
        <v>173.8681</v>
      </c>
      <c r="L29" s="42">
        <v>5.5600000000000001E-6</v>
      </c>
      <c r="M29" s="42">
        <v>3043.3500999999997</v>
      </c>
      <c r="N29" s="42">
        <v>189.01779999999999</v>
      </c>
      <c r="O29" s="42">
        <v>376.26740000000001</v>
      </c>
      <c r="P29" s="42">
        <v>6.9386840656010964</v>
      </c>
      <c r="Q29" s="42">
        <v>583.31130000000007</v>
      </c>
      <c r="R29" s="42">
        <v>58.010244453317675</v>
      </c>
      <c r="S29" s="42">
        <v>0</v>
      </c>
      <c r="T29" s="42">
        <v>48.918254075215607</v>
      </c>
      <c r="U29" s="42">
        <v>0.5</v>
      </c>
      <c r="V29" s="42">
        <v>372.00829999999996</v>
      </c>
      <c r="W29" s="90">
        <f t="shared" si="2"/>
        <v>191057.50155725412</v>
      </c>
      <c r="X29" s="38"/>
      <c r="Y29" s="44">
        <v>1392.1776520000001</v>
      </c>
      <c r="Z29" s="40"/>
      <c r="AA29" s="45">
        <v>0</v>
      </c>
      <c r="AB29" s="38"/>
      <c r="AC29" s="90">
        <f t="shared" si="3"/>
        <v>192449.67920925413</v>
      </c>
      <c r="AD29" s="31"/>
      <c r="AE29" s="27"/>
      <c r="AF29" s="69"/>
      <c r="AG29" s="2"/>
      <c r="AH29" s="36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6" t="s">
        <v>25</v>
      </c>
      <c r="B30" s="42">
        <v>80939.147299999997</v>
      </c>
      <c r="C30" s="42">
        <v>3119.1937774800003</v>
      </c>
      <c r="D30" s="90">
        <f t="shared" si="0"/>
        <v>84058.34107748</v>
      </c>
      <c r="E30" s="42">
        <v>2.6333000000000002</v>
      </c>
      <c r="F30" s="90">
        <f t="shared" si="1"/>
        <v>84060.974377480001</v>
      </c>
      <c r="G30" s="42">
        <v>0</v>
      </c>
      <c r="H30" s="42">
        <v>0</v>
      </c>
      <c r="I30" s="42">
        <v>0</v>
      </c>
      <c r="J30" s="42">
        <v>365.57</v>
      </c>
      <c r="K30" s="42">
        <v>0</v>
      </c>
      <c r="L30" s="42">
        <v>0</v>
      </c>
      <c r="M30" s="42">
        <v>0</v>
      </c>
      <c r="N30" s="42">
        <v>85.720300000000009</v>
      </c>
      <c r="O30" s="42">
        <v>133.02339999999998</v>
      </c>
      <c r="P30" s="42">
        <v>9.2514586775768723</v>
      </c>
      <c r="Q30" s="42">
        <v>435.50120000000004</v>
      </c>
      <c r="R30" s="42">
        <v>72.895251774802219</v>
      </c>
      <c r="S30" s="42">
        <v>0</v>
      </c>
      <c r="T30" s="42">
        <v>65.223492249132519</v>
      </c>
      <c r="U30" s="42">
        <v>2.2000000000000002</v>
      </c>
      <c r="V30" s="42">
        <v>168.7072</v>
      </c>
      <c r="W30" s="90">
        <f t="shared" si="2"/>
        <v>85399.066680181524</v>
      </c>
      <c r="X30" s="38"/>
      <c r="Y30" s="44">
        <v>1474.6935120000001</v>
      </c>
      <c r="Z30" s="40"/>
      <c r="AA30" s="45">
        <v>0</v>
      </c>
      <c r="AB30" s="38"/>
      <c r="AC30" s="90">
        <f t="shared" si="3"/>
        <v>86873.760192181522</v>
      </c>
      <c r="AD30" s="31"/>
      <c r="AE30" s="27"/>
      <c r="AF30" s="69"/>
      <c r="AG30" s="2"/>
      <c r="AH30" s="3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6" t="s">
        <v>24</v>
      </c>
      <c r="B31" s="42">
        <v>92946.825099999987</v>
      </c>
      <c r="C31" s="42">
        <v>3847.6282524599997</v>
      </c>
      <c r="D31" s="90">
        <f t="shared" si="0"/>
        <v>96794.453352459983</v>
      </c>
      <c r="E31" s="42">
        <v>4.6500000000000004</v>
      </c>
      <c r="F31" s="90">
        <f t="shared" si="1"/>
        <v>96799.103352459977</v>
      </c>
      <c r="G31" s="42">
        <v>0</v>
      </c>
      <c r="H31" s="42">
        <v>0</v>
      </c>
      <c r="I31" s="42">
        <v>0</v>
      </c>
      <c r="J31" s="42">
        <v>420.95940000000002</v>
      </c>
      <c r="K31" s="42">
        <v>0</v>
      </c>
      <c r="L31" s="42">
        <v>0</v>
      </c>
      <c r="M31" s="42">
        <v>0</v>
      </c>
      <c r="N31" s="42">
        <v>98.708100000000002</v>
      </c>
      <c r="O31" s="42">
        <v>135.03279999999998</v>
      </c>
      <c r="P31" s="42">
        <v>7.1256368016758875</v>
      </c>
      <c r="Q31" s="42">
        <v>425.37329999999997</v>
      </c>
      <c r="R31" s="42">
        <v>47.478165671600387</v>
      </c>
      <c r="S31" s="42">
        <v>0</v>
      </c>
      <c r="T31" s="42">
        <v>50.236285151999304</v>
      </c>
      <c r="U31" s="42">
        <v>2.2000000000000002</v>
      </c>
      <c r="V31" s="42">
        <v>194.26859999999999</v>
      </c>
      <c r="W31" s="90">
        <f t="shared" si="2"/>
        <v>98180.485640085259</v>
      </c>
      <c r="X31" s="38"/>
      <c r="Y31" s="44">
        <v>1795.4901769999999</v>
      </c>
      <c r="Z31" s="40"/>
      <c r="AA31" s="45">
        <v>0</v>
      </c>
      <c r="AB31" s="38"/>
      <c r="AC31" s="90">
        <f t="shared" si="3"/>
        <v>99975.975817085258</v>
      </c>
      <c r="AD31" s="31"/>
      <c r="AE31" s="27"/>
      <c r="AF31" s="69"/>
      <c r="AG31" s="2"/>
      <c r="AH31" s="36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6" t="s">
        <v>23</v>
      </c>
      <c r="B32" s="42">
        <v>24729.054899999999</v>
      </c>
      <c r="C32" s="42">
        <v>364.21723752000003</v>
      </c>
      <c r="D32" s="90">
        <f t="shared" si="0"/>
        <v>25093.272137519998</v>
      </c>
      <c r="E32" s="42">
        <v>1</v>
      </c>
      <c r="F32" s="90">
        <f t="shared" si="1"/>
        <v>25094.272137519998</v>
      </c>
      <c r="G32" s="42">
        <v>0</v>
      </c>
      <c r="H32" s="42">
        <v>0</v>
      </c>
      <c r="I32" s="42">
        <v>0</v>
      </c>
      <c r="J32" s="42">
        <v>109.12939999999999</v>
      </c>
      <c r="K32" s="42">
        <v>1.1217999999999999</v>
      </c>
      <c r="L32" s="42">
        <v>0</v>
      </c>
      <c r="M32" s="42">
        <v>19.630500000000001</v>
      </c>
      <c r="N32" s="42">
        <v>25.589700000000001</v>
      </c>
      <c r="O32" s="42">
        <v>69.7637</v>
      </c>
      <c r="P32" s="42">
        <v>8.0983233298774557</v>
      </c>
      <c r="Q32" s="42">
        <v>268.39029999999997</v>
      </c>
      <c r="R32" s="42">
        <v>56.800669374381904</v>
      </c>
      <c r="S32" s="42">
        <v>0</v>
      </c>
      <c r="T32" s="42">
        <v>57.093799731248161</v>
      </c>
      <c r="U32" s="42">
        <v>3</v>
      </c>
      <c r="V32" s="42">
        <v>50.363300000000002</v>
      </c>
      <c r="W32" s="90">
        <f t="shared" si="2"/>
        <v>25763.253629955503</v>
      </c>
      <c r="X32" s="38"/>
      <c r="Y32" s="44">
        <v>37.591252999999995</v>
      </c>
      <c r="Z32" s="40"/>
      <c r="AA32" s="45">
        <v>0</v>
      </c>
      <c r="AB32" s="38"/>
      <c r="AC32" s="90">
        <f t="shared" si="3"/>
        <v>25800.844882955502</v>
      </c>
      <c r="AD32" s="31"/>
      <c r="AE32" s="27"/>
      <c r="AF32" s="69"/>
      <c r="AG32" s="2"/>
      <c r="AH32" s="36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7" customFormat="1" ht="20.100000000000001" customHeight="1" x14ac:dyDescent="0.2">
      <c r="A33" s="94" t="s">
        <v>22</v>
      </c>
      <c r="B33" s="93">
        <f t="shared" ref="B33:W33" si="4">SUM(B10:B32)</f>
        <v>1971884.3414</v>
      </c>
      <c r="C33" s="93">
        <f t="shared" si="4"/>
        <v>88607.516649599987</v>
      </c>
      <c r="D33" s="93">
        <f t="shared" si="4"/>
        <v>2060491.8580495997</v>
      </c>
      <c r="E33" s="93">
        <f t="shared" si="4"/>
        <v>107.0158</v>
      </c>
      <c r="F33" s="93">
        <f t="shared" si="4"/>
        <v>2060598.8738495999</v>
      </c>
      <c r="G33" s="93">
        <f t="shared" si="4"/>
        <v>0</v>
      </c>
      <c r="H33" s="93">
        <f t="shared" si="4"/>
        <v>0</v>
      </c>
      <c r="I33" s="93">
        <f t="shared" si="4"/>
        <v>0</v>
      </c>
      <c r="J33" s="93">
        <f t="shared" si="4"/>
        <v>8960.9072000000015</v>
      </c>
      <c r="K33" s="93">
        <f t="shared" si="4"/>
        <v>1046.1142</v>
      </c>
      <c r="L33" s="93">
        <f t="shared" si="4"/>
        <v>6.9600000000000003E-6</v>
      </c>
      <c r="M33" s="93">
        <f t="shared" si="4"/>
        <v>18307.042600000001</v>
      </c>
      <c r="N33" s="93">
        <f t="shared" si="4"/>
        <v>2101.1713000000004</v>
      </c>
      <c r="O33" s="93">
        <f t="shared" si="4"/>
        <v>4202.8767000000007</v>
      </c>
      <c r="P33" s="93">
        <f t="shared" si="4"/>
        <v>200.12067388999998</v>
      </c>
      <c r="Q33" s="93">
        <f t="shared" si="4"/>
        <v>10011.278099999998</v>
      </c>
      <c r="R33" s="93">
        <f t="shared" si="4"/>
        <v>2116.2991163299998</v>
      </c>
      <c r="S33" s="93">
        <f t="shared" si="4"/>
        <v>0</v>
      </c>
      <c r="T33" s="93">
        <f t="shared" si="4"/>
        <v>1410.8660775599999</v>
      </c>
      <c r="U33" s="93">
        <f t="shared" si="4"/>
        <v>45.800000000000004</v>
      </c>
      <c r="V33" s="93">
        <f t="shared" si="4"/>
        <v>4135.3418000000001</v>
      </c>
      <c r="W33" s="93">
        <f t="shared" si="4"/>
        <v>2113136.6916243401</v>
      </c>
      <c r="X33" s="49"/>
      <c r="Y33" s="92">
        <f>SUM(Y10:Y32)</f>
        <v>57835.658494000003</v>
      </c>
      <c r="Z33" s="40"/>
      <c r="AA33" s="92">
        <f>SUM(AA10:AA32)</f>
        <v>0</v>
      </c>
      <c r="AB33" s="48"/>
      <c r="AC33" s="91">
        <f>SUM(AC10:AC32)</f>
        <v>2170972.35011834</v>
      </c>
      <c r="AD33" s="31"/>
      <c r="AE33" s="27"/>
      <c r="AF33" s="69"/>
      <c r="AG33" s="48"/>
      <c r="AH33" s="36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</row>
    <row r="34" spans="1:52" ht="15" customHeight="1" x14ac:dyDescent="0.25">
      <c r="A34" s="46" t="s">
        <v>21</v>
      </c>
      <c r="B34" s="42">
        <v>45407.025600000001</v>
      </c>
      <c r="C34" s="42">
        <v>4781.5186050599996</v>
      </c>
      <c r="D34" s="90">
        <f>B34+C34</f>
        <v>50188.544205060003</v>
      </c>
      <c r="E34" s="42">
        <v>0</v>
      </c>
      <c r="F34" s="90">
        <f>D34+E34</f>
        <v>50188.544205060003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131.66320000000002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0">
        <f>SUM(F34:V34)</f>
        <v>50320.207405060006</v>
      </c>
      <c r="X34" s="38"/>
      <c r="Y34" s="44"/>
      <c r="Z34" s="40"/>
      <c r="AA34" s="45">
        <v>0</v>
      </c>
      <c r="AB34" s="38"/>
      <c r="AC34" s="90">
        <f>+W34+Y34+AA34</f>
        <v>50320.207405060006</v>
      </c>
      <c r="AD34" s="31"/>
      <c r="AE34" s="27"/>
      <c r="AF34" s="69"/>
      <c r="AG34" s="2"/>
      <c r="AH34" s="36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6" t="s">
        <v>20</v>
      </c>
      <c r="B35" s="42">
        <v>45.8</v>
      </c>
      <c r="C35" s="42">
        <v>0</v>
      </c>
      <c r="D35" s="90">
        <f>B35+C35</f>
        <v>45.8</v>
      </c>
      <c r="E35" s="42">
        <v>0</v>
      </c>
      <c r="F35" s="90">
        <f>D35+E35</f>
        <v>45.8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0"/>
      <c r="X35" s="38"/>
      <c r="Y35" s="44"/>
      <c r="Z35" s="40"/>
      <c r="AA35" s="45"/>
      <c r="AB35" s="38"/>
      <c r="AC35" s="90">
        <f>+W35+Y35+AA35</f>
        <v>0</v>
      </c>
      <c r="AD35" s="31"/>
      <c r="AF35" s="69"/>
      <c r="AG35" s="2"/>
      <c r="AH35" s="36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6" t="s">
        <v>19</v>
      </c>
      <c r="B36" s="42">
        <v>1442562.1575</v>
      </c>
      <c r="C36" s="42">
        <v>0</v>
      </c>
      <c r="D36" s="90">
        <f>B36+C36</f>
        <v>1442562.1575</v>
      </c>
      <c r="E36" s="42">
        <v>0</v>
      </c>
      <c r="F36" s="90">
        <f>D36+E36</f>
        <v>1442562.1575</v>
      </c>
      <c r="G36" s="42">
        <v>0</v>
      </c>
      <c r="H36" s="42">
        <v>0</v>
      </c>
      <c r="I36" s="42">
        <v>0</v>
      </c>
      <c r="J36" s="42">
        <v>6491.6395999999995</v>
      </c>
      <c r="K36" s="42">
        <v>0</v>
      </c>
      <c r="L36" s="42">
        <v>0</v>
      </c>
      <c r="M36" s="42">
        <v>0</v>
      </c>
      <c r="N36" s="42">
        <v>0</v>
      </c>
      <c r="O36" s="42">
        <v>6989.4179000000004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0">
        <f>SUM(F36:V36)</f>
        <v>1456043.2150000001</v>
      </c>
      <c r="X36" s="38"/>
      <c r="Y36" s="44">
        <f>-SUM(Y33)</f>
        <v>-57835.658494000003</v>
      </c>
      <c r="Z36" s="40"/>
      <c r="AA36" s="45">
        <f>-(AA33+AA34)</f>
        <v>0</v>
      </c>
      <c r="AB36" s="38"/>
      <c r="AC36" s="90">
        <f>+W36+Y36+AA36</f>
        <v>1398207.556506</v>
      </c>
      <c r="AD36" s="31"/>
      <c r="AE36" s="27"/>
      <c r="AF36" s="69"/>
      <c r="AG36" s="2"/>
      <c r="AH36" s="36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6" t="s">
        <v>18</v>
      </c>
      <c r="B37" s="42">
        <v>0</v>
      </c>
      <c r="C37" s="42">
        <v>0</v>
      </c>
      <c r="D37" s="90">
        <f>B37+C37</f>
        <v>0</v>
      </c>
      <c r="E37" s="42">
        <v>0</v>
      </c>
      <c r="F37" s="90">
        <f>D37+E37</f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272811.44389999995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9629.1733999999997</v>
      </c>
      <c r="W37" s="90">
        <f>SUM(F37:V37)</f>
        <v>282440.61729999993</v>
      </c>
      <c r="X37" s="38"/>
      <c r="Y37" s="44"/>
      <c r="Z37" s="40"/>
      <c r="AA37" s="45"/>
      <c r="AB37" s="38"/>
      <c r="AC37" s="90">
        <f>+W37+Y37+AA37</f>
        <v>282440.61729999993</v>
      </c>
      <c r="AD37" s="31"/>
      <c r="AE37" s="27"/>
      <c r="AF37" s="69"/>
      <c r="AG37" s="2"/>
      <c r="AH37" s="36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3" t="s">
        <v>17</v>
      </c>
      <c r="B38" s="41">
        <v>35848.960200000001</v>
      </c>
      <c r="C38" s="41">
        <v>0</v>
      </c>
      <c r="D38" s="89">
        <f>B38+C38</f>
        <v>35848.960200000001</v>
      </c>
      <c r="E38" s="41">
        <v>0</v>
      </c>
      <c r="F38" s="89">
        <f>D38+E38</f>
        <v>35848.960200000001</v>
      </c>
      <c r="G38" s="41">
        <v>0</v>
      </c>
      <c r="H38" s="41">
        <v>0</v>
      </c>
      <c r="I38" s="41">
        <v>0</v>
      </c>
      <c r="J38" s="41">
        <v>155.8991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89">
        <f>SUM(F38:V38)</f>
        <v>36004.859300000004</v>
      </c>
      <c r="X38" s="38"/>
      <c r="Y38" s="37"/>
      <c r="Z38" s="40"/>
      <c r="AA38" s="39"/>
      <c r="AB38" s="38"/>
      <c r="AC38" s="89">
        <f>+W38+Y38+AA38</f>
        <v>36004.859300000004</v>
      </c>
      <c r="AD38" s="31"/>
      <c r="AE38" s="27"/>
      <c r="AF38" s="69"/>
      <c r="AG38" s="2"/>
      <c r="AH38" s="36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9" customFormat="1" ht="20.100000000000001" customHeight="1" x14ac:dyDescent="0.2">
      <c r="A39" s="88" t="s">
        <v>16</v>
      </c>
      <c r="B39" s="87">
        <f>+SUM(B33:B38)</f>
        <v>3495748.2847000002</v>
      </c>
      <c r="C39" s="87">
        <f>+SUM(C33:C38)</f>
        <v>93389.03525465999</v>
      </c>
      <c r="D39" s="87">
        <f>+SUM(D33:D38)</f>
        <v>3589137.3199546593</v>
      </c>
      <c r="E39" s="87">
        <f>+SUM(E33:E38)</f>
        <v>107.0158</v>
      </c>
      <c r="F39" s="87">
        <f>SUM(F33:F38)</f>
        <v>3589244.3357546595</v>
      </c>
      <c r="G39" s="87">
        <f t="shared" ref="G39:W39" si="5">+SUM(G33:G38)</f>
        <v>0</v>
      </c>
      <c r="H39" s="87">
        <f t="shared" si="5"/>
        <v>0</v>
      </c>
      <c r="I39" s="87">
        <f t="shared" si="5"/>
        <v>0</v>
      </c>
      <c r="J39" s="87">
        <f t="shared" si="5"/>
        <v>15608.445900000001</v>
      </c>
      <c r="K39" s="87">
        <f t="shared" si="5"/>
        <v>1046.1142</v>
      </c>
      <c r="L39" s="87">
        <f t="shared" si="5"/>
        <v>6.9600000000000003E-6</v>
      </c>
      <c r="M39" s="87">
        <f t="shared" si="5"/>
        <v>291118.48649999994</v>
      </c>
      <c r="N39" s="87">
        <f t="shared" si="5"/>
        <v>2101.1713000000004</v>
      </c>
      <c r="O39" s="87">
        <f t="shared" si="5"/>
        <v>11192.294600000001</v>
      </c>
      <c r="P39" s="87">
        <f t="shared" si="5"/>
        <v>200.12067388999998</v>
      </c>
      <c r="Q39" s="87">
        <f t="shared" si="5"/>
        <v>10142.941299999999</v>
      </c>
      <c r="R39" s="87">
        <f t="shared" si="5"/>
        <v>2116.2991163299998</v>
      </c>
      <c r="S39" s="87">
        <f t="shared" si="5"/>
        <v>0</v>
      </c>
      <c r="T39" s="87">
        <f t="shared" si="5"/>
        <v>1410.8660775599999</v>
      </c>
      <c r="U39" s="87">
        <f t="shared" si="5"/>
        <v>45.800000000000004</v>
      </c>
      <c r="V39" s="87">
        <f t="shared" si="5"/>
        <v>13764.5152</v>
      </c>
      <c r="W39" s="87">
        <f t="shared" si="5"/>
        <v>3937945.5906294002</v>
      </c>
      <c r="X39" s="35"/>
      <c r="Y39" s="34">
        <f>+SUM(Y33:Y38)</f>
        <v>0</v>
      </c>
      <c r="Z39" s="33"/>
      <c r="AA39" s="34"/>
      <c r="AB39" s="157"/>
      <c r="AC39" s="86">
        <f>+SUM(AC33:AC38)</f>
        <v>3937945.5906294002</v>
      </c>
      <c r="AD39" s="31"/>
      <c r="AE39" s="27"/>
      <c r="AF39" s="69"/>
      <c r="AG39" s="30"/>
      <c r="AH39" s="22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2" ht="1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31"/>
      <c r="AF40" s="7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A41" s="70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3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70"/>
      <c r="B42" s="69"/>
      <c r="C42" s="69"/>
      <c r="D42" s="69"/>
      <c r="E42" s="69"/>
      <c r="F42" s="69"/>
      <c r="G42" s="71"/>
      <c r="H42" s="71"/>
      <c r="I42" s="71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31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7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5" t="s">
        <v>15</v>
      </c>
      <c r="B44" s="24"/>
      <c r="C44" s="24"/>
      <c r="D44" s="23"/>
      <c r="E44" s="17">
        <v>1031624.718</v>
      </c>
      <c r="F44" s="129"/>
      <c r="J44" s="4" t="s">
        <v>14</v>
      </c>
      <c r="K44" s="7" t="s">
        <v>13</v>
      </c>
      <c r="W44" s="22"/>
      <c r="AD44" s="7"/>
      <c r="AE44" s="7"/>
      <c r="AF44" s="7"/>
    </row>
    <row r="45" spans="1:52" s="6" customFormat="1" ht="15" customHeight="1" x14ac:dyDescent="0.2">
      <c r="A45" s="21" t="s">
        <v>12</v>
      </c>
      <c r="B45" s="19"/>
      <c r="C45" s="19"/>
      <c r="D45" s="18"/>
      <c r="E45" s="17">
        <v>2354901.9053000002</v>
      </c>
      <c r="F45" s="129"/>
      <c r="K45" s="7" t="s">
        <v>11</v>
      </c>
      <c r="W45" s="4"/>
      <c r="Y45" s="4"/>
      <c r="AA45" s="4"/>
      <c r="AC45" s="4"/>
      <c r="AD45" s="7"/>
      <c r="AE45" s="7"/>
      <c r="AF45" s="7"/>
    </row>
    <row r="46" spans="1:52" s="6" customFormat="1" ht="15" hidden="1" customHeight="1" x14ac:dyDescent="0.2">
      <c r="A46" s="209"/>
      <c r="B46" s="210"/>
      <c r="C46" s="210"/>
      <c r="D46" s="18"/>
      <c r="E46" s="17"/>
      <c r="F46" s="129"/>
      <c r="K46" s="6" t="s">
        <v>10</v>
      </c>
      <c r="AD46" s="7"/>
      <c r="AE46" s="7"/>
      <c r="AF46" s="7"/>
    </row>
    <row r="47" spans="1:52" s="6" customFormat="1" ht="15" customHeight="1" x14ac:dyDescent="0.2">
      <c r="A47" s="20" t="s">
        <v>9</v>
      </c>
      <c r="B47" s="19"/>
      <c r="C47" s="19"/>
      <c r="D47" s="18"/>
      <c r="E47" s="17">
        <v>187434.633</v>
      </c>
      <c r="F47" s="129"/>
      <c r="K47" s="7" t="s">
        <v>8</v>
      </c>
      <c r="AD47" s="7"/>
      <c r="AE47" s="7"/>
      <c r="AF47" s="7"/>
    </row>
    <row r="48" spans="1:52" s="6" customFormat="1" ht="15" customHeight="1" x14ac:dyDescent="0.2">
      <c r="A48" s="20" t="s">
        <v>7</v>
      </c>
      <c r="B48" s="19"/>
      <c r="C48" s="19"/>
      <c r="D48" s="18"/>
      <c r="E48" s="17">
        <v>0</v>
      </c>
      <c r="F48" s="129"/>
      <c r="K48" s="7" t="s">
        <v>106</v>
      </c>
      <c r="AD48" s="7"/>
      <c r="AE48" s="7"/>
      <c r="AF48" s="7"/>
    </row>
    <row r="49" spans="1:52" s="6" customFormat="1" ht="15" customHeight="1" x14ac:dyDescent="0.2">
      <c r="A49" s="21" t="s">
        <v>5</v>
      </c>
      <c r="B49" s="19"/>
      <c r="C49" s="19"/>
      <c r="D49" s="18"/>
      <c r="E49" s="17">
        <v>1594.1713</v>
      </c>
      <c r="F49" s="129"/>
      <c r="AD49" s="7"/>
      <c r="AE49" s="7"/>
      <c r="AF49" s="7"/>
    </row>
    <row r="50" spans="1:52" s="6" customFormat="1" ht="15" customHeight="1" x14ac:dyDescent="0.2">
      <c r="A50" s="21" t="s">
        <v>4</v>
      </c>
      <c r="B50" s="19"/>
      <c r="C50" s="19"/>
      <c r="D50" s="18"/>
      <c r="E50" s="17">
        <v>9386.3901999999998</v>
      </c>
      <c r="F50" s="129"/>
    </row>
    <row r="51" spans="1:52" s="6" customFormat="1" ht="15" customHeight="1" x14ac:dyDescent="0.2">
      <c r="A51" s="20" t="s">
        <v>3</v>
      </c>
      <c r="B51" s="19"/>
      <c r="C51" s="19"/>
      <c r="D51" s="18"/>
      <c r="E51" s="17">
        <v>4302.5179546594618</v>
      </c>
      <c r="F51" s="129"/>
    </row>
    <row r="52" spans="1:52" s="6" customFormat="1" ht="20.100000000000001" customHeight="1" x14ac:dyDescent="0.25">
      <c r="A52" s="213" t="s">
        <v>82</v>
      </c>
      <c r="B52" s="214"/>
      <c r="C52" s="214"/>
      <c r="D52" s="121"/>
      <c r="E52" s="85">
        <f>SUM(E44:E51)</f>
        <v>3589244.3357546595</v>
      </c>
      <c r="F52" s="129"/>
    </row>
    <row r="53" spans="1:52" s="6" customFormat="1" ht="15" customHeight="1" x14ac:dyDescent="0.2">
      <c r="A53" s="209"/>
      <c r="B53" s="210"/>
      <c r="C53" s="210"/>
      <c r="D53" s="18"/>
      <c r="E53" s="17">
        <v>0</v>
      </c>
      <c r="F53" s="129"/>
    </row>
    <row r="54" spans="1:52" s="6" customFormat="1" ht="15" customHeight="1" x14ac:dyDescent="0.2">
      <c r="A54" s="209" t="s">
        <v>2</v>
      </c>
      <c r="B54" s="210"/>
      <c r="C54" s="210"/>
      <c r="D54" s="18"/>
      <c r="E54" s="17">
        <v>45.8</v>
      </c>
      <c r="F54" s="129"/>
    </row>
    <row r="55" spans="1:52" s="6" customFormat="1" ht="20.100000000000001" customHeight="1" x14ac:dyDescent="0.2">
      <c r="A55" s="228" t="s">
        <v>73</v>
      </c>
      <c r="B55" s="229"/>
      <c r="C55" s="229"/>
      <c r="D55" s="77"/>
      <c r="E55" s="123">
        <f>+E52-E53-E54</f>
        <v>3589198.5357546597</v>
      </c>
      <c r="F55" s="129"/>
    </row>
    <row r="56" spans="1:52" ht="15" customHeight="1" x14ac:dyDescent="0.2">
      <c r="A56" s="6"/>
      <c r="B56" s="6"/>
      <c r="C56" s="6"/>
      <c r="D56" s="6"/>
      <c r="E56" s="2"/>
      <c r="F56" s="16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ht="15" customHeight="1" x14ac:dyDescent="0.2">
      <c r="A57" s="12" t="s">
        <v>0</v>
      </c>
      <c r="B57" s="6"/>
      <c r="C57" s="6"/>
      <c r="D57" s="6"/>
      <c r="E57" s="2"/>
      <c r="F57" s="16"/>
      <c r="G57" s="14"/>
      <c r="H57" s="14"/>
      <c r="I57" s="14"/>
      <c r="J57" s="15"/>
      <c r="K57" s="6"/>
      <c r="L57" s="14"/>
      <c r="M57" s="14"/>
      <c r="N57" s="14"/>
      <c r="O57" s="7"/>
      <c r="P57" s="7"/>
      <c r="Q57" s="7"/>
      <c r="R57" s="7"/>
      <c r="S57" s="7"/>
      <c r="T57" s="7"/>
      <c r="V57" s="13"/>
      <c r="W57" s="13"/>
      <c r="X57" s="2"/>
      <c r="Z57" s="2"/>
      <c r="AA57" s="13"/>
      <c r="AB57" s="2"/>
      <c r="AC57" s="1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ht="15" customHeight="1" x14ac:dyDescent="0.2">
      <c r="A58" s="75" t="s">
        <v>101</v>
      </c>
      <c r="B58" s="6"/>
      <c r="C58" s="6"/>
      <c r="D58" s="6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5" customHeight="1" thickBot="1" x14ac:dyDescent="0.25">
      <c r="A59" s="10" t="s">
        <v>97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8"/>
      <c r="Z59" s="9"/>
      <c r="AA59" s="8"/>
      <c r="AB59" s="9"/>
      <c r="AC59" s="8"/>
      <c r="AD59" s="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76" t="s">
        <v>98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7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63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A53:C53"/>
    <mergeCell ref="A54:C54"/>
    <mergeCell ref="A55:C55"/>
    <mergeCell ref="A52:C52"/>
    <mergeCell ref="R6:T6"/>
    <mergeCell ref="R7:T7"/>
    <mergeCell ref="T8:T9"/>
    <mergeCell ref="A46:C46"/>
    <mergeCell ref="G6:I7"/>
    <mergeCell ref="P8:P9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F33 F39 AC33 W33" formula="1"/>
    <ignoredError sqref="W9 Y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opLeftCell="N1" zoomScaleNormal="100" workbookViewId="0">
      <selection activeCell="AD23" sqref="AD23"/>
    </sheetView>
  </sheetViews>
  <sheetFormatPr baseColWidth="10" defaultColWidth="27.5546875" defaultRowHeight="12.75" x14ac:dyDescent="0.2"/>
  <cols>
    <col min="1" max="1" width="19.44140625" style="1" customWidth="1"/>
    <col min="2" max="6" width="12.77734375" style="1" customWidth="1"/>
    <col min="7" max="7" width="16.77734375" style="1" customWidth="1"/>
    <col min="8" max="8" width="18.33203125" style="1" customWidth="1"/>
    <col min="9" max="9" width="20.21875" style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256" width="27.5546875" style="1"/>
    <col min="257" max="257" width="19.44140625" style="1" customWidth="1"/>
    <col min="258" max="258" width="12.88671875" style="1" customWidth="1"/>
    <col min="259" max="259" width="12.21875" style="1" customWidth="1"/>
    <col min="260" max="260" width="11.6640625" style="1" customWidth="1"/>
    <col min="261" max="261" width="12.77734375" style="1" customWidth="1"/>
    <col min="262" max="262" width="11.21875" style="1" customWidth="1"/>
    <col min="263" max="265" width="0" style="1" hidden="1" customWidth="1"/>
    <col min="266" max="266" width="12.5546875" style="1" customWidth="1"/>
    <col min="267" max="267" width="10.33203125" style="1" customWidth="1"/>
    <col min="268" max="268" width="10.44140625" style="1" customWidth="1"/>
    <col min="269" max="269" width="12.88671875" style="1" customWidth="1"/>
    <col min="270" max="270" width="11.109375" style="1" customWidth="1"/>
    <col min="271" max="271" width="14" style="1" customWidth="1"/>
    <col min="272" max="272" width="10.109375" style="1" customWidth="1"/>
    <col min="273" max="273" width="12.33203125" style="1" customWidth="1"/>
    <col min="274" max="274" width="13.77734375" style="1" customWidth="1"/>
    <col min="275" max="275" width="0" style="1" hidden="1" customWidth="1"/>
    <col min="276" max="276" width="11.21875" style="1" customWidth="1"/>
    <col min="277" max="277" width="10.33203125" style="1" customWidth="1"/>
    <col min="278" max="278" width="12.6640625" style="1" customWidth="1"/>
    <col min="279" max="279" width="15" style="1" customWidth="1"/>
    <col min="280" max="280" width="2.44140625" style="1" customWidth="1"/>
    <col min="281" max="281" width="16.6640625" style="1" customWidth="1"/>
    <col min="282" max="282" width="3.33203125" style="1" customWidth="1"/>
    <col min="283" max="284" width="0" style="1" hidden="1" customWidth="1"/>
    <col min="285" max="285" width="15.5546875" style="1" customWidth="1"/>
    <col min="286" max="286" width="17.88671875" style="1" customWidth="1"/>
    <col min="287" max="287" width="11.77734375" style="1" customWidth="1"/>
    <col min="288" max="288" width="12" style="1" customWidth="1"/>
    <col min="289" max="512" width="27.5546875" style="1"/>
    <col min="513" max="513" width="19.44140625" style="1" customWidth="1"/>
    <col min="514" max="514" width="12.88671875" style="1" customWidth="1"/>
    <col min="515" max="515" width="12.21875" style="1" customWidth="1"/>
    <col min="516" max="516" width="11.6640625" style="1" customWidth="1"/>
    <col min="517" max="517" width="12.77734375" style="1" customWidth="1"/>
    <col min="518" max="518" width="11.21875" style="1" customWidth="1"/>
    <col min="519" max="521" width="0" style="1" hidden="1" customWidth="1"/>
    <col min="522" max="522" width="12.5546875" style="1" customWidth="1"/>
    <col min="523" max="523" width="10.33203125" style="1" customWidth="1"/>
    <col min="524" max="524" width="10.44140625" style="1" customWidth="1"/>
    <col min="525" max="525" width="12.88671875" style="1" customWidth="1"/>
    <col min="526" max="526" width="11.109375" style="1" customWidth="1"/>
    <col min="527" max="527" width="14" style="1" customWidth="1"/>
    <col min="528" max="528" width="10.109375" style="1" customWidth="1"/>
    <col min="529" max="529" width="12.33203125" style="1" customWidth="1"/>
    <col min="530" max="530" width="13.77734375" style="1" customWidth="1"/>
    <col min="531" max="531" width="0" style="1" hidden="1" customWidth="1"/>
    <col min="532" max="532" width="11.21875" style="1" customWidth="1"/>
    <col min="533" max="533" width="10.33203125" style="1" customWidth="1"/>
    <col min="534" max="534" width="12.6640625" style="1" customWidth="1"/>
    <col min="535" max="535" width="15" style="1" customWidth="1"/>
    <col min="536" max="536" width="2.44140625" style="1" customWidth="1"/>
    <col min="537" max="537" width="16.6640625" style="1" customWidth="1"/>
    <col min="538" max="538" width="3.33203125" style="1" customWidth="1"/>
    <col min="539" max="540" width="0" style="1" hidden="1" customWidth="1"/>
    <col min="541" max="541" width="15.5546875" style="1" customWidth="1"/>
    <col min="542" max="542" width="17.88671875" style="1" customWidth="1"/>
    <col min="543" max="543" width="11.77734375" style="1" customWidth="1"/>
    <col min="544" max="544" width="12" style="1" customWidth="1"/>
    <col min="545" max="768" width="27.5546875" style="1"/>
    <col min="769" max="769" width="19.44140625" style="1" customWidth="1"/>
    <col min="770" max="770" width="12.88671875" style="1" customWidth="1"/>
    <col min="771" max="771" width="12.21875" style="1" customWidth="1"/>
    <col min="772" max="772" width="11.6640625" style="1" customWidth="1"/>
    <col min="773" max="773" width="12.77734375" style="1" customWidth="1"/>
    <col min="774" max="774" width="11.21875" style="1" customWidth="1"/>
    <col min="775" max="777" width="0" style="1" hidden="1" customWidth="1"/>
    <col min="778" max="778" width="12.5546875" style="1" customWidth="1"/>
    <col min="779" max="779" width="10.33203125" style="1" customWidth="1"/>
    <col min="780" max="780" width="10.44140625" style="1" customWidth="1"/>
    <col min="781" max="781" width="12.88671875" style="1" customWidth="1"/>
    <col min="782" max="782" width="11.109375" style="1" customWidth="1"/>
    <col min="783" max="783" width="14" style="1" customWidth="1"/>
    <col min="784" max="784" width="10.109375" style="1" customWidth="1"/>
    <col min="785" max="785" width="12.33203125" style="1" customWidth="1"/>
    <col min="786" max="786" width="13.77734375" style="1" customWidth="1"/>
    <col min="787" max="787" width="0" style="1" hidden="1" customWidth="1"/>
    <col min="788" max="788" width="11.21875" style="1" customWidth="1"/>
    <col min="789" max="789" width="10.33203125" style="1" customWidth="1"/>
    <col min="790" max="790" width="12.6640625" style="1" customWidth="1"/>
    <col min="791" max="791" width="15" style="1" customWidth="1"/>
    <col min="792" max="792" width="2.44140625" style="1" customWidth="1"/>
    <col min="793" max="793" width="16.6640625" style="1" customWidth="1"/>
    <col min="794" max="794" width="3.33203125" style="1" customWidth="1"/>
    <col min="795" max="796" width="0" style="1" hidden="1" customWidth="1"/>
    <col min="797" max="797" width="15.5546875" style="1" customWidth="1"/>
    <col min="798" max="798" width="17.88671875" style="1" customWidth="1"/>
    <col min="799" max="799" width="11.77734375" style="1" customWidth="1"/>
    <col min="800" max="800" width="12" style="1" customWidth="1"/>
    <col min="801" max="1024" width="27.5546875" style="1"/>
    <col min="1025" max="1025" width="19.44140625" style="1" customWidth="1"/>
    <col min="1026" max="1026" width="12.88671875" style="1" customWidth="1"/>
    <col min="1027" max="1027" width="12.21875" style="1" customWidth="1"/>
    <col min="1028" max="1028" width="11.6640625" style="1" customWidth="1"/>
    <col min="1029" max="1029" width="12.77734375" style="1" customWidth="1"/>
    <col min="1030" max="1030" width="11.21875" style="1" customWidth="1"/>
    <col min="1031" max="1033" width="0" style="1" hidden="1" customWidth="1"/>
    <col min="1034" max="1034" width="12.5546875" style="1" customWidth="1"/>
    <col min="1035" max="1035" width="10.33203125" style="1" customWidth="1"/>
    <col min="1036" max="1036" width="10.44140625" style="1" customWidth="1"/>
    <col min="1037" max="1037" width="12.88671875" style="1" customWidth="1"/>
    <col min="1038" max="1038" width="11.109375" style="1" customWidth="1"/>
    <col min="1039" max="1039" width="14" style="1" customWidth="1"/>
    <col min="1040" max="1040" width="10.109375" style="1" customWidth="1"/>
    <col min="1041" max="1041" width="12.33203125" style="1" customWidth="1"/>
    <col min="1042" max="1042" width="13.77734375" style="1" customWidth="1"/>
    <col min="1043" max="1043" width="0" style="1" hidden="1" customWidth="1"/>
    <col min="1044" max="1044" width="11.21875" style="1" customWidth="1"/>
    <col min="1045" max="1045" width="10.33203125" style="1" customWidth="1"/>
    <col min="1046" max="1046" width="12.6640625" style="1" customWidth="1"/>
    <col min="1047" max="1047" width="15" style="1" customWidth="1"/>
    <col min="1048" max="1048" width="2.44140625" style="1" customWidth="1"/>
    <col min="1049" max="1049" width="16.6640625" style="1" customWidth="1"/>
    <col min="1050" max="1050" width="3.33203125" style="1" customWidth="1"/>
    <col min="1051" max="1052" width="0" style="1" hidden="1" customWidth="1"/>
    <col min="1053" max="1053" width="15.5546875" style="1" customWidth="1"/>
    <col min="1054" max="1054" width="17.88671875" style="1" customWidth="1"/>
    <col min="1055" max="1055" width="11.77734375" style="1" customWidth="1"/>
    <col min="1056" max="1056" width="12" style="1" customWidth="1"/>
    <col min="1057" max="1280" width="27.5546875" style="1"/>
    <col min="1281" max="1281" width="19.44140625" style="1" customWidth="1"/>
    <col min="1282" max="1282" width="12.88671875" style="1" customWidth="1"/>
    <col min="1283" max="1283" width="12.21875" style="1" customWidth="1"/>
    <col min="1284" max="1284" width="11.6640625" style="1" customWidth="1"/>
    <col min="1285" max="1285" width="12.77734375" style="1" customWidth="1"/>
    <col min="1286" max="1286" width="11.21875" style="1" customWidth="1"/>
    <col min="1287" max="1289" width="0" style="1" hidden="1" customWidth="1"/>
    <col min="1290" max="1290" width="12.5546875" style="1" customWidth="1"/>
    <col min="1291" max="1291" width="10.33203125" style="1" customWidth="1"/>
    <col min="1292" max="1292" width="10.44140625" style="1" customWidth="1"/>
    <col min="1293" max="1293" width="12.88671875" style="1" customWidth="1"/>
    <col min="1294" max="1294" width="11.109375" style="1" customWidth="1"/>
    <col min="1295" max="1295" width="14" style="1" customWidth="1"/>
    <col min="1296" max="1296" width="10.109375" style="1" customWidth="1"/>
    <col min="1297" max="1297" width="12.33203125" style="1" customWidth="1"/>
    <col min="1298" max="1298" width="13.77734375" style="1" customWidth="1"/>
    <col min="1299" max="1299" width="0" style="1" hidden="1" customWidth="1"/>
    <col min="1300" max="1300" width="11.21875" style="1" customWidth="1"/>
    <col min="1301" max="1301" width="10.33203125" style="1" customWidth="1"/>
    <col min="1302" max="1302" width="12.6640625" style="1" customWidth="1"/>
    <col min="1303" max="1303" width="15" style="1" customWidth="1"/>
    <col min="1304" max="1304" width="2.44140625" style="1" customWidth="1"/>
    <col min="1305" max="1305" width="16.6640625" style="1" customWidth="1"/>
    <col min="1306" max="1306" width="3.33203125" style="1" customWidth="1"/>
    <col min="1307" max="1308" width="0" style="1" hidden="1" customWidth="1"/>
    <col min="1309" max="1309" width="15.5546875" style="1" customWidth="1"/>
    <col min="1310" max="1310" width="17.88671875" style="1" customWidth="1"/>
    <col min="1311" max="1311" width="11.77734375" style="1" customWidth="1"/>
    <col min="1312" max="1312" width="12" style="1" customWidth="1"/>
    <col min="1313" max="1536" width="27.5546875" style="1"/>
    <col min="1537" max="1537" width="19.44140625" style="1" customWidth="1"/>
    <col min="1538" max="1538" width="12.88671875" style="1" customWidth="1"/>
    <col min="1539" max="1539" width="12.21875" style="1" customWidth="1"/>
    <col min="1540" max="1540" width="11.6640625" style="1" customWidth="1"/>
    <col min="1541" max="1541" width="12.77734375" style="1" customWidth="1"/>
    <col min="1542" max="1542" width="11.21875" style="1" customWidth="1"/>
    <col min="1543" max="1545" width="0" style="1" hidden="1" customWidth="1"/>
    <col min="1546" max="1546" width="12.5546875" style="1" customWidth="1"/>
    <col min="1547" max="1547" width="10.33203125" style="1" customWidth="1"/>
    <col min="1548" max="1548" width="10.44140625" style="1" customWidth="1"/>
    <col min="1549" max="1549" width="12.88671875" style="1" customWidth="1"/>
    <col min="1550" max="1550" width="11.109375" style="1" customWidth="1"/>
    <col min="1551" max="1551" width="14" style="1" customWidth="1"/>
    <col min="1552" max="1552" width="10.109375" style="1" customWidth="1"/>
    <col min="1553" max="1553" width="12.33203125" style="1" customWidth="1"/>
    <col min="1554" max="1554" width="13.77734375" style="1" customWidth="1"/>
    <col min="1555" max="1555" width="0" style="1" hidden="1" customWidth="1"/>
    <col min="1556" max="1556" width="11.21875" style="1" customWidth="1"/>
    <col min="1557" max="1557" width="10.33203125" style="1" customWidth="1"/>
    <col min="1558" max="1558" width="12.6640625" style="1" customWidth="1"/>
    <col min="1559" max="1559" width="15" style="1" customWidth="1"/>
    <col min="1560" max="1560" width="2.44140625" style="1" customWidth="1"/>
    <col min="1561" max="1561" width="16.6640625" style="1" customWidth="1"/>
    <col min="1562" max="1562" width="3.33203125" style="1" customWidth="1"/>
    <col min="1563" max="1564" width="0" style="1" hidden="1" customWidth="1"/>
    <col min="1565" max="1565" width="15.5546875" style="1" customWidth="1"/>
    <col min="1566" max="1566" width="17.88671875" style="1" customWidth="1"/>
    <col min="1567" max="1567" width="11.77734375" style="1" customWidth="1"/>
    <col min="1568" max="1568" width="12" style="1" customWidth="1"/>
    <col min="1569" max="1792" width="27.5546875" style="1"/>
    <col min="1793" max="1793" width="19.44140625" style="1" customWidth="1"/>
    <col min="1794" max="1794" width="12.88671875" style="1" customWidth="1"/>
    <col min="1795" max="1795" width="12.21875" style="1" customWidth="1"/>
    <col min="1796" max="1796" width="11.6640625" style="1" customWidth="1"/>
    <col min="1797" max="1797" width="12.77734375" style="1" customWidth="1"/>
    <col min="1798" max="1798" width="11.21875" style="1" customWidth="1"/>
    <col min="1799" max="1801" width="0" style="1" hidden="1" customWidth="1"/>
    <col min="1802" max="1802" width="12.5546875" style="1" customWidth="1"/>
    <col min="1803" max="1803" width="10.33203125" style="1" customWidth="1"/>
    <col min="1804" max="1804" width="10.44140625" style="1" customWidth="1"/>
    <col min="1805" max="1805" width="12.88671875" style="1" customWidth="1"/>
    <col min="1806" max="1806" width="11.109375" style="1" customWidth="1"/>
    <col min="1807" max="1807" width="14" style="1" customWidth="1"/>
    <col min="1808" max="1808" width="10.109375" style="1" customWidth="1"/>
    <col min="1809" max="1809" width="12.33203125" style="1" customWidth="1"/>
    <col min="1810" max="1810" width="13.77734375" style="1" customWidth="1"/>
    <col min="1811" max="1811" width="0" style="1" hidden="1" customWidth="1"/>
    <col min="1812" max="1812" width="11.21875" style="1" customWidth="1"/>
    <col min="1813" max="1813" width="10.33203125" style="1" customWidth="1"/>
    <col min="1814" max="1814" width="12.6640625" style="1" customWidth="1"/>
    <col min="1815" max="1815" width="15" style="1" customWidth="1"/>
    <col min="1816" max="1816" width="2.44140625" style="1" customWidth="1"/>
    <col min="1817" max="1817" width="16.6640625" style="1" customWidth="1"/>
    <col min="1818" max="1818" width="3.33203125" style="1" customWidth="1"/>
    <col min="1819" max="1820" width="0" style="1" hidden="1" customWidth="1"/>
    <col min="1821" max="1821" width="15.5546875" style="1" customWidth="1"/>
    <col min="1822" max="1822" width="17.88671875" style="1" customWidth="1"/>
    <col min="1823" max="1823" width="11.77734375" style="1" customWidth="1"/>
    <col min="1824" max="1824" width="12" style="1" customWidth="1"/>
    <col min="1825" max="2048" width="27.5546875" style="1"/>
    <col min="2049" max="2049" width="19.44140625" style="1" customWidth="1"/>
    <col min="2050" max="2050" width="12.88671875" style="1" customWidth="1"/>
    <col min="2051" max="2051" width="12.21875" style="1" customWidth="1"/>
    <col min="2052" max="2052" width="11.6640625" style="1" customWidth="1"/>
    <col min="2053" max="2053" width="12.77734375" style="1" customWidth="1"/>
    <col min="2054" max="2054" width="11.21875" style="1" customWidth="1"/>
    <col min="2055" max="2057" width="0" style="1" hidden="1" customWidth="1"/>
    <col min="2058" max="2058" width="12.5546875" style="1" customWidth="1"/>
    <col min="2059" max="2059" width="10.33203125" style="1" customWidth="1"/>
    <col min="2060" max="2060" width="10.44140625" style="1" customWidth="1"/>
    <col min="2061" max="2061" width="12.88671875" style="1" customWidth="1"/>
    <col min="2062" max="2062" width="11.109375" style="1" customWidth="1"/>
    <col min="2063" max="2063" width="14" style="1" customWidth="1"/>
    <col min="2064" max="2064" width="10.109375" style="1" customWidth="1"/>
    <col min="2065" max="2065" width="12.33203125" style="1" customWidth="1"/>
    <col min="2066" max="2066" width="13.77734375" style="1" customWidth="1"/>
    <col min="2067" max="2067" width="0" style="1" hidden="1" customWidth="1"/>
    <col min="2068" max="2068" width="11.21875" style="1" customWidth="1"/>
    <col min="2069" max="2069" width="10.33203125" style="1" customWidth="1"/>
    <col min="2070" max="2070" width="12.6640625" style="1" customWidth="1"/>
    <col min="2071" max="2071" width="15" style="1" customWidth="1"/>
    <col min="2072" max="2072" width="2.44140625" style="1" customWidth="1"/>
    <col min="2073" max="2073" width="16.6640625" style="1" customWidth="1"/>
    <col min="2074" max="2074" width="3.33203125" style="1" customWidth="1"/>
    <col min="2075" max="2076" width="0" style="1" hidden="1" customWidth="1"/>
    <col min="2077" max="2077" width="15.5546875" style="1" customWidth="1"/>
    <col min="2078" max="2078" width="17.88671875" style="1" customWidth="1"/>
    <col min="2079" max="2079" width="11.77734375" style="1" customWidth="1"/>
    <col min="2080" max="2080" width="12" style="1" customWidth="1"/>
    <col min="2081" max="2304" width="27.5546875" style="1"/>
    <col min="2305" max="2305" width="19.44140625" style="1" customWidth="1"/>
    <col min="2306" max="2306" width="12.88671875" style="1" customWidth="1"/>
    <col min="2307" max="2307" width="12.21875" style="1" customWidth="1"/>
    <col min="2308" max="2308" width="11.6640625" style="1" customWidth="1"/>
    <col min="2309" max="2309" width="12.77734375" style="1" customWidth="1"/>
    <col min="2310" max="2310" width="11.21875" style="1" customWidth="1"/>
    <col min="2311" max="2313" width="0" style="1" hidden="1" customWidth="1"/>
    <col min="2314" max="2314" width="12.5546875" style="1" customWidth="1"/>
    <col min="2315" max="2315" width="10.33203125" style="1" customWidth="1"/>
    <col min="2316" max="2316" width="10.44140625" style="1" customWidth="1"/>
    <col min="2317" max="2317" width="12.88671875" style="1" customWidth="1"/>
    <col min="2318" max="2318" width="11.109375" style="1" customWidth="1"/>
    <col min="2319" max="2319" width="14" style="1" customWidth="1"/>
    <col min="2320" max="2320" width="10.109375" style="1" customWidth="1"/>
    <col min="2321" max="2321" width="12.33203125" style="1" customWidth="1"/>
    <col min="2322" max="2322" width="13.77734375" style="1" customWidth="1"/>
    <col min="2323" max="2323" width="0" style="1" hidden="1" customWidth="1"/>
    <col min="2324" max="2324" width="11.21875" style="1" customWidth="1"/>
    <col min="2325" max="2325" width="10.33203125" style="1" customWidth="1"/>
    <col min="2326" max="2326" width="12.6640625" style="1" customWidth="1"/>
    <col min="2327" max="2327" width="15" style="1" customWidth="1"/>
    <col min="2328" max="2328" width="2.44140625" style="1" customWidth="1"/>
    <col min="2329" max="2329" width="16.6640625" style="1" customWidth="1"/>
    <col min="2330" max="2330" width="3.33203125" style="1" customWidth="1"/>
    <col min="2331" max="2332" width="0" style="1" hidden="1" customWidth="1"/>
    <col min="2333" max="2333" width="15.5546875" style="1" customWidth="1"/>
    <col min="2334" max="2334" width="17.88671875" style="1" customWidth="1"/>
    <col min="2335" max="2335" width="11.77734375" style="1" customWidth="1"/>
    <col min="2336" max="2336" width="12" style="1" customWidth="1"/>
    <col min="2337" max="2560" width="27.5546875" style="1"/>
    <col min="2561" max="2561" width="19.44140625" style="1" customWidth="1"/>
    <col min="2562" max="2562" width="12.88671875" style="1" customWidth="1"/>
    <col min="2563" max="2563" width="12.21875" style="1" customWidth="1"/>
    <col min="2564" max="2564" width="11.6640625" style="1" customWidth="1"/>
    <col min="2565" max="2565" width="12.77734375" style="1" customWidth="1"/>
    <col min="2566" max="2566" width="11.21875" style="1" customWidth="1"/>
    <col min="2567" max="2569" width="0" style="1" hidden="1" customWidth="1"/>
    <col min="2570" max="2570" width="12.5546875" style="1" customWidth="1"/>
    <col min="2571" max="2571" width="10.33203125" style="1" customWidth="1"/>
    <col min="2572" max="2572" width="10.44140625" style="1" customWidth="1"/>
    <col min="2573" max="2573" width="12.88671875" style="1" customWidth="1"/>
    <col min="2574" max="2574" width="11.109375" style="1" customWidth="1"/>
    <col min="2575" max="2575" width="14" style="1" customWidth="1"/>
    <col min="2576" max="2576" width="10.109375" style="1" customWidth="1"/>
    <col min="2577" max="2577" width="12.33203125" style="1" customWidth="1"/>
    <col min="2578" max="2578" width="13.77734375" style="1" customWidth="1"/>
    <col min="2579" max="2579" width="0" style="1" hidden="1" customWidth="1"/>
    <col min="2580" max="2580" width="11.21875" style="1" customWidth="1"/>
    <col min="2581" max="2581" width="10.33203125" style="1" customWidth="1"/>
    <col min="2582" max="2582" width="12.6640625" style="1" customWidth="1"/>
    <col min="2583" max="2583" width="15" style="1" customWidth="1"/>
    <col min="2584" max="2584" width="2.44140625" style="1" customWidth="1"/>
    <col min="2585" max="2585" width="16.6640625" style="1" customWidth="1"/>
    <col min="2586" max="2586" width="3.33203125" style="1" customWidth="1"/>
    <col min="2587" max="2588" width="0" style="1" hidden="1" customWidth="1"/>
    <col min="2589" max="2589" width="15.5546875" style="1" customWidth="1"/>
    <col min="2590" max="2590" width="17.88671875" style="1" customWidth="1"/>
    <col min="2591" max="2591" width="11.77734375" style="1" customWidth="1"/>
    <col min="2592" max="2592" width="12" style="1" customWidth="1"/>
    <col min="2593" max="2816" width="27.5546875" style="1"/>
    <col min="2817" max="2817" width="19.44140625" style="1" customWidth="1"/>
    <col min="2818" max="2818" width="12.88671875" style="1" customWidth="1"/>
    <col min="2819" max="2819" width="12.21875" style="1" customWidth="1"/>
    <col min="2820" max="2820" width="11.6640625" style="1" customWidth="1"/>
    <col min="2821" max="2821" width="12.77734375" style="1" customWidth="1"/>
    <col min="2822" max="2822" width="11.21875" style="1" customWidth="1"/>
    <col min="2823" max="2825" width="0" style="1" hidden="1" customWidth="1"/>
    <col min="2826" max="2826" width="12.5546875" style="1" customWidth="1"/>
    <col min="2827" max="2827" width="10.33203125" style="1" customWidth="1"/>
    <col min="2828" max="2828" width="10.44140625" style="1" customWidth="1"/>
    <col min="2829" max="2829" width="12.88671875" style="1" customWidth="1"/>
    <col min="2830" max="2830" width="11.109375" style="1" customWidth="1"/>
    <col min="2831" max="2831" width="14" style="1" customWidth="1"/>
    <col min="2832" max="2832" width="10.109375" style="1" customWidth="1"/>
    <col min="2833" max="2833" width="12.33203125" style="1" customWidth="1"/>
    <col min="2834" max="2834" width="13.77734375" style="1" customWidth="1"/>
    <col min="2835" max="2835" width="0" style="1" hidden="1" customWidth="1"/>
    <col min="2836" max="2836" width="11.21875" style="1" customWidth="1"/>
    <col min="2837" max="2837" width="10.33203125" style="1" customWidth="1"/>
    <col min="2838" max="2838" width="12.6640625" style="1" customWidth="1"/>
    <col min="2839" max="2839" width="15" style="1" customWidth="1"/>
    <col min="2840" max="2840" width="2.44140625" style="1" customWidth="1"/>
    <col min="2841" max="2841" width="16.6640625" style="1" customWidth="1"/>
    <col min="2842" max="2842" width="3.33203125" style="1" customWidth="1"/>
    <col min="2843" max="2844" width="0" style="1" hidden="1" customWidth="1"/>
    <col min="2845" max="2845" width="15.5546875" style="1" customWidth="1"/>
    <col min="2846" max="2846" width="17.88671875" style="1" customWidth="1"/>
    <col min="2847" max="2847" width="11.77734375" style="1" customWidth="1"/>
    <col min="2848" max="2848" width="12" style="1" customWidth="1"/>
    <col min="2849" max="3072" width="27.5546875" style="1"/>
    <col min="3073" max="3073" width="19.44140625" style="1" customWidth="1"/>
    <col min="3074" max="3074" width="12.88671875" style="1" customWidth="1"/>
    <col min="3075" max="3075" width="12.21875" style="1" customWidth="1"/>
    <col min="3076" max="3076" width="11.6640625" style="1" customWidth="1"/>
    <col min="3077" max="3077" width="12.77734375" style="1" customWidth="1"/>
    <col min="3078" max="3078" width="11.21875" style="1" customWidth="1"/>
    <col min="3079" max="3081" width="0" style="1" hidden="1" customWidth="1"/>
    <col min="3082" max="3082" width="12.5546875" style="1" customWidth="1"/>
    <col min="3083" max="3083" width="10.33203125" style="1" customWidth="1"/>
    <col min="3084" max="3084" width="10.44140625" style="1" customWidth="1"/>
    <col min="3085" max="3085" width="12.88671875" style="1" customWidth="1"/>
    <col min="3086" max="3086" width="11.109375" style="1" customWidth="1"/>
    <col min="3087" max="3087" width="14" style="1" customWidth="1"/>
    <col min="3088" max="3088" width="10.109375" style="1" customWidth="1"/>
    <col min="3089" max="3089" width="12.33203125" style="1" customWidth="1"/>
    <col min="3090" max="3090" width="13.77734375" style="1" customWidth="1"/>
    <col min="3091" max="3091" width="0" style="1" hidden="1" customWidth="1"/>
    <col min="3092" max="3092" width="11.21875" style="1" customWidth="1"/>
    <col min="3093" max="3093" width="10.33203125" style="1" customWidth="1"/>
    <col min="3094" max="3094" width="12.6640625" style="1" customWidth="1"/>
    <col min="3095" max="3095" width="15" style="1" customWidth="1"/>
    <col min="3096" max="3096" width="2.44140625" style="1" customWidth="1"/>
    <col min="3097" max="3097" width="16.6640625" style="1" customWidth="1"/>
    <col min="3098" max="3098" width="3.33203125" style="1" customWidth="1"/>
    <col min="3099" max="3100" width="0" style="1" hidden="1" customWidth="1"/>
    <col min="3101" max="3101" width="15.5546875" style="1" customWidth="1"/>
    <col min="3102" max="3102" width="17.88671875" style="1" customWidth="1"/>
    <col min="3103" max="3103" width="11.77734375" style="1" customWidth="1"/>
    <col min="3104" max="3104" width="12" style="1" customWidth="1"/>
    <col min="3105" max="3328" width="27.5546875" style="1"/>
    <col min="3329" max="3329" width="19.44140625" style="1" customWidth="1"/>
    <col min="3330" max="3330" width="12.88671875" style="1" customWidth="1"/>
    <col min="3331" max="3331" width="12.21875" style="1" customWidth="1"/>
    <col min="3332" max="3332" width="11.6640625" style="1" customWidth="1"/>
    <col min="3333" max="3333" width="12.77734375" style="1" customWidth="1"/>
    <col min="3334" max="3334" width="11.21875" style="1" customWidth="1"/>
    <col min="3335" max="3337" width="0" style="1" hidden="1" customWidth="1"/>
    <col min="3338" max="3338" width="12.5546875" style="1" customWidth="1"/>
    <col min="3339" max="3339" width="10.33203125" style="1" customWidth="1"/>
    <col min="3340" max="3340" width="10.44140625" style="1" customWidth="1"/>
    <col min="3341" max="3341" width="12.88671875" style="1" customWidth="1"/>
    <col min="3342" max="3342" width="11.109375" style="1" customWidth="1"/>
    <col min="3343" max="3343" width="14" style="1" customWidth="1"/>
    <col min="3344" max="3344" width="10.109375" style="1" customWidth="1"/>
    <col min="3345" max="3345" width="12.33203125" style="1" customWidth="1"/>
    <col min="3346" max="3346" width="13.77734375" style="1" customWidth="1"/>
    <col min="3347" max="3347" width="0" style="1" hidden="1" customWidth="1"/>
    <col min="3348" max="3348" width="11.21875" style="1" customWidth="1"/>
    <col min="3349" max="3349" width="10.33203125" style="1" customWidth="1"/>
    <col min="3350" max="3350" width="12.6640625" style="1" customWidth="1"/>
    <col min="3351" max="3351" width="15" style="1" customWidth="1"/>
    <col min="3352" max="3352" width="2.44140625" style="1" customWidth="1"/>
    <col min="3353" max="3353" width="16.6640625" style="1" customWidth="1"/>
    <col min="3354" max="3354" width="3.33203125" style="1" customWidth="1"/>
    <col min="3355" max="3356" width="0" style="1" hidden="1" customWidth="1"/>
    <col min="3357" max="3357" width="15.5546875" style="1" customWidth="1"/>
    <col min="3358" max="3358" width="17.88671875" style="1" customWidth="1"/>
    <col min="3359" max="3359" width="11.77734375" style="1" customWidth="1"/>
    <col min="3360" max="3360" width="12" style="1" customWidth="1"/>
    <col min="3361" max="3584" width="27.5546875" style="1"/>
    <col min="3585" max="3585" width="19.44140625" style="1" customWidth="1"/>
    <col min="3586" max="3586" width="12.88671875" style="1" customWidth="1"/>
    <col min="3587" max="3587" width="12.21875" style="1" customWidth="1"/>
    <col min="3588" max="3588" width="11.6640625" style="1" customWidth="1"/>
    <col min="3589" max="3589" width="12.77734375" style="1" customWidth="1"/>
    <col min="3590" max="3590" width="11.21875" style="1" customWidth="1"/>
    <col min="3591" max="3593" width="0" style="1" hidden="1" customWidth="1"/>
    <col min="3594" max="3594" width="12.5546875" style="1" customWidth="1"/>
    <col min="3595" max="3595" width="10.33203125" style="1" customWidth="1"/>
    <col min="3596" max="3596" width="10.44140625" style="1" customWidth="1"/>
    <col min="3597" max="3597" width="12.88671875" style="1" customWidth="1"/>
    <col min="3598" max="3598" width="11.109375" style="1" customWidth="1"/>
    <col min="3599" max="3599" width="14" style="1" customWidth="1"/>
    <col min="3600" max="3600" width="10.109375" style="1" customWidth="1"/>
    <col min="3601" max="3601" width="12.33203125" style="1" customWidth="1"/>
    <col min="3602" max="3602" width="13.77734375" style="1" customWidth="1"/>
    <col min="3603" max="3603" width="0" style="1" hidden="1" customWidth="1"/>
    <col min="3604" max="3604" width="11.21875" style="1" customWidth="1"/>
    <col min="3605" max="3605" width="10.33203125" style="1" customWidth="1"/>
    <col min="3606" max="3606" width="12.6640625" style="1" customWidth="1"/>
    <col min="3607" max="3607" width="15" style="1" customWidth="1"/>
    <col min="3608" max="3608" width="2.44140625" style="1" customWidth="1"/>
    <col min="3609" max="3609" width="16.6640625" style="1" customWidth="1"/>
    <col min="3610" max="3610" width="3.33203125" style="1" customWidth="1"/>
    <col min="3611" max="3612" width="0" style="1" hidden="1" customWidth="1"/>
    <col min="3613" max="3613" width="15.5546875" style="1" customWidth="1"/>
    <col min="3614" max="3614" width="17.88671875" style="1" customWidth="1"/>
    <col min="3615" max="3615" width="11.77734375" style="1" customWidth="1"/>
    <col min="3616" max="3616" width="12" style="1" customWidth="1"/>
    <col min="3617" max="3840" width="27.5546875" style="1"/>
    <col min="3841" max="3841" width="19.44140625" style="1" customWidth="1"/>
    <col min="3842" max="3842" width="12.88671875" style="1" customWidth="1"/>
    <col min="3843" max="3843" width="12.21875" style="1" customWidth="1"/>
    <col min="3844" max="3844" width="11.6640625" style="1" customWidth="1"/>
    <col min="3845" max="3845" width="12.77734375" style="1" customWidth="1"/>
    <col min="3846" max="3846" width="11.21875" style="1" customWidth="1"/>
    <col min="3847" max="3849" width="0" style="1" hidden="1" customWidth="1"/>
    <col min="3850" max="3850" width="12.5546875" style="1" customWidth="1"/>
    <col min="3851" max="3851" width="10.33203125" style="1" customWidth="1"/>
    <col min="3852" max="3852" width="10.44140625" style="1" customWidth="1"/>
    <col min="3853" max="3853" width="12.88671875" style="1" customWidth="1"/>
    <col min="3854" max="3854" width="11.109375" style="1" customWidth="1"/>
    <col min="3855" max="3855" width="14" style="1" customWidth="1"/>
    <col min="3856" max="3856" width="10.109375" style="1" customWidth="1"/>
    <col min="3857" max="3857" width="12.33203125" style="1" customWidth="1"/>
    <col min="3858" max="3858" width="13.77734375" style="1" customWidth="1"/>
    <col min="3859" max="3859" width="0" style="1" hidden="1" customWidth="1"/>
    <col min="3860" max="3860" width="11.21875" style="1" customWidth="1"/>
    <col min="3861" max="3861" width="10.33203125" style="1" customWidth="1"/>
    <col min="3862" max="3862" width="12.6640625" style="1" customWidth="1"/>
    <col min="3863" max="3863" width="15" style="1" customWidth="1"/>
    <col min="3864" max="3864" width="2.44140625" style="1" customWidth="1"/>
    <col min="3865" max="3865" width="16.6640625" style="1" customWidth="1"/>
    <col min="3866" max="3866" width="3.33203125" style="1" customWidth="1"/>
    <col min="3867" max="3868" width="0" style="1" hidden="1" customWidth="1"/>
    <col min="3869" max="3869" width="15.5546875" style="1" customWidth="1"/>
    <col min="3870" max="3870" width="17.88671875" style="1" customWidth="1"/>
    <col min="3871" max="3871" width="11.77734375" style="1" customWidth="1"/>
    <col min="3872" max="3872" width="12" style="1" customWidth="1"/>
    <col min="3873" max="4096" width="27.5546875" style="1"/>
    <col min="4097" max="4097" width="19.44140625" style="1" customWidth="1"/>
    <col min="4098" max="4098" width="12.88671875" style="1" customWidth="1"/>
    <col min="4099" max="4099" width="12.21875" style="1" customWidth="1"/>
    <col min="4100" max="4100" width="11.6640625" style="1" customWidth="1"/>
    <col min="4101" max="4101" width="12.77734375" style="1" customWidth="1"/>
    <col min="4102" max="4102" width="11.21875" style="1" customWidth="1"/>
    <col min="4103" max="4105" width="0" style="1" hidden="1" customWidth="1"/>
    <col min="4106" max="4106" width="12.5546875" style="1" customWidth="1"/>
    <col min="4107" max="4107" width="10.33203125" style="1" customWidth="1"/>
    <col min="4108" max="4108" width="10.44140625" style="1" customWidth="1"/>
    <col min="4109" max="4109" width="12.88671875" style="1" customWidth="1"/>
    <col min="4110" max="4110" width="11.109375" style="1" customWidth="1"/>
    <col min="4111" max="4111" width="14" style="1" customWidth="1"/>
    <col min="4112" max="4112" width="10.109375" style="1" customWidth="1"/>
    <col min="4113" max="4113" width="12.33203125" style="1" customWidth="1"/>
    <col min="4114" max="4114" width="13.77734375" style="1" customWidth="1"/>
    <col min="4115" max="4115" width="0" style="1" hidden="1" customWidth="1"/>
    <col min="4116" max="4116" width="11.21875" style="1" customWidth="1"/>
    <col min="4117" max="4117" width="10.33203125" style="1" customWidth="1"/>
    <col min="4118" max="4118" width="12.6640625" style="1" customWidth="1"/>
    <col min="4119" max="4119" width="15" style="1" customWidth="1"/>
    <col min="4120" max="4120" width="2.44140625" style="1" customWidth="1"/>
    <col min="4121" max="4121" width="16.6640625" style="1" customWidth="1"/>
    <col min="4122" max="4122" width="3.33203125" style="1" customWidth="1"/>
    <col min="4123" max="4124" width="0" style="1" hidden="1" customWidth="1"/>
    <col min="4125" max="4125" width="15.5546875" style="1" customWidth="1"/>
    <col min="4126" max="4126" width="17.88671875" style="1" customWidth="1"/>
    <col min="4127" max="4127" width="11.77734375" style="1" customWidth="1"/>
    <col min="4128" max="4128" width="12" style="1" customWidth="1"/>
    <col min="4129" max="4352" width="27.5546875" style="1"/>
    <col min="4353" max="4353" width="19.44140625" style="1" customWidth="1"/>
    <col min="4354" max="4354" width="12.88671875" style="1" customWidth="1"/>
    <col min="4355" max="4355" width="12.21875" style="1" customWidth="1"/>
    <col min="4356" max="4356" width="11.6640625" style="1" customWidth="1"/>
    <col min="4357" max="4357" width="12.77734375" style="1" customWidth="1"/>
    <col min="4358" max="4358" width="11.21875" style="1" customWidth="1"/>
    <col min="4359" max="4361" width="0" style="1" hidden="1" customWidth="1"/>
    <col min="4362" max="4362" width="12.5546875" style="1" customWidth="1"/>
    <col min="4363" max="4363" width="10.33203125" style="1" customWidth="1"/>
    <col min="4364" max="4364" width="10.44140625" style="1" customWidth="1"/>
    <col min="4365" max="4365" width="12.88671875" style="1" customWidth="1"/>
    <col min="4366" max="4366" width="11.109375" style="1" customWidth="1"/>
    <col min="4367" max="4367" width="14" style="1" customWidth="1"/>
    <col min="4368" max="4368" width="10.109375" style="1" customWidth="1"/>
    <col min="4369" max="4369" width="12.33203125" style="1" customWidth="1"/>
    <col min="4370" max="4370" width="13.77734375" style="1" customWidth="1"/>
    <col min="4371" max="4371" width="0" style="1" hidden="1" customWidth="1"/>
    <col min="4372" max="4372" width="11.21875" style="1" customWidth="1"/>
    <col min="4373" max="4373" width="10.33203125" style="1" customWidth="1"/>
    <col min="4374" max="4374" width="12.6640625" style="1" customWidth="1"/>
    <col min="4375" max="4375" width="15" style="1" customWidth="1"/>
    <col min="4376" max="4376" width="2.44140625" style="1" customWidth="1"/>
    <col min="4377" max="4377" width="16.6640625" style="1" customWidth="1"/>
    <col min="4378" max="4378" width="3.33203125" style="1" customWidth="1"/>
    <col min="4379" max="4380" width="0" style="1" hidden="1" customWidth="1"/>
    <col min="4381" max="4381" width="15.5546875" style="1" customWidth="1"/>
    <col min="4382" max="4382" width="17.88671875" style="1" customWidth="1"/>
    <col min="4383" max="4383" width="11.77734375" style="1" customWidth="1"/>
    <col min="4384" max="4384" width="12" style="1" customWidth="1"/>
    <col min="4385" max="4608" width="27.5546875" style="1"/>
    <col min="4609" max="4609" width="19.44140625" style="1" customWidth="1"/>
    <col min="4610" max="4610" width="12.88671875" style="1" customWidth="1"/>
    <col min="4611" max="4611" width="12.21875" style="1" customWidth="1"/>
    <col min="4612" max="4612" width="11.6640625" style="1" customWidth="1"/>
    <col min="4613" max="4613" width="12.77734375" style="1" customWidth="1"/>
    <col min="4614" max="4614" width="11.21875" style="1" customWidth="1"/>
    <col min="4615" max="4617" width="0" style="1" hidden="1" customWidth="1"/>
    <col min="4618" max="4618" width="12.5546875" style="1" customWidth="1"/>
    <col min="4619" max="4619" width="10.33203125" style="1" customWidth="1"/>
    <col min="4620" max="4620" width="10.44140625" style="1" customWidth="1"/>
    <col min="4621" max="4621" width="12.88671875" style="1" customWidth="1"/>
    <col min="4622" max="4622" width="11.109375" style="1" customWidth="1"/>
    <col min="4623" max="4623" width="14" style="1" customWidth="1"/>
    <col min="4624" max="4624" width="10.109375" style="1" customWidth="1"/>
    <col min="4625" max="4625" width="12.33203125" style="1" customWidth="1"/>
    <col min="4626" max="4626" width="13.77734375" style="1" customWidth="1"/>
    <col min="4627" max="4627" width="0" style="1" hidden="1" customWidth="1"/>
    <col min="4628" max="4628" width="11.21875" style="1" customWidth="1"/>
    <col min="4629" max="4629" width="10.33203125" style="1" customWidth="1"/>
    <col min="4630" max="4630" width="12.6640625" style="1" customWidth="1"/>
    <col min="4631" max="4631" width="15" style="1" customWidth="1"/>
    <col min="4632" max="4632" width="2.44140625" style="1" customWidth="1"/>
    <col min="4633" max="4633" width="16.6640625" style="1" customWidth="1"/>
    <col min="4634" max="4634" width="3.33203125" style="1" customWidth="1"/>
    <col min="4635" max="4636" width="0" style="1" hidden="1" customWidth="1"/>
    <col min="4637" max="4637" width="15.5546875" style="1" customWidth="1"/>
    <col min="4638" max="4638" width="17.88671875" style="1" customWidth="1"/>
    <col min="4639" max="4639" width="11.77734375" style="1" customWidth="1"/>
    <col min="4640" max="4640" width="12" style="1" customWidth="1"/>
    <col min="4641" max="4864" width="27.5546875" style="1"/>
    <col min="4865" max="4865" width="19.44140625" style="1" customWidth="1"/>
    <col min="4866" max="4866" width="12.88671875" style="1" customWidth="1"/>
    <col min="4867" max="4867" width="12.21875" style="1" customWidth="1"/>
    <col min="4868" max="4868" width="11.6640625" style="1" customWidth="1"/>
    <col min="4869" max="4869" width="12.77734375" style="1" customWidth="1"/>
    <col min="4870" max="4870" width="11.21875" style="1" customWidth="1"/>
    <col min="4871" max="4873" width="0" style="1" hidden="1" customWidth="1"/>
    <col min="4874" max="4874" width="12.5546875" style="1" customWidth="1"/>
    <col min="4875" max="4875" width="10.33203125" style="1" customWidth="1"/>
    <col min="4876" max="4876" width="10.44140625" style="1" customWidth="1"/>
    <col min="4877" max="4877" width="12.88671875" style="1" customWidth="1"/>
    <col min="4878" max="4878" width="11.109375" style="1" customWidth="1"/>
    <col min="4879" max="4879" width="14" style="1" customWidth="1"/>
    <col min="4880" max="4880" width="10.109375" style="1" customWidth="1"/>
    <col min="4881" max="4881" width="12.33203125" style="1" customWidth="1"/>
    <col min="4882" max="4882" width="13.77734375" style="1" customWidth="1"/>
    <col min="4883" max="4883" width="0" style="1" hidden="1" customWidth="1"/>
    <col min="4884" max="4884" width="11.21875" style="1" customWidth="1"/>
    <col min="4885" max="4885" width="10.33203125" style="1" customWidth="1"/>
    <col min="4886" max="4886" width="12.6640625" style="1" customWidth="1"/>
    <col min="4887" max="4887" width="15" style="1" customWidth="1"/>
    <col min="4888" max="4888" width="2.44140625" style="1" customWidth="1"/>
    <col min="4889" max="4889" width="16.6640625" style="1" customWidth="1"/>
    <col min="4890" max="4890" width="3.33203125" style="1" customWidth="1"/>
    <col min="4891" max="4892" width="0" style="1" hidden="1" customWidth="1"/>
    <col min="4893" max="4893" width="15.5546875" style="1" customWidth="1"/>
    <col min="4894" max="4894" width="17.88671875" style="1" customWidth="1"/>
    <col min="4895" max="4895" width="11.77734375" style="1" customWidth="1"/>
    <col min="4896" max="4896" width="12" style="1" customWidth="1"/>
    <col min="4897" max="5120" width="27.5546875" style="1"/>
    <col min="5121" max="5121" width="19.44140625" style="1" customWidth="1"/>
    <col min="5122" max="5122" width="12.88671875" style="1" customWidth="1"/>
    <col min="5123" max="5123" width="12.21875" style="1" customWidth="1"/>
    <col min="5124" max="5124" width="11.6640625" style="1" customWidth="1"/>
    <col min="5125" max="5125" width="12.77734375" style="1" customWidth="1"/>
    <col min="5126" max="5126" width="11.21875" style="1" customWidth="1"/>
    <col min="5127" max="5129" width="0" style="1" hidden="1" customWidth="1"/>
    <col min="5130" max="5130" width="12.5546875" style="1" customWidth="1"/>
    <col min="5131" max="5131" width="10.33203125" style="1" customWidth="1"/>
    <col min="5132" max="5132" width="10.44140625" style="1" customWidth="1"/>
    <col min="5133" max="5133" width="12.88671875" style="1" customWidth="1"/>
    <col min="5134" max="5134" width="11.109375" style="1" customWidth="1"/>
    <col min="5135" max="5135" width="14" style="1" customWidth="1"/>
    <col min="5136" max="5136" width="10.109375" style="1" customWidth="1"/>
    <col min="5137" max="5137" width="12.33203125" style="1" customWidth="1"/>
    <col min="5138" max="5138" width="13.77734375" style="1" customWidth="1"/>
    <col min="5139" max="5139" width="0" style="1" hidden="1" customWidth="1"/>
    <col min="5140" max="5140" width="11.21875" style="1" customWidth="1"/>
    <col min="5141" max="5141" width="10.33203125" style="1" customWidth="1"/>
    <col min="5142" max="5142" width="12.6640625" style="1" customWidth="1"/>
    <col min="5143" max="5143" width="15" style="1" customWidth="1"/>
    <col min="5144" max="5144" width="2.44140625" style="1" customWidth="1"/>
    <col min="5145" max="5145" width="16.6640625" style="1" customWidth="1"/>
    <col min="5146" max="5146" width="3.33203125" style="1" customWidth="1"/>
    <col min="5147" max="5148" width="0" style="1" hidden="1" customWidth="1"/>
    <col min="5149" max="5149" width="15.5546875" style="1" customWidth="1"/>
    <col min="5150" max="5150" width="17.88671875" style="1" customWidth="1"/>
    <col min="5151" max="5151" width="11.77734375" style="1" customWidth="1"/>
    <col min="5152" max="5152" width="12" style="1" customWidth="1"/>
    <col min="5153" max="5376" width="27.5546875" style="1"/>
    <col min="5377" max="5377" width="19.44140625" style="1" customWidth="1"/>
    <col min="5378" max="5378" width="12.88671875" style="1" customWidth="1"/>
    <col min="5379" max="5379" width="12.21875" style="1" customWidth="1"/>
    <col min="5380" max="5380" width="11.6640625" style="1" customWidth="1"/>
    <col min="5381" max="5381" width="12.77734375" style="1" customWidth="1"/>
    <col min="5382" max="5382" width="11.21875" style="1" customWidth="1"/>
    <col min="5383" max="5385" width="0" style="1" hidden="1" customWidth="1"/>
    <col min="5386" max="5386" width="12.5546875" style="1" customWidth="1"/>
    <col min="5387" max="5387" width="10.33203125" style="1" customWidth="1"/>
    <col min="5388" max="5388" width="10.44140625" style="1" customWidth="1"/>
    <col min="5389" max="5389" width="12.88671875" style="1" customWidth="1"/>
    <col min="5390" max="5390" width="11.109375" style="1" customWidth="1"/>
    <col min="5391" max="5391" width="14" style="1" customWidth="1"/>
    <col min="5392" max="5392" width="10.109375" style="1" customWidth="1"/>
    <col min="5393" max="5393" width="12.33203125" style="1" customWidth="1"/>
    <col min="5394" max="5394" width="13.77734375" style="1" customWidth="1"/>
    <col min="5395" max="5395" width="0" style="1" hidden="1" customWidth="1"/>
    <col min="5396" max="5396" width="11.21875" style="1" customWidth="1"/>
    <col min="5397" max="5397" width="10.33203125" style="1" customWidth="1"/>
    <col min="5398" max="5398" width="12.6640625" style="1" customWidth="1"/>
    <col min="5399" max="5399" width="15" style="1" customWidth="1"/>
    <col min="5400" max="5400" width="2.44140625" style="1" customWidth="1"/>
    <col min="5401" max="5401" width="16.6640625" style="1" customWidth="1"/>
    <col min="5402" max="5402" width="3.33203125" style="1" customWidth="1"/>
    <col min="5403" max="5404" width="0" style="1" hidden="1" customWidth="1"/>
    <col min="5405" max="5405" width="15.5546875" style="1" customWidth="1"/>
    <col min="5406" max="5406" width="17.88671875" style="1" customWidth="1"/>
    <col min="5407" max="5407" width="11.77734375" style="1" customWidth="1"/>
    <col min="5408" max="5408" width="12" style="1" customWidth="1"/>
    <col min="5409" max="5632" width="27.5546875" style="1"/>
    <col min="5633" max="5633" width="19.44140625" style="1" customWidth="1"/>
    <col min="5634" max="5634" width="12.88671875" style="1" customWidth="1"/>
    <col min="5635" max="5635" width="12.21875" style="1" customWidth="1"/>
    <col min="5636" max="5636" width="11.6640625" style="1" customWidth="1"/>
    <col min="5637" max="5637" width="12.77734375" style="1" customWidth="1"/>
    <col min="5638" max="5638" width="11.21875" style="1" customWidth="1"/>
    <col min="5639" max="5641" width="0" style="1" hidden="1" customWidth="1"/>
    <col min="5642" max="5642" width="12.5546875" style="1" customWidth="1"/>
    <col min="5643" max="5643" width="10.33203125" style="1" customWidth="1"/>
    <col min="5644" max="5644" width="10.44140625" style="1" customWidth="1"/>
    <col min="5645" max="5645" width="12.88671875" style="1" customWidth="1"/>
    <col min="5646" max="5646" width="11.109375" style="1" customWidth="1"/>
    <col min="5647" max="5647" width="14" style="1" customWidth="1"/>
    <col min="5648" max="5648" width="10.109375" style="1" customWidth="1"/>
    <col min="5649" max="5649" width="12.33203125" style="1" customWidth="1"/>
    <col min="5650" max="5650" width="13.77734375" style="1" customWidth="1"/>
    <col min="5651" max="5651" width="0" style="1" hidden="1" customWidth="1"/>
    <col min="5652" max="5652" width="11.21875" style="1" customWidth="1"/>
    <col min="5653" max="5653" width="10.33203125" style="1" customWidth="1"/>
    <col min="5654" max="5654" width="12.6640625" style="1" customWidth="1"/>
    <col min="5655" max="5655" width="15" style="1" customWidth="1"/>
    <col min="5656" max="5656" width="2.44140625" style="1" customWidth="1"/>
    <col min="5657" max="5657" width="16.6640625" style="1" customWidth="1"/>
    <col min="5658" max="5658" width="3.33203125" style="1" customWidth="1"/>
    <col min="5659" max="5660" width="0" style="1" hidden="1" customWidth="1"/>
    <col min="5661" max="5661" width="15.5546875" style="1" customWidth="1"/>
    <col min="5662" max="5662" width="17.88671875" style="1" customWidth="1"/>
    <col min="5663" max="5663" width="11.77734375" style="1" customWidth="1"/>
    <col min="5664" max="5664" width="12" style="1" customWidth="1"/>
    <col min="5665" max="5888" width="27.5546875" style="1"/>
    <col min="5889" max="5889" width="19.44140625" style="1" customWidth="1"/>
    <col min="5890" max="5890" width="12.88671875" style="1" customWidth="1"/>
    <col min="5891" max="5891" width="12.21875" style="1" customWidth="1"/>
    <col min="5892" max="5892" width="11.6640625" style="1" customWidth="1"/>
    <col min="5893" max="5893" width="12.77734375" style="1" customWidth="1"/>
    <col min="5894" max="5894" width="11.21875" style="1" customWidth="1"/>
    <col min="5895" max="5897" width="0" style="1" hidden="1" customWidth="1"/>
    <col min="5898" max="5898" width="12.5546875" style="1" customWidth="1"/>
    <col min="5899" max="5899" width="10.33203125" style="1" customWidth="1"/>
    <col min="5900" max="5900" width="10.44140625" style="1" customWidth="1"/>
    <col min="5901" max="5901" width="12.88671875" style="1" customWidth="1"/>
    <col min="5902" max="5902" width="11.109375" style="1" customWidth="1"/>
    <col min="5903" max="5903" width="14" style="1" customWidth="1"/>
    <col min="5904" max="5904" width="10.109375" style="1" customWidth="1"/>
    <col min="5905" max="5905" width="12.33203125" style="1" customWidth="1"/>
    <col min="5906" max="5906" width="13.77734375" style="1" customWidth="1"/>
    <col min="5907" max="5907" width="0" style="1" hidden="1" customWidth="1"/>
    <col min="5908" max="5908" width="11.21875" style="1" customWidth="1"/>
    <col min="5909" max="5909" width="10.33203125" style="1" customWidth="1"/>
    <col min="5910" max="5910" width="12.6640625" style="1" customWidth="1"/>
    <col min="5911" max="5911" width="15" style="1" customWidth="1"/>
    <col min="5912" max="5912" width="2.44140625" style="1" customWidth="1"/>
    <col min="5913" max="5913" width="16.6640625" style="1" customWidth="1"/>
    <col min="5914" max="5914" width="3.33203125" style="1" customWidth="1"/>
    <col min="5915" max="5916" width="0" style="1" hidden="1" customWidth="1"/>
    <col min="5917" max="5917" width="15.5546875" style="1" customWidth="1"/>
    <col min="5918" max="5918" width="17.88671875" style="1" customWidth="1"/>
    <col min="5919" max="5919" width="11.77734375" style="1" customWidth="1"/>
    <col min="5920" max="5920" width="12" style="1" customWidth="1"/>
    <col min="5921" max="6144" width="27.5546875" style="1"/>
    <col min="6145" max="6145" width="19.44140625" style="1" customWidth="1"/>
    <col min="6146" max="6146" width="12.88671875" style="1" customWidth="1"/>
    <col min="6147" max="6147" width="12.21875" style="1" customWidth="1"/>
    <col min="6148" max="6148" width="11.6640625" style="1" customWidth="1"/>
    <col min="6149" max="6149" width="12.77734375" style="1" customWidth="1"/>
    <col min="6150" max="6150" width="11.21875" style="1" customWidth="1"/>
    <col min="6151" max="6153" width="0" style="1" hidden="1" customWidth="1"/>
    <col min="6154" max="6154" width="12.5546875" style="1" customWidth="1"/>
    <col min="6155" max="6155" width="10.33203125" style="1" customWidth="1"/>
    <col min="6156" max="6156" width="10.44140625" style="1" customWidth="1"/>
    <col min="6157" max="6157" width="12.88671875" style="1" customWidth="1"/>
    <col min="6158" max="6158" width="11.109375" style="1" customWidth="1"/>
    <col min="6159" max="6159" width="14" style="1" customWidth="1"/>
    <col min="6160" max="6160" width="10.109375" style="1" customWidth="1"/>
    <col min="6161" max="6161" width="12.33203125" style="1" customWidth="1"/>
    <col min="6162" max="6162" width="13.77734375" style="1" customWidth="1"/>
    <col min="6163" max="6163" width="0" style="1" hidden="1" customWidth="1"/>
    <col min="6164" max="6164" width="11.21875" style="1" customWidth="1"/>
    <col min="6165" max="6165" width="10.33203125" style="1" customWidth="1"/>
    <col min="6166" max="6166" width="12.6640625" style="1" customWidth="1"/>
    <col min="6167" max="6167" width="15" style="1" customWidth="1"/>
    <col min="6168" max="6168" width="2.44140625" style="1" customWidth="1"/>
    <col min="6169" max="6169" width="16.6640625" style="1" customWidth="1"/>
    <col min="6170" max="6170" width="3.33203125" style="1" customWidth="1"/>
    <col min="6171" max="6172" width="0" style="1" hidden="1" customWidth="1"/>
    <col min="6173" max="6173" width="15.5546875" style="1" customWidth="1"/>
    <col min="6174" max="6174" width="17.88671875" style="1" customWidth="1"/>
    <col min="6175" max="6175" width="11.77734375" style="1" customWidth="1"/>
    <col min="6176" max="6176" width="12" style="1" customWidth="1"/>
    <col min="6177" max="6400" width="27.5546875" style="1"/>
    <col min="6401" max="6401" width="19.44140625" style="1" customWidth="1"/>
    <col min="6402" max="6402" width="12.88671875" style="1" customWidth="1"/>
    <col min="6403" max="6403" width="12.21875" style="1" customWidth="1"/>
    <col min="6404" max="6404" width="11.6640625" style="1" customWidth="1"/>
    <col min="6405" max="6405" width="12.77734375" style="1" customWidth="1"/>
    <col min="6406" max="6406" width="11.21875" style="1" customWidth="1"/>
    <col min="6407" max="6409" width="0" style="1" hidden="1" customWidth="1"/>
    <col min="6410" max="6410" width="12.5546875" style="1" customWidth="1"/>
    <col min="6411" max="6411" width="10.33203125" style="1" customWidth="1"/>
    <col min="6412" max="6412" width="10.44140625" style="1" customWidth="1"/>
    <col min="6413" max="6413" width="12.88671875" style="1" customWidth="1"/>
    <col min="6414" max="6414" width="11.109375" style="1" customWidth="1"/>
    <col min="6415" max="6415" width="14" style="1" customWidth="1"/>
    <col min="6416" max="6416" width="10.109375" style="1" customWidth="1"/>
    <col min="6417" max="6417" width="12.33203125" style="1" customWidth="1"/>
    <col min="6418" max="6418" width="13.77734375" style="1" customWidth="1"/>
    <col min="6419" max="6419" width="0" style="1" hidden="1" customWidth="1"/>
    <col min="6420" max="6420" width="11.21875" style="1" customWidth="1"/>
    <col min="6421" max="6421" width="10.33203125" style="1" customWidth="1"/>
    <col min="6422" max="6422" width="12.6640625" style="1" customWidth="1"/>
    <col min="6423" max="6423" width="15" style="1" customWidth="1"/>
    <col min="6424" max="6424" width="2.44140625" style="1" customWidth="1"/>
    <col min="6425" max="6425" width="16.6640625" style="1" customWidth="1"/>
    <col min="6426" max="6426" width="3.33203125" style="1" customWidth="1"/>
    <col min="6427" max="6428" width="0" style="1" hidden="1" customWidth="1"/>
    <col min="6429" max="6429" width="15.5546875" style="1" customWidth="1"/>
    <col min="6430" max="6430" width="17.88671875" style="1" customWidth="1"/>
    <col min="6431" max="6431" width="11.77734375" style="1" customWidth="1"/>
    <col min="6432" max="6432" width="12" style="1" customWidth="1"/>
    <col min="6433" max="6656" width="27.5546875" style="1"/>
    <col min="6657" max="6657" width="19.44140625" style="1" customWidth="1"/>
    <col min="6658" max="6658" width="12.88671875" style="1" customWidth="1"/>
    <col min="6659" max="6659" width="12.21875" style="1" customWidth="1"/>
    <col min="6660" max="6660" width="11.6640625" style="1" customWidth="1"/>
    <col min="6661" max="6661" width="12.77734375" style="1" customWidth="1"/>
    <col min="6662" max="6662" width="11.21875" style="1" customWidth="1"/>
    <col min="6663" max="6665" width="0" style="1" hidden="1" customWidth="1"/>
    <col min="6666" max="6666" width="12.5546875" style="1" customWidth="1"/>
    <col min="6667" max="6667" width="10.33203125" style="1" customWidth="1"/>
    <col min="6668" max="6668" width="10.44140625" style="1" customWidth="1"/>
    <col min="6669" max="6669" width="12.88671875" style="1" customWidth="1"/>
    <col min="6670" max="6670" width="11.109375" style="1" customWidth="1"/>
    <col min="6671" max="6671" width="14" style="1" customWidth="1"/>
    <col min="6672" max="6672" width="10.109375" style="1" customWidth="1"/>
    <col min="6673" max="6673" width="12.33203125" style="1" customWidth="1"/>
    <col min="6674" max="6674" width="13.77734375" style="1" customWidth="1"/>
    <col min="6675" max="6675" width="0" style="1" hidden="1" customWidth="1"/>
    <col min="6676" max="6676" width="11.21875" style="1" customWidth="1"/>
    <col min="6677" max="6677" width="10.33203125" style="1" customWidth="1"/>
    <col min="6678" max="6678" width="12.6640625" style="1" customWidth="1"/>
    <col min="6679" max="6679" width="15" style="1" customWidth="1"/>
    <col min="6680" max="6680" width="2.44140625" style="1" customWidth="1"/>
    <col min="6681" max="6681" width="16.6640625" style="1" customWidth="1"/>
    <col min="6682" max="6682" width="3.33203125" style="1" customWidth="1"/>
    <col min="6683" max="6684" width="0" style="1" hidden="1" customWidth="1"/>
    <col min="6685" max="6685" width="15.5546875" style="1" customWidth="1"/>
    <col min="6686" max="6686" width="17.88671875" style="1" customWidth="1"/>
    <col min="6687" max="6687" width="11.77734375" style="1" customWidth="1"/>
    <col min="6688" max="6688" width="12" style="1" customWidth="1"/>
    <col min="6689" max="6912" width="27.5546875" style="1"/>
    <col min="6913" max="6913" width="19.44140625" style="1" customWidth="1"/>
    <col min="6914" max="6914" width="12.88671875" style="1" customWidth="1"/>
    <col min="6915" max="6915" width="12.21875" style="1" customWidth="1"/>
    <col min="6916" max="6916" width="11.6640625" style="1" customWidth="1"/>
    <col min="6917" max="6917" width="12.77734375" style="1" customWidth="1"/>
    <col min="6918" max="6918" width="11.21875" style="1" customWidth="1"/>
    <col min="6919" max="6921" width="0" style="1" hidden="1" customWidth="1"/>
    <col min="6922" max="6922" width="12.5546875" style="1" customWidth="1"/>
    <col min="6923" max="6923" width="10.33203125" style="1" customWidth="1"/>
    <col min="6924" max="6924" width="10.44140625" style="1" customWidth="1"/>
    <col min="6925" max="6925" width="12.88671875" style="1" customWidth="1"/>
    <col min="6926" max="6926" width="11.109375" style="1" customWidth="1"/>
    <col min="6927" max="6927" width="14" style="1" customWidth="1"/>
    <col min="6928" max="6928" width="10.109375" style="1" customWidth="1"/>
    <col min="6929" max="6929" width="12.33203125" style="1" customWidth="1"/>
    <col min="6930" max="6930" width="13.77734375" style="1" customWidth="1"/>
    <col min="6931" max="6931" width="0" style="1" hidden="1" customWidth="1"/>
    <col min="6932" max="6932" width="11.21875" style="1" customWidth="1"/>
    <col min="6933" max="6933" width="10.33203125" style="1" customWidth="1"/>
    <col min="6934" max="6934" width="12.6640625" style="1" customWidth="1"/>
    <col min="6935" max="6935" width="15" style="1" customWidth="1"/>
    <col min="6936" max="6936" width="2.44140625" style="1" customWidth="1"/>
    <col min="6937" max="6937" width="16.6640625" style="1" customWidth="1"/>
    <col min="6938" max="6938" width="3.33203125" style="1" customWidth="1"/>
    <col min="6939" max="6940" width="0" style="1" hidden="1" customWidth="1"/>
    <col min="6941" max="6941" width="15.5546875" style="1" customWidth="1"/>
    <col min="6942" max="6942" width="17.88671875" style="1" customWidth="1"/>
    <col min="6943" max="6943" width="11.77734375" style="1" customWidth="1"/>
    <col min="6944" max="6944" width="12" style="1" customWidth="1"/>
    <col min="6945" max="7168" width="27.5546875" style="1"/>
    <col min="7169" max="7169" width="19.44140625" style="1" customWidth="1"/>
    <col min="7170" max="7170" width="12.88671875" style="1" customWidth="1"/>
    <col min="7171" max="7171" width="12.21875" style="1" customWidth="1"/>
    <col min="7172" max="7172" width="11.6640625" style="1" customWidth="1"/>
    <col min="7173" max="7173" width="12.77734375" style="1" customWidth="1"/>
    <col min="7174" max="7174" width="11.21875" style="1" customWidth="1"/>
    <col min="7175" max="7177" width="0" style="1" hidden="1" customWidth="1"/>
    <col min="7178" max="7178" width="12.5546875" style="1" customWidth="1"/>
    <col min="7179" max="7179" width="10.33203125" style="1" customWidth="1"/>
    <col min="7180" max="7180" width="10.44140625" style="1" customWidth="1"/>
    <col min="7181" max="7181" width="12.88671875" style="1" customWidth="1"/>
    <col min="7182" max="7182" width="11.109375" style="1" customWidth="1"/>
    <col min="7183" max="7183" width="14" style="1" customWidth="1"/>
    <col min="7184" max="7184" width="10.109375" style="1" customWidth="1"/>
    <col min="7185" max="7185" width="12.33203125" style="1" customWidth="1"/>
    <col min="7186" max="7186" width="13.77734375" style="1" customWidth="1"/>
    <col min="7187" max="7187" width="0" style="1" hidden="1" customWidth="1"/>
    <col min="7188" max="7188" width="11.21875" style="1" customWidth="1"/>
    <col min="7189" max="7189" width="10.33203125" style="1" customWidth="1"/>
    <col min="7190" max="7190" width="12.6640625" style="1" customWidth="1"/>
    <col min="7191" max="7191" width="15" style="1" customWidth="1"/>
    <col min="7192" max="7192" width="2.44140625" style="1" customWidth="1"/>
    <col min="7193" max="7193" width="16.6640625" style="1" customWidth="1"/>
    <col min="7194" max="7194" width="3.33203125" style="1" customWidth="1"/>
    <col min="7195" max="7196" width="0" style="1" hidden="1" customWidth="1"/>
    <col min="7197" max="7197" width="15.5546875" style="1" customWidth="1"/>
    <col min="7198" max="7198" width="17.88671875" style="1" customWidth="1"/>
    <col min="7199" max="7199" width="11.77734375" style="1" customWidth="1"/>
    <col min="7200" max="7200" width="12" style="1" customWidth="1"/>
    <col min="7201" max="7424" width="27.5546875" style="1"/>
    <col min="7425" max="7425" width="19.44140625" style="1" customWidth="1"/>
    <col min="7426" max="7426" width="12.88671875" style="1" customWidth="1"/>
    <col min="7427" max="7427" width="12.21875" style="1" customWidth="1"/>
    <col min="7428" max="7428" width="11.6640625" style="1" customWidth="1"/>
    <col min="7429" max="7429" width="12.77734375" style="1" customWidth="1"/>
    <col min="7430" max="7430" width="11.21875" style="1" customWidth="1"/>
    <col min="7431" max="7433" width="0" style="1" hidden="1" customWidth="1"/>
    <col min="7434" max="7434" width="12.5546875" style="1" customWidth="1"/>
    <col min="7435" max="7435" width="10.33203125" style="1" customWidth="1"/>
    <col min="7436" max="7436" width="10.44140625" style="1" customWidth="1"/>
    <col min="7437" max="7437" width="12.88671875" style="1" customWidth="1"/>
    <col min="7438" max="7438" width="11.109375" style="1" customWidth="1"/>
    <col min="7439" max="7439" width="14" style="1" customWidth="1"/>
    <col min="7440" max="7440" width="10.109375" style="1" customWidth="1"/>
    <col min="7441" max="7441" width="12.33203125" style="1" customWidth="1"/>
    <col min="7442" max="7442" width="13.77734375" style="1" customWidth="1"/>
    <col min="7443" max="7443" width="0" style="1" hidden="1" customWidth="1"/>
    <col min="7444" max="7444" width="11.21875" style="1" customWidth="1"/>
    <col min="7445" max="7445" width="10.33203125" style="1" customWidth="1"/>
    <col min="7446" max="7446" width="12.6640625" style="1" customWidth="1"/>
    <col min="7447" max="7447" width="15" style="1" customWidth="1"/>
    <col min="7448" max="7448" width="2.44140625" style="1" customWidth="1"/>
    <col min="7449" max="7449" width="16.6640625" style="1" customWidth="1"/>
    <col min="7450" max="7450" width="3.33203125" style="1" customWidth="1"/>
    <col min="7451" max="7452" width="0" style="1" hidden="1" customWidth="1"/>
    <col min="7453" max="7453" width="15.5546875" style="1" customWidth="1"/>
    <col min="7454" max="7454" width="17.88671875" style="1" customWidth="1"/>
    <col min="7455" max="7455" width="11.77734375" style="1" customWidth="1"/>
    <col min="7456" max="7456" width="12" style="1" customWidth="1"/>
    <col min="7457" max="7680" width="27.5546875" style="1"/>
    <col min="7681" max="7681" width="19.44140625" style="1" customWidth="1"/>
    <col min="7682" max="7682" width="12.88671875" style="1" customWidth="1"/>
    <col min="7683" max="7683" width="12.21875" style="1" customWidth="1"/>
    <col min="7684" max="7684" width="11.6640625" style="1" customWidth="1"/>
    <col min="7685" max="7685" width="12.77734375" style="1" customWidth="1"/>
    <col min="7686" max="7686" width="11.21875" style="1" customWidth="1"/>
    <col min="7687" max="7689" width="0" style="1" hidden="1" customWidth="1"/>
    <col min="7690" max="7690" width="12.5546875" style="1" customWidth="1"/>
    <col min="7691" max="7691" width="10.33203125" style="1" customWidth="1"/>
    <col min="7692" max="7692" width="10.44140625" style="1" customWidth="1"/>
    <col min="7693" max="7693" width="12.88671875" style="1" customWidth="1"/>
    <col min="7694" max="7694" width="11.109375" style="1" customWidth="1"/>
    <col min="7695" max="7695" width="14" style="1" customWidth="1"/>
    <col min="7696" max="7696" width="10.109375" style="1" customWidth="1"/>
    <col min="7697" max="7697" width="12.33203125" style="1" customWidth="1"/>
    <col min="7698" max="7698" width="13.77734375" style="1" customWidth="1"/>
    <col min="7699" max="7699" width="0" style="1" hidden="1" customWidth="1"/>
    <col min="7700" max="7700" width="11.21875" style="1" customWidth="1"/>
    <col min="7701" max="7701" width="10.33203125" style="1" customWidth="1"/>
    <col min="7702" max="7702" width="12.6640625" style="1" customWidth="1"/>
    <col min="7703" max="7703" width="15" style="1" customWidth="1"/>
    <col min="7704" max="7704" width="2.44140625" style="1" customWidth="1"/>
    <col min="7705" max="7705" width="16.6640625" style="1" customWidth="1"/>
    <col min="7706" max="7706" width="3.33203125" style="1" customWidth="1"/>
    <col min="7707" max="7708" width="0" style="1" hidden="1" customWidth="1"/>
    <col min="7709" max="7709" width="15.5546875" style="1" customWidth="1"/>
    <col min="7710" max="7710" width="17.88671875" style="1" customWidth="1"/>
    <col min="7711" max="7711" width="11.77734375" style="1" customWidth="1"/>
    <col min="7712" max="7712" width="12" style="1" customWidth="1"/>
    <col min="7713" max="7936" width="27.5546875" style="1"/>
    <col min="7937" max="7937" width="19.44140625" style="1" customWidth="1"/>
    <col min="7938" max="7938" width="12.88671875" style="1" customWidth="1"/>
    <col min="7939" max="7939" width="12.21875" style="1" customWidth="1"/>
    <col min="7940" max="7940" width="11.6640625" style="1" customWidth="1"/>
    <col min="7941" max="7941" width="12.77734375" style="1" customWidth="1"/>
    <col min="7942" max="7942" width="11.21875" style="1" customWidth="1"/>
    <col min="7943" max="7945" width="0" style="1" hidden="1" customWidth="1"/>
    <col min="7946" max="7946" width="12.5546875" style="1" customWidth="1"/>
    <col min="7947" max="7947" width="10.33203125" style="1" customWidth="1"/>
    <col min="7948" max="7948" width="10.44140625" style="1" customWidth="1"/>
    <col min="7949" max="7949" width="12.88671875" style="1" customWidth="1"/>
    <col min="7950" max="7950" width="11.109375" style="1" customWidth="1"/>
    <col min="7951" max="7951" width="14" style="1" customWidth="1"/>
    <col min="7952" max="7952" width="10.109375" style="1" customWidth="1"/>
    <col min="7953" max="7953" width="12.33203125" style="1" customWidth="1"/>
    <col min="7954" max="7954" width="13.77734375" style="1" customWidth="1"/>
    <col min="7955" max="7955" width="0" style="1" hidden="1" customWidth="1"/>
    <col min="7956" max="7956" width="11.21875" style="1" customWidth="1"/>
    <col min="7957" max="7957" width="10.33203125" style="1" customWidth="1"/>
    <col min="7958" max="7958" width="12.6640625" style="1" customWidth="1"/>
    <col min="7959" max="7959" width="15" style="1" customWidth="1"/>
    <col min="7960" max="7960" width="2.44140625" style="1" customWidth="1"/>
    <col min="7961" max="7961" width="16.6640625" style="1" customWidth="1"/>
    <col min="7962" max="7962" width="3.33203125" style="1" customWidth="1"/>
    <col min="7963" max="7964" width="0" style="1" hidden="1" customWidth="1"/>
    <col min="7965" max="7965" width="15.5546875" style="1" customWidth="1"/>
    <col min="7966" max="7966" width="17.88671875" style="1" customWidth="1"/>
    <col min="7967" max="7967" width="11.77734375" style="1" customWidth="1"/>
    <col min="7968" max="7968" width="12" style="1" customWidth="1"/>
    <col min="7969" max="8192" width="27.5546875" style="1"/>
    <col min="8193" max="8193" width="19.44140625" style="1" customWidth="1"/>
    <col min="8194" max="8194" width="12.88671875" style="1" customWidth="1"/>
    <col min="8195" max="8195" width="12.21875" style="1" customWidth="1"/>
    <col min="8196" max="8196" width="11.6640625" style="1" customWidth="1"/>
    <col min="8197" max="8197" width="12.77734375" style="1" customWidth="1"/>
    <col min="8198" max="8198" width="11.21875" style="1" customWidth="1"/>
    <col min="8199" max="8201" width="0" style="1" hidden="1" customWidth="1"/>
    <col min="8202" max="8202" width="12.5546875" style="1" customWidth="1"/>
    <col min="8203" max="8203" width="10.33203125" style="1" customWidth="1"/>
    <col min="8204" max="8204" width="10.44140625" style="1" customWidth="1"/>
    <col min="8205" max="8205" width="12.88671875" style="1" customWidth="1"/>
    <col min="8206" max="8206" width="11.109375" style="1" customWidth="1"/>
    <col min="8207" max="8207" width="14" style="1" customWidth="1"/>
    <col min="8208" max="8208" width="10.109375" style="1" customWidth="1"/>
    <col min="8209" max="8209" width="12.33203125" style="1" customWidth="1"/>
    <col min="8210" max="8210" width="13.77734375" style="1" customWidth="1"/>
    <col min="8211" max="8211" width="0" style="1" hidden="1" customWidth="1"/>
    <col min="8212" max="8212" width="11.21875" style="1" customWidth="1"/>
    <col min="8213" max="8213" width="10.33203125" style="1" customWidth="1"/>
    <col min="8214" max="8214" width="12.6640625" style="1" customWidth="1"/>
    <col min="8215" max="8215" width="15" style="1" customWidth="1"/>
    <col min="8216" max="8216" width="2.44140625" style="1" customWidth="1"/>
    <col min="8217" max="8217" width="16.6640625" style="1" customWidth="1"/>
    <col min="8218" max="8218" width="3.33203125" style="1" customWidth="1"/>
    <col min="8219" max="8220" width="0" style="1" hidden="1" customWidth="1"/>
    <col min="8221" max="8221" width="15.5546875" style="1" customWidth="1"/>
    <col min="8222" max="8222" width="17.88671875" style="1" customWidth="1"/>
    <col min="8223" max="8223" width="11.77734375" style="1" customWidth="1"/>
    <col min="8224" max="8224" width="12" style="1" customWidth="1"/>
    <col min="8225" max="8448" width="27.5546875" style="1"/>
    <col min="8449" max="8449" width="19.44140625" style="1" customWidth="1"/>
    <col min="8450" max="8450" width="12.88671875" style="1" customWidth="1"/>
    <col min="8451" max="8451" width="12.21875" style="1" customWidth="1"/>
    <col min="8452" max="8452" width="11.6640625" style="1" customWidth="1"/>
    <col min="8453" max="8453" width="12.77734375" style="1" customWidth="1"/>
    <col min="8454" max="8454" width="11.21875" style="1" customWidth="1"/>
    <col min="8455" max="8457" width="0" style="1" hidden="1" customWidth="1"/>
    <col min="8458" max="8458" width="12.5546875" style="1" customWidth="1"/>
    <col min="8459" max="8459" width="10.33203125" style="1" customWidth="1"/>
    <col min="8460" max="8460" width="10.44140625" style="1" customWidth="1"/>
    <col min="8461" max="8461" width="12.88671875" style="1" customWidth="1"/>
    <col min="8462" max="8462" width="11.109375" style="1" customWidth="1"/>
    <col min="8463" max="8463" width="14" style="1" customWidth="1"/>
    <col min="8464" max="8464" width="10.109375" style="1" customWidth="1"/>
    <col min="8465" max="8465" width="12.33203125" style="1" customWidth="1"/>
    <col min="8466" max="8466" width="13.77734375" style="1" customWidth="1"/>
    <col min="8467" max="8467" width="0" style="1" hidden="1" customWidth="1"/>
    <col min="8468" max="8468" width="11.21875" style="1" customWidth="1"/>
    <col min="8469" max="8469" width="10.33203125" style="1" customWidth="1"/>
    <col min="8470" max="8470" width="12.6640625" style="1" customWidth="1"/>
    <col min="8471" max="8471" width="15" style="1" customWidth="1"/>
    <col min="8472" max="8472" width="2.44140625" style="1" customWidth="1"/>
    <col min="8473" max="8473" width="16.6640625" style="1" customWidth="1"/>
    <col min="8474" max="8474" width="3.33203125" style="1" customWidth="1"/>
    <col min="8475" max="8476" width="0" style="1" hidden="1" customWidth="1"/>
    <col min="8477" max="8477" width="15.5546875" style="1" customWidth="1"/>
    <col min="8478" max="8478" width="17.88671875" style="1" customWidth="1"/>
    <col min="8479" max="8479" width="11.77734375" style="1" customWidth="1"/>
    <col min="8480" max="8480" width="12" style="1" customWidth="1"/>
    <col min="8481" max="8704" width="27.5546875" style="1"/>
    <col min="8705" max="8705" width="19.44140625" style="1" customWidth="1"/>
    <col min="8706" max="8706" width="12.88671875" style="1" customWidth="1"/>
    <col min="8707" max="8707" width="12.21875" style="1" customWidth="1"/>
    <col min="8708" max="8708" width="11.6640625" style="1" customWidth="1"/>
    <col min="8709" max="8709" width="12.77734375" style="1" customWidth="1"/>
    <col min="8710" max="8710" width="11.21875" style="1" customWidth="1"/>
    <col min="8711" max="8713" width="0" style="1" hidden="1" customWidth="1"/>
    <col min="8714" max="8714" width="12.5546875" style="1" customWidth="1"/>
    <col min="8715" max="8715" width="10.33203125" style="1" customWidth="1"/>
    <col min="8716" max="8716" width="10.44140625" style="1" customWidth="1"/>
    <col min="8717" max="8717" width="12.88671875" style="1" customWidth="1"/>
    <col min="8718" max="8718" width="11.109375" style="1" customWidth="1"/>
    <col min="8719" max="8719" width="14" style="1" customWidth="1"/>
    <col min="8720" max="8720" width="10.109375" style="1" customWidth="1"/>
    <col min="8721" max="8721" width="12.33203125" style="1" customWidth="1"/>
    <col min="8722" max="8722" width="13.77734375" style="1" customWidth="1"/>
    <col min="8723" max="8723" width="0" style="1" hidden="1" customWidth="1"/>
    <col min="8724" max="8724" width="11.21875" style="1" customWidth="1"/>
    <col min="8725" max="8725" width="10.33203125" style="1" customWidth="1"/>
    <col min="8726" max="8726" width="12.6640625" style="1" customWidth="1"/>
    <col min="8727" max="8727" width="15" style="1" customWidth="1"/>
    <col min="8728" max="8728" width="2.44140625" style="1" customWidth="1"/>
    <col min="8729" max="8729" width="16.6640625" style="1" customWidth="1"/>
    <col min="8730" max="8730" width="3.33203125" style="1" customWidth="1"/>
    <col min="8731" max="8732" width="0" style="1" hidden="1" customWidth="1"/>
    <col min="8733" max="8733" width="15.5546875" style="1" customWidth="1"/>
    <col min="8734" max="8734" width="17.88671875" style="1" customWidth="1"/>
    <col min="8735" max="8735" width="11.77734375" style="1" customWidth="1"/>
    <col min="8736" max="8736" width="12" style="1" customWidth="1"/>
    <col min="8737" max="8960" width="27.5546875" style="1"/>
    <col min="8961" max="8961" width="19.44140625" style="1" customWidth="1"/>
    <col min="8962" max="8962" width="12.88671875" style="1" customWidth="1"/>
    <col min="8963" max="8963" width="12.21875" style="1" customWidth="1"/>
    <col min="8964" max="8964" width="11.6640625" style="1" customWidth="1"/>
    <col min="8965" max="8965" width="12.77734375" style="1" customWidth="1"/>
    <col min="8966" max="8966" width="11.21875" style="1" customWidth="1"/>
    <col min="8967" max="8969" width="0" style="1" hidden="1" customWidth="1"/>
    <col min="8970" max="8970" width="12.5546875" style="1" customWidth="1"/>
    <col min="8971" max="8971" width="10.33203125" style="1" customWidth="1"/>
    <col min="8972" max="8972" width="10.44140625" style="1" customWidth="1"/>
    <col min="8973" max="8973" width="12.88671875" style="1" customWidth="1"/>
    <col min="8974" max="8974" width="11.109375" style="1" customWidth="1"/>
    <col min="8975" max="8975" width="14" style="1" customWidth="1"/>
    <col min="8976" max="8976" width="10.109375" style="1" customWidth="1"/>
    <col min="8977" max="8977" width="12.33203125" style="1" customWidth="1"/>
    <col min="8978" max="8978" width="13.77734375" style="1" customWidth="1"/>
    <col min="8979" max="8979" width="0" style="1" hidden="1" customWidth="1"/>
    <col min="8980" max="8980" width="11.21875" style="1" customWidth="1"/>
    <col min="8981" max="8981" width="10.33203125" style="1" customWidth="1"/>
    <col min="8982" max="8982" width="12.6640625" style="1" customWidth="1"/>
    <col min="8983" max="8983" width="15" style="1" customWidth="1"/>
    <col min="8984" max="8984" width="2.44140625" style="1" customWidth="1"/>
    <col min="8985" max="8985" width="16.6640625" style="1" customWidth="1"/>
    <col min="8986" max="8986" width="3.33203125" style="1" customWidth="1"/>
    <col min="8987" max="8988" width="0" style="1" hidden="1" customWidth="1"/>
    <col min="8989" max="8989" width="15.5546875" style="1" customWidth="1"/>
    <col min="8990" max="8990" width="17.88671875" style="1" customWidth="1"/>
    <col min="8991" max="8991" width="11.77734375" style="1" customWidth="1"/>
    <col min="8992" max="8992" width="12" style="1" customWidth="1"/>
    <col min="8993" max="9216" width="27.5546875" style="1"/>
    <col min="9217" max="9217" width="19.44140625" style="1" customWidth="1"/>
    <col min="9218" max="9218" width="12.88671875" style="1" customWidth="1"/>
    <col min="9219" max="9219" width="12.21875" style="1" customWidth="1"/>
    <col min="9220" max="9220" width="11.6640625" style="1" customWidth="1"/>
    <col min="9221" max="9221" width="12.77734375" style="1" customWidth="1"/>
    <col min="9222" max="9222" width="11.21875" style="1" customWidth="1"/>
    <col min="9223" max="9225" width="0" style="1" hidden="1" customWidth="1"/>
    <col min="9226" max="9226" width="12.5546875" style="1" customWidth="1"/>
    <col min="9227" max="9227" width="10.33203125" style="1" customWidth="1"/>
    <col min="9228" max="9228" width="10.44140625" style="1" customWidth="1"/>
    <col min="9229" max="9229" width="12.88671875" style="1" customWidth="1"/>
    <col min="9230" max="9230" width="11.109375" style="1" customWidth="1"/>
    <col min="9231" max="9231" width="14" style="1" customWidth="1"/>
    <col min="9232" max="9232" width="10.109375" style="1" customWidth="1"/>
    <col min="9233" max="9233" width="12.33203125" style="1" customWidth="1"/>
    <col min="9234" max="9234" width="13.77734375" style="1" customWidth="1"/>
    <col min="9235" max="9235" width="0" style="1" hidden="1" customWidth="1"/>
    <col min="9236" max="9236" width="11.21875" style="1" customWidth="1"/>
    <col min="9237" max="9237" width="10.33203125" style="1" customWidth="1"/>
    <col min="9238" max="9238" width="12.6640625" style="1" customWidth="1"/>
    <col min="9239" max="9239" width="15" style="1" customWidth="1"/>
    <col min="9240" max="9240" width="2.44140625" style="1" customWidth="1"/>
    <col min="9241" max="9241" width="16.6640625" style="1" customWidth="1"/>
    <col min="9242" max="9242" width="3.33203125" style="1" customWidth="1"/>
    <col min="9243" max="9244" width="0" style="1" hidden="1" customWidth="1"/>
    <col min="9245" max="9245" width="15.5546875" style="1" customWidth="1"/>
    <col min="9246" max="9246" width="17.88671875" style="1" customWidth="1"/>
    <col min="9247" max="9247" width="11.77734375" style="1" customWidth="1"/>
    <col min="9248" max="9248" width="12" style="1" customWidth="1"/>
    <col min="9249" max="9472" width="27.5546875" style="1"/>
    <col min="9473" max="9473" width="19.44140625" style="1" customWidth="1"/>
    <col min="9474" max="9474" width="12.88671875" style="1" customWidth="1"/>
    <col min="9475" max="9475" width="12.21875" style="1" customWidth="1"/>
    <col min="9476" max="9476" width="11.6640625" style="1" customWidth="1"/>
    <col min="9477" max="9477" width="12.77734375" style="1" customWidth="1"/>
    <col min="9478" max="9478" width="11.21875" style="1" customWidth="1"/>
    <col min="9479" max="9481" width="0" style="1" hidden="1" customWidth="1"/>
    <col min="9482" max="9482" width="12.5546875" style="1" customWidth="1"/>
    <col min="9483" max="9483" width="10.33203125" style="1" customWidth="1"/>
    <col min="9484" max="9484" width="10.44140625" style="1" customWidth="1"/>
    <col min="9485" max="9485" width="12.88671875" style="1" customWidth="1"/>
    <col min="9486" max="9486" width="11.109375" style="1" customWidth="1"/>
    <col min="9487" max="9487" width="14" style="1" customWidth="1"/>
    <col min="9488" max="9488" width="10.109375" style="1" customWidth="1"/>
    <col min="9489" max="9489" width="12.33203125" style="1" customWidth="1"/>
    <col min="9490" max="9490" width="13.77734375" style="1" customWidth="1"/>
    <col min="9491" max="9491" width="0" style="1" hidden="1" customWidth="1"/>
    <col min="9492" max="9492" width="11.21875" style="1" customWidth="1"/>
    <col min="9493" max="9493" width="10.33203125" style="1" customWidth="1"/>
    <col min="9494" max="9494" width="12.6640625" style="1" customWidth="1"/>
    <col min="9495" max="9495" width="15" style="1" customWidth="1"/>
    <col min="9496" max="9496" width="2.44140625" style="1" customWidth="1"/>
    <col min="9497" max="9497" width="16.6640625" style="1" customWidth="1"/>
    <col min="9498" max="9498" width="3.33203125" style="1" customWidth="1"/>
    <col min="9499" max="9500" width="0" style="1" hidden="1" customWidth="1"/>
    <col min="9501" max="9501" width="15.5546875" style="1" customWidth="1"/>
    <col min="9502" max="9502" width="17.88671875" style="1" customWidth="1"/>
    <col min="9503" max="9503" width="11.77734375" style="1" customWidth="1"/>
    <col min="9504" max="9504" width="12" style="1" customWidth="1"/>
    <col min="9505" max="9728" width="27.5546875" style="1"/>
    <col min="9729" max="9729" width="19.44140625" style="1" customWidth="1"/>
    <col min="9730" max="9730" width="12.88671875" style="1" customWidth="1"/>
    <col min="9731" max="9731" width="12.21875" style="1" customWidth="1"/>
    <col min="9732" max="9732" width="11.6640625" style="1" customWidth="1"/>
    <col min="9733" max="9733" width="12.77734375" style="1" customWidth="1"/>
    <col min="9734" max="9734" width="11.21875" style="1" customWidth="1"/>
    <col min="9735" max="9737" width="0" style="1" hidden="1" customWidth="1"/>
    <col min="9738" max="9738" width="12.5546875" style="1" customWidth="1"/>
    <col min="9739" max="9739" width="10.33203125" style="1" customWidth="1"/>
    <col min="9740" max="9740" width="10.44140625" style="1" customWidth="1"/>
    <col min="9741" max="9741" width="12.88671875" style="1" customWidth="1"/>
    <col min="9742" max="9742" width="11.109375" style="1" customWidth="1"/>
    <col min="9743" max="9743" width="14" style="1" customWidth="1"/>
    <col min="9744" max="9744" width="10.109375" style="1" customWidth="1"/>
    <col min="9745" max="9745" width="12.33203125" style="1" customWidth="1"/>
    <col min="9746" max="9746" width="13.77734375" style="1" customWidth="1"/>
    <col min="9747" max="9747" width="0" style="1" hidden="1" customWidth="1"/>
    <col min="9748" max="9748" width="11.21875" style="1" customWidth="1"/>
    <col min="9749" max="9749" width="10.33203125" style="1" customWidth="1"/>
    <col min="9750" max="9750" width="12.6640625" style="1" customWidth="1"/>
    <col min="9751" max="9751" width="15" style="1" customWidth="1"/>
    <col min="9752" max="9752" width="2.44140625" style="1" customWidth="1"/>
    <col min="9753" max="9753" width="16.6640625" style="1" customWidth="1"/>
    <col min="9754" max="9754" width="3.33203125" style="1" customWidth="1"/>
    <col min="9755" max="9756" width="0" style="1" hidden="1" customWidth="1"/>
    <col min="9757" max="9757" width="15.5546875" style="1" customWidth="1"/>
    <col min="9758" max="9758" width="17.88671875" style="1" customWidth="1"/>
    <col min="9759" max="9759" width="11.77734375" style="1" customWidth="1"/>
    <col min="9760" max="9760" width="12" style="1" customWidth="1"/>
    <col min="9761" max="9984" width="27.5546875" style="1"/>
    <col min="9985" max="9985" width="19.44140625" style="1" customWidth="1"/>
    <col min="9986" max="9986" width="12.88671875" style="1" customWidth="1"/>
    <col min="9987" max="9987" width="12.21875" style="1" customWidth="1"/>
    <col min="9988" max="9988" width="11.6640625" style="1" customWidth="1"/>
    <col min="9989" max="9989" width="12.77734375" style="1" customWidth="1"/>
    <col min="9990" max="9990" width="11.21875" style="1" customWidth="1"/>
    <col min="9991" max="9993" width="0" style="1" hidden="1" customWidth="1"/>
    <col min="9994" max="9994" width="12.5546875" style="1" customWidth="1"/>
    <col min="9995" max="9995" width="10.33203125" style="1" customWidth="1"/>
    <col min="9996" max="9996" width="10.44140625" style="1" customWidth="1"/>
    <col min="9997" max="9997" width="12.88671875" style="1" customWidth="1"/>
    <col min="9998" max="9998" width="11.109375" style="1" customWidth="1"/>
    <col min="9999" max="9999" width="14" style="1" customWidth="1"/>
    <col min="10000" max="10000" width="10.109375" style="1" customWidth="1"/>
    <col min="10001" max="10001" width="12.33203125" style="1" customWidth="1"/>
    <col min="10002" max="10002" width="13.77734375" style="1" customWidth="1"/>
    <col min="10003" max="10003" width="0" style="1" hidden="1" customWidth="1"/>
    <col min="10004" max="10004" width="11.21875" style="1" customWidth="1"/>
    <col min="10005" max="10005" width="10.33203125" style="1" customWidth="1"/>
    <col min="10006" max="10006" width="12.6640625" style="1" customWidth="1"/>
    <col min="10007" max="10007" width="15" style="1" customWidth="1"/>
    <col min="10008" max="10008" width="2.44140625" style="1" customWidth="1"/>
    <col min="10009" max="10009" width="16.6640625" style="1" customWidth="1"/>
    <col min="10010" max="10010" width="3.33203125" style="1" customWidth="1"/>
    <col min="10011" max="10012" width="0" style="1" hidden="1" customWidth="1"/>
    <col min="10013" max="10013" width="15.5546875" style="1" customWidth="1"/>
    <col min="10014" max="10014" width="17.88671875" style="1" customWidth="1"/>
    <col min="10015" max="10015" width="11.77734375" style="1" customWidth="1"/>
    <col min="10016" max="10016" width="12" style="1" customWidth="1"/>
    <col min="10017" max="10240" width="27.5546875" style="1"/>
    <col min="10241" max="10241" width="19.44140625" style="1" customWidth="1"/>
    <col min="10242" max="10242" width="12.88671875" style="1" customWidth="1"/>
    <col min="10243" max="10243" width="12.21875" style="1" customWidth="1"/>
    <col min="10244" max="10244" width="11.6640625" style="1" customWidth="1"/>
    <col min="10245" max="10245" width="12.77734375" style="1" customWidth="1"/>
    <col min="10246" max="10246" width="11.21875" style="1" customWidth="1"/>
    <col min="10247" max="10249" width="0" style="1" hidden="1" customWidth="1"/>
    <col min="10250" max="10250" width="12.5546875" style="1" customWidth="1"/>
    <col min="10251" max="10251" width="10.33203125" style="1" customWidth="1"/>
    <col min="10252" max="10252" width="10.44140625" style="1" customWidth="1"/>
    <col min="10253" max="10253" width="12.88671875" style="1" customWidth="1"/>
    <col min="10254" max="10254" width="11.109375" style="1" customWidth="1"/>
    <col min="10255" max="10255" width="14" style="1" customWidth="1"/>
    <col min="10256" max="10256" width="10.109375" style="1" customWidth="1"/>
    <col min="10257" max="10257" width="12.33203125" style="1" customWidth="1"/>
    <col min="10258" max="10258" width="13.77734375" style="1" customWidth="1"/>
    <col min="10259" max="10259" width="0" style="1" hidden="1" customWidth="1"/>
    <col min="10260" max="10260" width="11.21875" style="1" customWidth="1"/>
    <col min="10261" max="10261" width="10.33203125" style="1" customWidth="1"/>
    <col min="10262" max="10262" width="12.6640625" style="1" customWidth="1"/>
    <col min="10263" max="10263" width="15" style="1" customWidth="1"/>
    <col min="10264" max="10264" width="2.44140625" style="1" customWidth="1"/>
    <col min="10265" max="10265" width="16.6640625" style="1" customWidth="1"/>
    <col min="10266" max="10266" width="3.33203125" style="1" customWidth="1"/>
    <col min="10267" max="10268" width="0" style="1" hidden="1" customWidth="1"/>
    <col min="10269" max="10269" width="15.5546875" style="1" customWidth="1"/>
    <col min="10270" max="10270" width="17.88671875" style="1" customWidth="1"/>
    <col min="10271" max="10271" width="11.77734375" style="1" customWidth="1"/>
    <col min="10272" max="10272" width="12" style="1" customWidth="1"/>
    <col min="10273" max="10496" width="27.5546875" style="1"/>
    <col min="10497" max="10497" width="19.44140625" style="1" customWidth="1"/>
    <col min="10498" max="10498" width="12.88671875" style="1" customWidth="1"/>
    <col min="10499" max="10499" width="12.21875" style="1" customWidth="1"/>
    <col min="10500" max="10500" width="11.6640625" style="1" customWidth="1"/>
    <col min="10501" max="10501" width="12.77734375" style="1" customWidth="1"/>
    <col min="10502" max="10502" width="11.21875" style="1" customWidth="1"/>
    <col min="10503" max="10505" width="0" style="1" hidden="1" customWidth="1"/>
    <col min="10506" max="10506" width="12.5546875" style="1" customWidth="1"/>
    <col min="10507" max="10507" width="10.33203125" style="1" customWidth="1"/>
    <col min="10508" max="10508" width="10.44140625" style="1" customWidth="1"/>
    <col min="10509" max="10509" width="12.88671875" style="1" customWidth="1"/>
    <col min="10510" max="10510" width="11.109375" style="1" customWidth="1"/>
    <col min="10511" max="10511" width="14" style="1" customWidth="1"/>
    <col min="10512" max="10512" width="10.109375" style="1" customWidth="1"/>
    <col min="10513" max="10513" width="12.33203125" style="1" customWidth="1"/>
    <col min="10514" max="10514" width="13.77734375" style="1" customWidth="1"/>
    <col min="10515" max="10515" width="0" style="1" hidden="1" customWidth="1"/>
    <col min="10516" max="10516" width="11.21875" style="1" customWidth="1"/>
    <col min="10517" max="10517" width="10.33203125" style="1" customWidth="1"/>
    <col min="10518" max="10518" width="12.6640625" style="1" customWidth="1"/>
    <col min="10519" max="10519" width="15" style="1" customWidth="1"/>
    <col min="10520" max="10520" width="2.44140625" style="1" customWidth="1"/>
    <col min="10521" max="10521" width="16.6640625" style="1" customWidth="1"/>
    <col min="10522" max="10522" width="3.33203125" style="1" customWidth="1"/>
    <col min="10523" max="10524" width="0" style="1" hidden="1" customWidth="1"/>
    <col min="10525" max="10525" width="15.5546875" style="1" customWidth="1"/>
    <col min="10526" max="10526" width="17.88671875" style="1" customWidth="1"/>
    <col min="10527" max="10527" width="11.77734375" style="1" customWidth="1"/>
    <col min="10528" max="10528" width="12" style="1" customWidth="1"/>
    <col min="10529" max="10752" width="27.5546875" style="1"/>
    <col min="10753" max="10753" width="19.44140625" style="1" customWidth="1"/>
    <col min="10754" max="10754" width="12.88671875" style="1" customWidth="1"/>
    <col min="10755" max="10755" width="12.21875" style="1" customWidth="1"/>
    <col min="10756" max="10756" width="11.6640625" style="1" customWidth="1"/>
    <col min="10757" max="10757" width="12.77734375" style="1" customWidth="1"/>
    <col min="10758" max="10758" width="11.21875" style="1" customWidth="1"/>
    <col min="10759" max="10761" width="0" style="1" hidden="1" customWidth="1"/>
    <col min="10762" max="10762" width="12.5546875" style="1" customWidth="1"/>
    <col min="10763" max="10763" width="10.33203125" style="1" customWidth="1"/>
    <col min="10764" max="10764" width="10.44140625" style="1" customWidth="1"/>
    <col min="10765" max="10765" width="12.88671875" style="1" customWidth="1"/>
    <col min="10766" max="10766" width="11.109375" style="1" customWidth="1"/>
    <col min="10767" max="10767" width="14" style="1" customWidth="1"/>
    <col min="10768" max="10768" width="10.109375" style="1" customWidth="1"/>
    <col min="10769" max="10769" width="12.33203125" style="1" customWidth="1"/>
    <col min="10770" max="10770" width="13.77734375" style="1" customWidth="1"/>
    <col min="10771" max="10771" width="0" style="1" hidden="1" customWidth="1"/>
    <col min="10772" max="10772" width="11.21875" style="1" customWidth="1"/>
    <col min="10773" max="10773" width="10.33203125" style="1" customWidth="1"/>
    <col min="10774" max="10774" width="12.6640625" style="1" customWidth="1"/>
    <col min="10775" max="10775" width="15" style="1" customWidth="1"/>
    <col min="10776" max="10776" width="2.44140625" style="1" customWidth="1"/>
    <col min="10777" max="10777" width="16.6640625" style="1" customWidth="1"/>
    <col min="10778" max="10778" width="3.33203125" style="1" customWidth="1"/>
    <col min="10779" max="10780" width="0" style="1" hidden="1" customWidth="1"/>
    <col min="10781" max="10781" width="15.5546875" style="1" customWidth="1"/>
    <col min="10782" max="10782" width="17.88671875" style="1" customWidth="1"/>
    <col min="10783" max="10783" width="11.77734375" style="1" customWidth="1"/>
    <col min="10784" max="10784" width="12" style="1" customWidth="1"/>
    <col min="10785" max="11008" width="27.5546875" style="1"/>
    <col min="11009" max="11009" width="19.44140625" style="1" customWidth="1"/>
    <col min="11010" max="11010" width="12.88671875" style="1" customWidth="1"/>
    <col min="11011" max="11011" width="12.21875" style="1" customWidth="1"/>
    <col min="11012" max="11012" width="11.6640625" style="1" customWidth="1"/>
    <col min="11013" max="11013" width="12.77734375" style="1" customWidth="1"/>
    <col min="11014" max="11014" width="11.21875" style="1" customWidth="1"/>
    <col min="11015" max="11017" width="0" style="1" hidden="1" customWidth="1"/>
    <col min="11018" max="11018" width="12.5546875" style="1" customWidth="1"/>
    <col min="11019" max="11019" width="10.33203125" style="1" customWidth="1"/>
    <col min="11020" max="11020" width="10.44140625" style="1" customWidth="1"/>
    <col min="11021" max="11021" width="12.88671875" style="1" customWidth="1"/>
    <col min="11022" max="11022" width="11.109375" style="1" customWidth="1"/>
    <col min="11023" max="11023" width="14" style="1" customWidth="1"/>
    <col min="11024" max="11024" width="10.109375" style="1" customWidth="1"/>
    <col min="11025" max="11025" width="12.33203125" style="1" customWidth="1"/>
    <col min="11026" max="11026" width="13.77734375" style="1" customWidth="1"/>
    <col min="11027" max="11027" width="0" style="1" hidden="1" customWidth="1"/>
    <col min="11028" max="11028" width="11.21875" style="1" customWidth="1"/>
    <col min="11029" max="11029" width="10.33203125" style="1" customWidth="1"/>
    <col min="11030" max="11030" width="12.6640625" style="1" customWidth="1"/>
    <col min="11031" max="11031" width="15" style="1" customWidth="1"/>
    <col min="11032" max="11032" width="2.44140625" style="1" customWidth="1"/>
    <col min="11033" max="11033" width="16.6640625" style="1" customWidth="1"/>
    <col min="11034" max="11034" width="3.33203125" style="1" customWidth="1"/>
    <col min="11035" max="11036" width="0" style="1" hidden="1" customWidth="1"/>
    <col min="11037" max="11037" width="15.5546875" style="1" customWidth="1"/>
    <col min="11038" max="11038" width="17.88671875" style="1" customWidth="1"/>
    <col min="11039" max="11039" width="11.77734375" style="1" customWidth="1"/>
    <col min="11040" max="11040" width="12" style="1" customWidth="1"/>
    <col min="11041" max="11264" width="27.5546875" style="1"/>
    <col min="11265" max="11265" width="19.44140625" style="1" customWidth="1"/>
    <col min="11266" max="11266" width="12.88671875" style="1" customWidth="1"/>
    <col min="11267" max="11267" width="12.21875" style="1" customWidth="1"/>
    <col min="11268" max="11268" width="11.6640625" style="1" customWidth="1"/>
    <col min="11269" max="11269" width="12.77734375" style="1" customWidth="1"/>
    <col min="11270" max="11270" width="11.21875" style="1" customWidth="1"/>
    <col min="11271" max="11273" width="0" style="1" hidden="1" customWidth="1"/>
    <col min="11274" max="11274" width="12.5546875" style="1" customWidth="1"/>
    <col min="11275" max="11275" width="10.33203125" style="1" customWidth="1"/>
    <col min="11276" max="11276" width="10.44140625" style="1" customWidth="1"/>
    <col min="11277" max="11277" width="12.88671875" style="1" customWidth="1"/>
    <col min="11278" max="11278" width="11.109375" style="1" customWidth="1"/>
    <col min="11279" max="11279" width="14" style="1" customWidth="1"/>
    <col min="11280" max="11280" width="10.109375" style="1" customWidth="1"/>
    <col min="11281" max="11281" width="12.33203125" style="1" customWidth="1"/>
    <col min="11282" max="11282" width="13.77734375" style="1" customWidth="1"/>
    <col min="11283" max="11283" width="0" style="1" hidden="1" customWidth="1"/>
    <col min="11284" max="11284" width="11.21875" style="1" customWidth="1"/>
    <col min="11285" max="11285" width="10.33203125" style="1" customWidth="1"/>
    <col min="11286" max="11286" width="12.6640625" style="1" customWidth="1"/>
    <col min="11287" max="11287" width="15" style="1" customWidth="1"/>
    <col min="11288" max="11288" width="2.44140625" style="1" customWidth="1"/>
    <col min="11289" max="11289" width="16.6640625" style="1" customWidth="1"/>
    <col min="11290" max="11290" width="3.33203125" style="1" customWidth="1"/>
    <col min="11291" max="11292" width="0" style="1" hidden="1" customWidth="1"/>
    <col min="11293" max="11293" width="15.5546875" style="1" customWidth="1"/>
    <col min="11294" max="11294" width="17.88671875" style="1" customWidth="1"/>
    <col min="11295" max="11295" width="11.77734375" style="1" customWidth="1"/>
    <col min="11296" max="11296" width="12" style="1" customWidth="1"/>
    <col min="11297" max="11520" width="27.5546875" style="1"/>
    <col min="11521" max="11521" width="19.44140625" style="1" customWidth="1"/>
    <col min="11522" max="11522" width="12.88671875" style="1" customWidth="1"/>
    <col min="11523" max="11523" width="12.21875" style="1" customWidth="1"/>
    <col min="11524" max="11524" width="11.6640625" style="1" customWidth="1"/>
    <col min="11525" max="11525" width="12.77734375" style="1" customWidth="1"/>
    <col min="11526" max="11526" width="11.21875" style="1" customWidth="1"/>
    <col min="11527" max="11529" width="0" style="1" hidden="1" customWidth="1"/>
    <col min="11530" max="11530" width="12.5546875" style="1" customWidth="1"/>
    <col min="11531" max="11531" width="10.33203125" style="1" customWidth="1"/>
    <col min="11532" max="11532" width="10.44140625" style="1" customWidth="1"/>
    <col min="11533" max="11533" width="12.88671875" style="1" customWidth="1"/>
    <col min="11534" max="11534" width="11.109375" style="1" customWidth="1"/>
    <col min="11535" max="11535" width="14" style="1" customWidth="1"/>
    <col min="11536" max="11536" width="10.109375" style="1" customWidth="1"/>
    <col min="11537" max="11537" width="12.33203125" style="1" customWidth="1"/>
    <col min="11538" max="11538" width="13.77734375" style="1" customWidth="1"/>
    <col min="11539" max="11539" width="0" style="1" hidden="1" customWidth="1"/>
    <col min="11540" max="11540" width="11.21875" style="1" customWidth="1"/>
    <col min="11541" max="11541" width="10.33203125" style="1" customWidth="1"/>
    <col min="11542" max="11542" width="12.6640625" style="1" customWidth="1"/>
    <col min="11543" max="11543" width="15" style="1" customWidth="1"/>
    <col min="11544" max="11544" width="2.44140625" style="1" customWidth="1"/>
    <col min="11545" max="11545" width="16.6640625" style="1" customWidth="1"/>
    <col min="11546" max="11546" width="3.33203125" style="1" customWidth="1"/>
    <col min="11547" max="11548" width="0" style="1" hidden="1" customWidth="1"/>
    <col min="11549" max="11549" width="15.5546875" style="1" customWidth="1"/>
    <col min="11550" max="11550" width="17.88671875" style="1" customWidth="1"/>
    <col min="11551" max="11551" width="11.77734375" style="1" customWidth="1"/>
    <col min="11552" max="11552" width="12" style="1" customWidth="1"/>
    <col min="11553" max="11776" width="27.5546875" style="1"/>
    <col min="11777" max="11777" width="19.44140625" style="1" customWidth="1"/>
    <col min="11778" max="11778" width="12.88671875" style="1" customWidth="1"/>
    <col min="11779" max="11779" width="12.21875" style="1" customWidth="1"/>
    <col min="11780" max="11780" width="11.6640625" style="1" customWidth="1"/>
    <col min="11781" max="11781" width="12.77734375" style="1" customWidth="1"/>
    <col min="11782" max="11782" width="11.21875" style="1" customWidth="1"/>
    <col min="11783" max="11785" width="0" style="1" hidden="1" customWidth="1"/>
    <col min="11786" max="11786" width="12.5546875" style="1" customWidth="1"/>
    <col min="11787" max="11787" width="10.33203125" style="1" customWidth="1"/>
    <col min="11788" max="11788" width="10.44140625" style="1" customWidth="1"/>
    <col min="11789" max="11789" width="12.88671875" style="1" customWidth="1"/>
    <col min="11790" max="11790" width="11.109375" style="1" customWidth="1"/>
    <col min="11791" max="11791" width="14" style="1" customWidth="1"/>
    <col min="11792" max="11792" width="10.109375" style="1" customWidth="1"/>
    <col min="11793" max="11793" width="12.33203125" style="1" customWidth="1"/>
    <col min="11794" max="11794" width="13.77734375" style="1" customWidth="1"/>
    <col min="11795" max="11795" width="0" style="1" hidden="1" customWidth="1"/>
    <col min="11796" max="11796" width="11.21875" style="1" customWidth="1"/>
    <col min="11797" max="11797" width="10.33203125" style="1" customWidth="1"/>
    <col min="11798" max="11798" width="12.6640625" style="1" customWidth="1"/>
    <col min="11799" max="11799" width="15" style="1" customWidth="1"/>
    <col min="11800" max="11800" width="2.44140625" style="1" customWidth="1"/>
    <col min="11801" max="11801" width="16.6640625" style="1" customWidth="1"/>
    <col min="11802" max="11802" width="3.33203125" style="1" customWidth="1"/>
    <col min="11803" max="11804" width="0" style="1" hidden="1" customWidth="1"/>
    <col min="11805" max="11805" width="15.5546875" style="1" customWidth="1"/>
    <col min="11806" max="11806" width="17.88671875" style="1" customWidth="1"/>
    <col min="11807" max="11807" width="11.77734375" style="1" customWidth="1"/>
    <col min="11808" max="11808" width="12" style="1" customWidth="1"/>
    <col min="11809" max="12032" width="27.5546875" style="1"/>
    <col min="12033" max="12033" width="19.44140625" style="1" customWidth="1"/>
    <col min="12034" max="12034" width="12.88671875" style="1" customWidth="1"/>
    <col min="12035" max="12035" width="12.21875" style="1" customWidth="1"/>
    <col min="12036" max="12036" width="11.6640625" style="1" customWidth="1"/>
    <col min="12037" max="12037" width="12.77734375" style="1" customWidth="1"/>
    <col min="12038" max="12038" width="11.21875" style="1" customWidth="1"/>
    <col min="12039" max="12041" width="0" style="1" hidden="1" customWidth="1"/>
    <col min="12042" max="12042" width="12.5546875" style="1" customWidth="1"/>
    <col min="12043" max="12043" width="10.33203125" style="1" customWidth="1"/>
    <col min="12044" max="12044" width="10.44140625" style="1" customWidth="1"/>
    <col min="12045" max="12045" width="12.88671875" style="1" customWidth="1"/>
    <col min="12046" max="12046" width="11.109375" style="1" customWidth="1"/>
    <col min="12047" max="12047" width="14" style="1" customWidth="1"/>
    <col min="12048" max="12048" width="10.109375" style="1" customWidth="1"/>
    <col min="12049" max="12049" width="12.33203125" style="1" customWidth="1"/>
    <col min="12050" max="12050" width="13.77734375" style="1" customWidth="1"/>
    <col min="12051" max="12051" width="0" style="1" hidden="1" customWidth="1"/>
    <col min="12052" max="12052" width="11.21875" style="1" customWidth="1"/>
    <col min="12053" max="12053" width="10.33203125" style="1" customWidth="1"/>
    <col min="12054" max="12054" width="12.6640625" style="1" customWidth="1"/>
    <col min="12055" max="12055" width="15" style="1" customWidth="1"/>
    <col min="12056" max="12056" width="2.44140625" style="1" customWidth="1"/>
    <col min="12057" max="12057" width="16.6640625" style="1" customWidth="1"/>
    <col min="12058" max="12058" width="3.33203125" style="1" customWidth="1"/>
    <col min="12059" max="12060" width="0" style="1" hidden="1" customWidth="1"/>
    <col min="12061" max="12061" width="15.5546875" style="1" customWidth="1"/>
    <col min="12062" max="12062" width="17.88671875" style="1" customWidth="1"/>
    <col min="12063" max="12063" width="11.77734375" style="1" customWidth="1"/>
    <col min="12064" max="12064" width="12" style="1" customWidth="1"/>
    <col min="12065" max="12288" width="27.5546875" style="1"/>
    <col min="12289" max="12289" width="19.44140625" style="1" customWidth="1"/>
    <col min="12290" max="12290" width="12.88671875" style="1" customWidth="1"/>
    <col min="12291" max="12291" width="12.21875" style="1" customWidth="1"/>
    <col min="12292" max="12292" width="11.6640625" style="1" customWidth="1"/>
    <col min="12293" max="12293" width="12.77734375" style="1" customWidth="1"/>
    <col min="12294" max="12294" width="11.21875" style="1" customWidth="1"/>
    <col min="12295" max="12297" width="0" style="1" hidden="1" customWidth="1"/>
    <col min="12298" max="12298" width="12.5546875" style="1" customWidth="1"/>
    <col min="12299" max="12299" width="10.33203125" style="1" customWidth="1"/>
    <col min="12300" max="12300" width="10.44140625" style="1" customWidth="1"/>
    <col min="12301" max="12301" width="12.88671875" style="1" customWidth="1"/>
    <col min="12302" max="12302" width="11.109375" style="1" customWidth="1"/>
    <col min="12303" max="12303" width="14" style="1" customWidth="1"/>
    <col min="12304" max="12304" width="10.109375" style="1" customWidth="1"/>
    <col min="12305" max="12305" width="12.33203125" style="1" customWidth="1"/>
    <col min="12306" max="12306" width="13.77734375" style="1" customWidth="1"/>
    <col min="12307" max="12307" width="0" style="1" hidden="1" customWidth="1"/>
    <col min="12308" max="12308" width="11.21875" style="1" customWidth="1"/>
    <col min="12309" max="12309" width="10.33203125" style="1" customWidth="1"/>
    <col min="12310" max="12310" width="12.6640625" style="1" customWidth="1"/>
    <col min="12311" max="12311" width="15" style="1" customWidth="1"/>
    <col min="12312" max="12312" width="2.44140625" style="1" customWidth="1"/>
    <col min="12313" max="12313" width="16.6640625" style="1" customWidth="1"/>
    <col min="12314" max="12314" width="3.33203125" style="1" customWidth="1"/>
    <col min="12315" max="12316" width="0" style="1" hidden="1" customWidth="1"/>
    <col min="12317" max="12317" width="15.5546875" style="1" customWidth="1"/>
    <col min="12318" max="12318" width="17.88671875" style="1" customWidth="1"/>
    <col min="12319" max="12319" width="11.77734375" style="1" customWidth="1"/>
    <col min="12320" max="12320" width="12" style="1" customWidth="1"/>
    <col min="12321" max="12544" width="27.5546875" style="1"/>
    <col min="12545" max="12545" width="19.44140625" style="1" customWidth="1"/>
    <col min="12546" max="12546" width="12.88671875" style="1" customWidth="1"/>
    <col min="12547" max="12547" width="12.21875" style="1" customWidth="1"/>
    <col min="12548" max="12548" width="11.6640625" style="1" customWidth="1"/>
    <col min="12549" max="12549" width="12.77734375" style="1" customWidth="1"/>
    <col min="12550" max="12550" width="11.21875" style="1" customWidth="1"/>
    <col min="12551" max="12553" width="0" style="1" hidden="1" customWidth="1"/>
    <col min="12554" max="12554" width="12.5546875" style="1" customWidth="1"/>
    <col min="12555" max="12555" width="10.33203125" style="1" customWidth="1"/>
    <col min="12556" max="12556" width="10.44140625" style="1" customWidth="1"/>
    <col min="12557" max="12557" width="12.88671875" style="1" customWidth="1"/>
    <col min="12558" max="12558" width="11.109375" style="1" customWidth="1"/>
    <col min="12559" max="12559" width="14" style="1" customWidth="1"/>
    <col min="12560" max="12560" width="10.109375" style="1" customWidth="1"/>
    <col min="12561" max="12561" width="12.33203125" style="1" customWidth="1"/>
    <col min="12562" max="12562" width="13.77734375" style="1" customWidth="1"/>
    <col min="12563" max="12563" width="0" style="1" hidden="1" customWidth="1"/>
    <col min="12564" max="12564" width="11.21875" style="1" customWidth="1"/>
    <col min="12565" max="12565" width="10.33203125" style="1" customWidth="1"/>
    <col min="12566" max="12566" width="12.6640625" style="1" customWidth="1"/>
    <col min="12567" max="12567" width="15" style="1" customWidth="1"/>
    <col min="12568" max="12568" width="2.44140625" style="1" customWidth="1"/>
    <col min="12569" max="12569" width="16.6640625" style="1" customWidth="1"/>
    <col min="12570" max="12570" width="3.33203125" style="1" customWidth="1"/>
    <col min="12571" max="12572" width="0" style="1" hidden="1" customWidth="1"/>
    <col min="12573" max="12573" width="15.5546875" style="1" customWidth="1"/>
    <col min="12574" max="12574" width="17.88671875" style="1" customWidth="1"/>
    <col min="12575" max="12575" width="11.77734375" style="1" customWidth="1"/>
    <col min="12576" max="12576" width="12" style="1" customWidth="1"/>
    <col min="12577" max="12800" width="27.5546875" style="1"/>
    <col min="12801" max="12801" width="19.44140625" style="1" customWidth="1"/>
    <col min="12802" max="12802" width="12.88671875" style="1" customWidth="1"/>
    <col min="12803" max="12803" width="12.21875" style="1" customWidth="1"/>
    <col min="12804" max="12804" width="11.6640625" style="1" customWidth="1"/>
    <col min="12805" max="12805" width="12.77734375" style="1" customWidth="1"/>
    <col min="12806" max="12806" width="11.21875" style="1" customWidth="1"/>
    <col min="12807" max="12809" width="0" style="1" hidden="1" customWidth="1"/>
    <col min="12810" max="12810" width="12.5546875" style="1" customWidth="1"/>
    <col min="12811" max="12811" width="10.33203125" style="1" customWidth="1"/>
    <col min="12812" max="12812" width="10.44140625" style="1" customWidth="1"/>
    <col min="12813" max="12813" width="12.88671875" style="1" customWidth="1"/>
    <col min="12814" max="12814" width="11.109375" style="1" customWidth="1"/>
    <col min="12815" max="12815" width="14" style="1" customWidth="1"/>
    <col min="12816" max="12816" width="10.109375" style="1" customWidth="1"/>
    <col min="12817" max="12817" width="12.33203125" style="1" customWidth="1"/>
    <col min="12818" max="12818" width="13.77734375" style="1" customWidth="1"/>
    <col min="12819" max="12819" width="0" style="1" hidden="1" customWidth="1"/>
    <col min="12820" max="12820" width="11.21875" style="1" customWidth="1"/>
    <col min="12821" max="12821" width="10.33203125" style="1" customWidth="1"/>
    <col min="12822" max="12822" width="12.6640625" style="1" customWidth="1"/>
    <col min="12823" max="12823" width="15" style="1" customWidth="1"/>
    <col min="12824" max="12824" width="2.44140625" style="1" customWidth="1"/>
    <col min="12825" max="12825" width="16.6640625" style="1" customWidth="1"/>
    <col min="12826" max="12826" width="3.33203125" style="1" customWidth="1"/>
    <col min="12827" max="12828" width="0" style="1" hidden="1" customWidth="1"/>
    <col min="12829" max="12829" width="15.5546875" style="1" customWidth="1"/>
    <col min="12830" max="12830" width="17.88671875" style="1" customWidth="1"/>
    <col min="12831" max="12831" width="11.77734375" style="1" customWidth="1"/>
    <col min="12832" max="12832" width="12" style="1" customWidth="1"/>
    <col min="12833" max="13056" width="27.5546875" style="1"/>
    <col min="13057" max="13057" width="19.44140625" style="1" customWidth="1"/>
    <col min="13058" max="13058" width="12.88671875" style="1" customWidth="1"/>
    <col min="13059" max="13059" width="12.21875" style="1" customWidth="1"/>
    <col min="13060" max="13060" width="11.6640625" style="1" customWidth="1"/>
    <col min="13061" max="13061" width="12.77734375" style="1" customWidth="1"/>
    <col min="13062" max="13062" width="11.21875" style="1" customWidth="1"/>
    <col min="13063" max="13065" width="0" style="1" hidden="1" customWidth="1"/>
    <col min="13066" max="13066" width="12.5546875" style="1" customWidth="1"/>
    <col min="13067" max="13067" width="10.33203125" style="1" customWidth="1"/>
    <col min="13068" max="13068" width="10.44140625" style="1" customWidth="1"/>
    <col min="13069" max="13069" width="12.88671875" style="1" customWidth="1"/>
    <col min="13070" max="13070" width="11.109375" style="1" customWidth="1"/>
    <col min="13071" max="13071" width="14" style="1" customWidth="1"/>
    <col min="13072" max="13072" width="10.109375" style="1" customWidth="1"/>
    <col min="13073" max="13073" width="12.33203125" style="1" customWidth="1"/>
    <col min="13074" max="13074" width="13.77734375" style="1" customWidth="1"/>
    <col min="13075" max="13075" width="0" style="1" hidden="1" customWidth="1"/>
    <col min="13076" max="13076" width="11.21875" style="1" customWidth="1"/>
    <col min="13077" max="13077" width="10.33203125" style="1" customWidth="1"/>
    <col min="13078" max="13078" width="12.6640625" style="1" customWidth="1"/>
    <col min="13079" max="13079" width="15" style="1" customWidth="1"/>
    <col min="13080" max="13080" width="2.44140625" style="1" customWidth="1"/>
    <col min="13081" max="13081" width="16.6640625" style="1" customWidth="1"/>
    <col min="13082" max="13082" width="3.33203125" style="1" customWidth="1"/>
    <col min="13083" max="13084" width="0" style="1" hidden="1" customWidth="1"/>
    <col min="13085" max="13085" width="15.5546875" style="1" customWidth="1"/>
    <col min="13086" max="13086" width="17.88671875" style="1" customWidth="1"/>
    <col min="13087" max="13087" width="11.77734375" style="1" customWidth="1"/>
    <col min="13088" max="13088" width="12" style="1" customWidth="1"/>
    <col min="13089" max="13312" width="27.5546875" style="1"/>
    <col min="13313" max="13313" width="19.44140625" style="1" customWidth="1"/>
    <col min="13314" max="13314" width="12.88671875" style="1" customWidth="1"/>
    <col min="13315" max="13315" width="12.21875" style="1" customWidth="1"/>
    <col min="13316" max="13316" width="11.6640625" style="1" customWidth="1"/>
    <col min="13317" max="13317" width="12.77734375" style="1" customWidth="1"/>
    <col min="13318" max="13318" width="11.21875" style="1" customWidth="1"/>
    <col min="13319" max="13321" width="0" style="1" hidden="1" customWidth="1"/>
    <col min="13322" max="13322" width="12.5546875" style="1" customWidth="1"/>
    <col min="13323" max="13323" width="10.33203125" style="1" customWidth="1"/>
    <col min="13324" max="13324" width="10.44140625" style="1" customWidth="1"/>
    <col min="13325" max="13325" width="12.88671875" style="1" customWidth="1"/>
    <col min="13326" max="13326" width="11.109375" style="1" customWidth="1"/>
    <col min="13327" max="13327" width="14" style="1" customWidth="1"/>
    <col min="13328" max="13328" width="10.109375" style="1" customWidth="1"/>
    <col min="13329" max="13329" width="12.33203125" style="1" customWidth="1"/>
    <col min="13330" max="13330" width="13.77734375" style="1" customWidth="1"/>
    <col min="13331" max="13331" width="0" style="1" hidden="1" customWidth="1"/>
    <col min="13332" max="13332" width="11.21875" style="1" customWidth="1"/>
    <col min="13333" max="13333" width="10.33203125" style="1" customWidth="1"/>
    <col min="13334" max="13334" width="12.6640625" style="1" customWidth="1"/>
    <col min="13335" max="13335" width="15" style="1" customWidth="1"/>
    <col min="13336" max="13336" width="2.44140625" style="1" customWidth="1"/>
    <col min="13337" max="13337" width="16.6640625" style="1" customWidth="1"/>
    <col min="13338" max="13338" width="3.33203125" style="1" customWidth="1"/>
    <col min="13339" max="13340" width="0" style="1" hidden="1" customWidth="1"/>
    <col min="13341" max="13341" width="15.5546875" style="1" customWidth="1"/>
    <col min="13342" max="13342" width="17.88671875" style="1" customWidth="1"/>
    <col min="13343" max="13343" width="11.77734375" style="1" customWidth="1"/>
    <col min="13344" max="13344" width="12" style="1" customWidth="1"/>
    <col min="13345" max="13568" width="27.5546875" style="1"/>
    <col min="13569" max="13569" width="19.44140625" style="1" customWidth="1"/>
    <col min="13570" max="13570" width="12.88671875" style="1" customWidth="1"/>
    <col min="13571" max="13571" width="12.21875" style="1" customWidth="1"/>
    <col min="13572" max="13572" width="11.6640625" style="1" customWidth="1"/>
    <col min="13573" max="13573" width="12.77734375" style="1" customWidth="1"/>
    <col min="13574" max="13574" width="11.21875" style="1" customWidth="1"/>
    <col min="13575" max="13577" width="0" style="1" hidden="1" customWidth="1"/>
    <col min="13578" max="13578" width="12.5546875" style="1" customWidth="1"/>
    <col min="13579" max="13579" width="10.33203125" style="1" customWidth="1"/>
    <col min="13580" max="13580" width="10.44140625" style="1" customWidth="1"/>
    <col min="13581" max="13581" width="12.88671875" style="1" customWidth="1"/>
    <col min="13582" max="13582" width="11.109375" style="1" customWidth="1"/>
    <col min="13583" max="13583" width="14" style="1" customWidth="1"/>
    <col min="13584" max="13584" width="10.109375" style="1" customWidth="1"/>
    <col min="13585" max="13585" width="12.33203125" style="1" customWidth="1"/>
    <col min="13586" max="13586" width="13.77734375" style="1" customWidth="1"/>
    <col min="13587" max="13587" width="0" style="1" hidden="1" customWidth="1"/>
    <col min="13588" max="13588" width="11.21875" style="1" customWidth="1"/>
    <col min="13589" max="13589" width="10.33203125" style="1" customWidth="1"/>
    <col min="13590" max="13590" width="12.6640625" style="1" customWidth="1"/>
    <col min="13591" max="13591" width="15" style="1" customWidth="1"/>
    <col min="13592" max="13592" width="2.44140625" style="1" customWidth="1"/>
    <col min="13593" max="13593" width="16.6640625" style="1" customWidth="1"/>
    <col min="13594" max="13594" width="3.33203125" style="1" customWidth="1"/>
    <col min="13595" max="13596" width="0" style="1" hidden="1" customWidth="1"/>
    <col min="13597" max="13597" width="15.5546875" style="1" customWidth="1"/>
    <col min="13598" max="13598" width="17.88671875" style="1" customWidth="1"/>
    <col min="13599" max="13599" width="11.77734375" style="1" customWidth="1"/>
    <col min="13600" max="13600" width="12" style="1" customWidth="1"/>
    <col min="13601" max="13824" width="27.5546875" style="1"/>
    <col min="13825" max="13825" width="19.44140625" style="1" customWidth="1"/>
    <col min="13826" max="13826" width="12.88671875" style="1" customWidth="1"/>
    <col min="13827" max="13827" width="12.21875" style="1" customWidth="1"/>
    <col min="13828" max="13828" width="11.6640625" style="1" customWidth="1"/>
    <col min="13829" max="13829" width="12.77734375" style="1" customWidth="1"/>
    <col min="13830" max="13830" width="11.21875" style="1" customWidth="1"/>
    <col min="13831" max="13833" width="0" style="1" hidden="1" customWidth="1"/>
    <col min="13834" max="13834" width="12.5546875" style="1" customWidth="1"/>
    <col min="13835" max="13835" width="10.33203125" style="1" customWidth="1"/>
    <col min="13836" max="13836" width="10.44140625" style="1" customWidth="1"/>
    <col min="13837" max="13837" width="12.88671875" style="1" customWidth="1"/>
    <col min="13838" max="13838" width="11.109375" style="1" customWidth="1"/>
    <col min="13839" max="13839" width="14" style="1" customWidth="1"/>
    <col min="13840" max="13840" width="10.109375" style="1" customWidth="1"/>
    <col min="13841" max="13841" width="12.33203125" style="1" customWidth="1"/>
    <col min="13842" max="13842" width="13.77734375" style="1" customWidth="1"/>
    <col min="13843" max="13843" width="0" style="1" hidden="1" customWidth="1"/>
    <col min="13844" max="13844" width="11.21875" style="1" customWidth="1"/>
    <col min="13845" max="13845" width="10.33203125" style="1" customWidth="1"/>
    <col min="13846" max="13846" width="12.6640625" style="1" customWidth="1"/>
    <col min="13847" max="13847" width="15" style="1" customWidth="1"/>
    <col min="13848" max="13848" width="2.44140625" style="1" customWidth="1"/>
    <col min="13849" max="13849" width="16.6640625" style="1" customWidth="1"/>
    <col min="13850" max="13850" width="3.33203125" style="1" customWidth="1"/>
    <col min="13851" max="13852" width="0" style="1" hidden="1" customWidth="1"/>
    <col min="13853" max="13853" width="15.5546875" style="1" customWidth="1"/>
    <col min="13854" max="13854" width="17.88671875" style="1" customWidth="1"/>
    <col min="13855" max="13855" width="11.77734375" style="1" customWidth="1"/>
    <col min="13856" max="13856" width="12" style="1" customWidth="1"/>
    <col min="13857" max="14080" width="27.5546875" style="1"/>
    <col min="14081" max="14081" width="19.44140625" style="1" customWidth="1"/>
    <col min="14082" max="14082" width="12.88671875" style="1" customWidth="1"/>
    <col min="14083" max="14083" width="12.21875" style="1" customWidth="1"/>
    <col min="14084" max="14084" width="11.6640625" style="1" customWidth="1"/>
    <col min="14085" max="14085" width="12.77734375" style="1" customWidth="1"/>
    <col min="14086" max="14086" width="11.21875" style="1" customWidth="1"/>
    <col min="14087" max="14089" width="0" style="1" hidden="1" customWidth="1"/>
    <col min="14090" max="14090" width="12.5546875" style="1" customWidth="1"/>
    <col min="14091" max="14091" width="10.33203125" style="1" customWidth="1"/>
    <col min="14092" max="14092" width="10.44140625" style="1" customWidth="1"/>
    <col min="14093" max="14093" width="12.88671875" style="1" customWidth="1"/>
    <col min="14094" max="14094" width="11.109375" style="1" customWidth="1"/>
    <col min="14095" max="14095" width="14" style="1" customWidth="1"/>
    <col min="14096" max="14096" width="10.109375" style="1" customWidth="1"/>
    <col min="14097" max="14097" width="12.33203125" style="1" customWidth="1"/>
    <col min="14098" max="14098" width="13.77734375" style="1" customWidth="1"/>
    <col min="14099" max="14099" width="0" style="1" hidden="1" customWidth="1"/>
    <col min="14100" max="14100" width="11.21875" style="1" customWidth="1"/>
    <col min="14101" max="14101" width="10.33203125" style="1" customWidth="1"/>
    <col min="14102" max="14102" width="12.6640625" style="1" customWidth="1"/>
    <col min="14103" max="14103" width="15" style="1" customWidth="1"/>
    <col min="14104" max="14104" width="2.44140625" style="1" customWidth="1"/>
    <col min="14105" max="14105" width="16.6640625" style="1" customWidth="1"/>
    <col min="14106" max="14106" width="3.33203125" style="1" customWidth="1"/>
    <col min="14107" max="14108" width="0" style="1" hidden="1" customWidth="1"/>
    <col min="14109" max="14109" width="15.5546875" style="1" customWidth="1"/>
    <col min="14110" max="14110" width="17.88671875" style="1" customWidth="1"/>
    <col min="14111" max="14111" width="11.77734375" style="1" customWidth="1"/>
    <col min="14112" max="14112" width="12" style="1" customWidth="1"/>
    <col min="14113" max="14336" width="27.5546875" style="1"/>
    <col min="14337" max="14337" width="19.44140625" style="1" customWidth="1"/>
    <col min="14338" max="14338" width="12.88671875" style="1" customWidth="1"/>
    <col min="14339" max="14339" width="12.21875" style="1" customWidth="1"/>
    <col min="14340" max="14340" width="11.6640625" style="1" customWidth="1"/>
    <col min="14341" max="14341" width="12.77734375" style="1" customWidth="1"/>
    <col min="14342" max="14342" width="11.21875" style="1" customWidth="1"/>
    <col min="14343" max="14345" width="0" style="1" hidden="1" customWidth="1"/>
    <col min="14346" max="14346" width="12.5546875" style="1" customWidth="1"/>
    <col min="14347" max="14347" width="10.33203125" style="1" customWidth="1"/>
    <col min="14348" max="14348" width="10.44140625" style="1" customWidth="1"/>
    <col min="14349" max="14349" width="12.88671875" style="1" customWidth="1"/>
    <col min="14350" max="14350" width="11.109375" style="1" customWidth="1"/>
    <col min="14351" max="14351" width="14" style="1" customWidth="1"/>
    <col min="14352" max="14352" width="10.109375" style="1" customWidth="1"/>
    <col min="14353" max="14353" width="12.33203125" style="1" customWidth="1"/>
    <col min="14354" max="14354" width="13.77734375" style="1" customWidth="1"/>
    <col min="14355" max="14355" width="0" style="1" hidden="1" customWidth="1"/>
    <col min="14356" max="14356" width="11.21875" style="1" customWidth="1"/>
    <col min="14357" max="14357" width="10.33203125" style="1" customWidth="1"/>
    <col min="14358" max="14358" width="12.6640625" style="1" customWidth="1"/>
    <col min="14359" max="14359" width="15" style="1" customWidth="1"/>
    <col min="14360" max="14360" width="2.44140625" style="1" customWidth="1"/>
    <col min="14361" max="14361" width="16.6640625" style="1" customWidth="1"/>
    <col min="14362" max="14362" width="3.33203125" style="1" customWidth="1"/>
    <col min="14363" max="14364" width="0" style="1" hidden="1" customWidth="1"/>
    <col min="14365" max="14365" width="15.5546875" style="1" customWidth="1"/>
    <col min="14366" max="14366" width="17.88671875" style="1" customWidth="1"/>
    <col min="14367" max="14367" width="11.77734375" style="1" customWidth="1"/>
    <col min="14368" max="14368" width="12" style="1" customWidth="1"/>
    <col min="14369" max="14592" width="27.5546875" style="1"/>
    <col min="14593" max="14593" width="19.44140625" style="1" customWidth="1"/>
    <col min="14594" max="14594" width="12.88671875" style="1" customWidth="1"/>
    <col min="14595" max="14595" width="12.21875" style="1" customWidth="1"/>
    <col min="14596" max="14596" width="11.6640625" style="1" customWidth="1"/>
    <col min="14597" max="14597" width="12.77734375" style="1" customWidth="1"/>
    <col min="14598" max="14598" width="11.21875" style="1" customWidth="1"/>
    <col min="14599" max="14601" width="0" style="1" hidden="1" customWidth="1"/>
    <col min="14602" max="14602" width="12.5546875" style="1" customWidth="1"/>
    <col min="14603" max="14603" width="10.33203125" style="1" customWidth="1"/>
    <col min="14604" max="14604" width="10.44140625" style="1" customWidth="1"/>
    <col min="14605" max="14605" width="12.88671875" style="1" customWidth="1"/>
    <col min="14606" max="14606" width="11.109375" style="1" customWidth="1"/>
    <col min="14607" max="14607" width="14" style="1" customWidth="1"/>
    <col min="14608" max="14608" width="10.109375" style="1" customWidth="1"/>
    <col min="14609" max="14609" width="12.33203125" style="1" customWidth="1"/>
    <col min="14610" max="14610" width="13.77734375" style="1" customWidth="1"/>
    <col min="14611" max="14611" width="0" style="1" hidden="1" customWidth="1"/>
    <col min="14612" max="14612" width="11.21875" style="1" customWidth="1"/>
    <col min="14613" max="14613" width="10.33203125" style="1" customWidth="1"/>
    <col min="14614" max="14614" width="12.6640625" style="1" customWidth="1"/>
    <col min="14615" max="14615" width="15" style="1" customWidth="1"/>
    <col min="14616" max="14616" width="2.44140625" style="1" customWidth="1"/>
    <col min="14617" max="14617" width="16.6640625" style="1" customWidth="1"/>
    <col min="14618" max="14618" width="3.33203125" style="1" customWidth="1"/>
    <col min="14619" max="14620" width="0" style="1" hidden="1" customWidth="1"/>
    <col min="14621" max="14621" width="15.5546875" style="1" customWidth="1"/>
    <col min="14622" max="14622" width="17.88671875" style="1" customWidth="1"/>
    <col min="14623" max="14623" width="11.77734375" style="1" customWidth="1"/>
    <col min="14624" max="14624" width="12" style="1" customWidth="1"/>
    <col min="14625" max="14848" width="27.5546875" style="1"/>
    <col min="14849" max="14849" width="19.44140625" style="1" customWidth="1"/>
    <col min="14850" max="14850" width="12.88671875" style="1" customWidth="1"/>
    <col min="14851" max="14851" width="12.21875" style="1" customWidth="1"/>
    <col min="14852" max="14852" width="11.6640625" style="1" customWidth="1"/>
    <col min="14853" max="14853" width="12.77734375" style="1" customWidth="1"/>
    <col min="14854" max="14854" width="11.21875" style="1" customWidth="1"/>
    <col min="14855" max="14857" width="0" style="1" hidden="1" customWidth="1"/>
    <col min="14858" max="14858" width="12.5546875" style="1" customWidth="1"/>
    <col min="14859" max="14859" width="10.33203125" style="1" customWidth="1"/>
    <col min="14860" max="14860" width="10.44140625" style="1" customWidth="1"/>
    <col min="14861" max="14861" width="12.88671875" style="1" customWidth="1"/>
    <col min="14862" max="14862" width="11.109375" style="1" customWidth="1"/>
    <col min="14863" max="14863" width="14" style="1" customWidth="1"/>
    <col min="14864" max="14864" width="10.109375" style="1" customWidth="1"/>
    <col min="14865" max="14865" width="12.33203125" style="1" customWidth="1"/>
    <col min="14866" max="14866" width="13.77734375" style="1" customWidth="1"/>
    <col min="14867" max="14867" width="0" style="1" hidden="1" customWidth="1"/>
    <col min="14868" max="14868" width="11.21875" style="1" customWidth="1"/>
    <col min="14869" max="14869" width="10.33203125" style="1" customWidth="1"/>
    <col min="14870" max="14870" width="12.6640625" style="1" customWidth="1"/>
    <col min="14871" max="14871" width="15" style="1" customWidth="1"/>
    <col min="14872" max="14872" width="2.44140625" style="1" customWidth="1"/>
    <col min="14873" max="14873" width="16.6640625" style="1" customWidth="1"/>
    <col min="14874" max="14874" width="3.33203125" style="1" customWidth="1"/>
    <col min="14875" max="14876" width="0" style="1" hidden="1" customWidth="1"/>
    <col min="14877" max="14877" width="15.5546875" style="1" customWidth="1"/>
    <col min="14878" max="14878" width="17.88671875" style="1" customWidth="1"/>
    <col min="14879" max="14879" width="11.77734375" style="1" customWidth="1"/>
    <col min="14880" max="14880" width="12" style="1" customWidth="1"/>
    <col min="14881" max="15104" width="27.5546875" style="1"/>
    <col min="15105" max="15105" width="19.44140625" style="1" customWidth="1"/>
    <col min="15106" max="15106" width="12.88671875" style="1" customWidth="1"/>
    <col min="15107" max="15107" width="12.21875" style="1" customWidth="1"/>
    <col min="15108" max="15108" width="11.6640625" style="1" customWidth="1"/>
    <col min="15109" max="15109" width="12.77734375" style="1" customWidth="1"/>
    <col min="15110" max="15110" width="11.21875" style="1" customWidth="1"/>
    <col min="15111" max="15113" width="0" style="1" hidden="1" customWidth="1"/>
    <col min="15114" max="15114" width="12.5546875" style="1" customWidth="1"/>
    <col min="15115" max="15115" width="10.33203125" style="1" customWidth="1"/>
    <col min="15116" max="15116" width="10.44140625" style="1" customWidth="1"/>
    <col min="15117" max="15117" width="12.88671875" style="1" customWidth="1"/>
    <col min="15118" max="15118" width="11.109375" style="1" customWidth="1"/>
    <col min="15119" max="15119" width="14" style="1" customWidth="1"/>
    <col min="15120" max="15120" width="10.109375" style="1" customWidth="1"/>
    <col min="15121" max="15121" width="12.33203125" style="1" customWidth="1"/>
    <col min="15122" max="15122" width="13.77734375" style="1" customWidth="1"/>
    <col min="15123" max="15123" width="0" style="1" hidden="1" customWidth="1"/>
    <col min="15124" max="15124" width="11.21875" style="1" customWidth="1"/>
    <col min="15125" max="15125" width="10.33203125" style="1" customWidth="1"/>
    <col min="15126" max="15126" width="12.6640625" style="1" customWidth="1"/>
    <col min="15127" max="15127" width="15" style="1" customWidth="1"/>
    <col min="15128" max="15128" width="2.44140625" style="1" customWidth="1"/>
    <col min="15129" max="15129" width="16.6640625" style="1" customWidth="1"/>
    <col min="15130" max="15130" width="3.33203125" style="1" customWidth="1"/>
    <col min="15131" max="15132" width="0" style="1" hidden="1" customWidth="1"/>
    <col min="15133" max="15133" width="15.5546875" style="1" customWidth="1"/>
    <col min="15134" max="15134" width="17.88671875" style="1" customWidth="1"/>
    <col min="15135" max="15135" width="11.77734375" style="1" customWidth="1"/>
    <col min="15136" max="15136" width="12" style="1" customWidth="1"/>
    <col min="15137" max="15360" width="27.5546875" style="1"/>
    <col min="15361" max="15361" width="19.44140625" style="1" customWidth="1"/>
    <col min="15362" max="15362" width="12.88671875" style="1" customWidth="1"/>
    <col min="15363" max="15363" width="12.21875" style="1" customWidth="1"/>
    <col min="15364" max="15364" width="11.6640625" style="1" customWidth="1"/>
    <col min="15365" max="15365" width="12.77734375" style="1" customWidth="1"/>
    <col min="15366" max="15366" width="11.21875" style="1" customWidth="1"/>
    <col min="15367" max="15369" width="0" style="1" hidden="1" customWidth="1"/>
    <col min="15370" max="15370" width="12.5546875" style="1" customWidth="1"/>
    <col min="15371" max="15371" width="10.33203125" style="1" customWidth="1"/>
    <col min="15372" max="15372" width="10.44140625" style="1" customWidth="1"/>
    <col min="15373" max="15373" width="12.88671875" style="1" customWidth="1"/>
    <col min="15374" max="15374" width="11.109375" style="1" customWidth="1"/>
    <col min="15375" max="15375" width="14" style="1" customWidth="1"/>
    <col min="15376" max="15376" width="10.109375" style="1" customWidth="1"/>
    <col min="15377" max="15377" width="12.33203125" style="1" customWidth="1"/>
    <col min="15378" max="15378" width="13.77734375" style="1" customWidth="1"/>
    <col min="15379" max="15379" width="0" style="1" hidden="1" customWidth="1"/>
    <col min="15380" max="15380" width="11.21875" style="1" customWidth="1"/>
    <col min="15381" max="15381" width="10.33203125" style="1" customWidth="1"/>
    <col min="15382" max="15382" width="12.6640625" style="1" customWidth="1"/>
    <col min="15383" max="15383" width="15" style="1" customWidth="1"/>
    <col min="15384" max="15384" width="2.44140625" style="1" customWidth="1"/>
    <col min="15385" max="15385" width="16.6640625" style="1" customWidth="1"/>
    <col min="15386" max="15386" width="3.33203125" style="1" customWidth="1"/>
    <col min="15387" max="15388" width="0" style="1" hidden="1" customWidth="1"/>
    <col min="15389" max="15389" width="15.5546875" style="1" customWidth="1"/>
    <col min="15390" max="15390" width="17.88671875" style="1" customWidth="1"/>
    <col min="15391" max="15391" width="11.77734375" style="1" customWidth="1"/>
    <col min="15392" max="15392" width="12" style="1" customWidth="1"/>
    <col min="15393" max="15616" width="27.5546875" style="1"/>
    <col min="15617" max="15617" width="19.44140625" style="1" customWidth="1"/>
    <col min="15618" max="15618" width="12.88671875" style="1" customWidth="1"/>
    <col min="15619" max="15619" width="12.21875" style="1" customWidth="1"/>
    <col min="15620" max="15620" width="11.6640625" style="1" customWidth="1"/>
    <col min="15621" max="15621" width="12.77734375" style="1" customWidth="1"/>
    <col min="15622" max="15622" width="11.21875" style="1" customWidth="1"/>
    <col min="15623" max="15625" width="0" style="1" hidden="1" customWidth="1"/>
    <col min="15626" max="15626" width="12.5546875" style="1" customWidth="1"/>
    <col min="15627" max="15627" width="10.33203125" style="1" customWidth="1"/>
    <col min="15628" max="15628" width="10.44140625" style="1" customWidth="1"/>
    <col min="15629" max="15629" width="12.88671875" style="1" customWidth="1"/>
    <col min="15630" max="15630" width="11.109375" style="1" customWidth="1"/>
    <col min="15631" max="15631" width="14" style="1" customWidth="1"/>
    <col min="15632" max="15632" width="10.109375" style="1" customWidth="1"/>
    <col min="15633" max="15633" width="12.33203125" style="1" customWidth="1"/>
    <col min="15634" max="15634" width="13.77734375" style="1" customWidth="1"/>
    <col min="15635" max="15635" width="0" style="1" hidden="1" customWidth="1"/>
    <col min="15636" max="15636" width="11.21875" style="1" customWidth="1"/>
    <col min="15637" max="15637" width="10.33203125" style="1" customWidth="1"/>
    <col min="15638" max="15638" width="12.6640625" style="1" customWidth="1"/>
    <col min="15639" max="15639" width="15" style="1" customWidth="1"/>
    <col min="15640" max="15640" width="2.44140625" style="1" customWidth="1"/>
    <col min="15641" max="15641" width="16.6640625" style="1" customWidth="1"/>
    <col min="15642" max="15642" width="3.33203125" style="1" customWidth="1"/>
    <col min="15643" max="15644" width="0" style="1" hidden="1" customWidth="1"/>
    <col min="15645" max="15645" width="15.5546875" style="1" customWidth="1"/>
    <col min="15646" max="15646" width="17.88671875" style="1" customWidth="1"/>
    <col min="15647" max="15647" width="11.77734375" style="1" customWidth="1"/>
    <col min="15648" max="15648" width="12" style="1" customWidth="1"/>
    <col min="15649" max="15872" width="27.5546875" style="1"/>
    <col min="15873" max="15873" width="19.44140625" style="1" customWidth="1"/>
    <col min="15874" max="15874" width="12.88671875" style="1" customWidth="1"/>
    <col min="15875" max="15875" width="12.21875" style="1" customWidth="1"/>
    <col min="15876" max="15876" width="11.6640625" style="1" customWidth="1"/>
    <col min="15877" max="15877" width="12.77734375" style="1" customWidth="1"/>
    <col min="15878" max="15878" width="11.21875" style="1" customWidth="1"/>
    <col min="15879" max="15881" width="0" style="1" hidden="1" customWidth="1"/>
    <col min="15882" max="15882" width="12.5546875" style="1" customWidth="1"/>
    <col min="15883" max="15883" width="10.33203125" style="1" customWidth="1"/>
    <col min="15884" max="15884" width="10.44140625" style="1" customWidth="1"/>
    <col min="15885" max="15885" width="12.88671875" style="1" customWidth="1"/>
    <col min="15886" max="15886" width="11.109375" style="1" customWidth="1"/>
    <col min="15887" max="15887" width="14" style="1" customWidth="1"/>
    <col min="15888" max="15888" width="10.109375" style="1" customWidth="1"/>
    <col min="15889" max="15889" width="12.33203125" style="1" customWidth="1"/>
    <col min="15890" max="15890" width="13.77734375" style="1" customWidth="1"/>
    <col min="15891" max="15891" width="0" style="1" hidden="1" customWidth="1"/>
    <col min="15892" max="15892" width="11.21875" style="1" customWidth="1"/>
    <col min="15893" max="15893" width="10.33203125" style="1" customWidth="1"/>
    <col min="15894" max="15894" width="12.6640625" style="1" customWidth="1"/>
    <col min="15895" max="15895" width="15" style="1" customWidth="1"/>
    <col min="15896" max="15896" width="2.44140625" style="1" customWidth="1"/>
    <col min="15897" max="15897" width="16.6640625" style="1" customWidth="1"/>
    <col min="15898" max="15898" width="3.33203125" style="1" customWidth="1"/>
    <col min="15899" max="15900" width="0" style="1" hidden="1" customWidth="1"/>
    <col min="15901" max="15901" width="15.5546875" style="1" customWidth="1"/>
    <col min="15902" max="15902" width="17.88671875" style="1" customWidth="1"/>
    <col min="15903" max="15903" width="11.77734375" style="1" customWidth="1"/>
    <col min="15904" max="15904" width="12" style="1" customWidth="1"/>
    <col min="15905" max="16128" width="27.5546875" style="1"/>
    <col min="16129" max="16129" width="19.44140625" style="1" customWidth="1"/>
    <col min="16130" max="16130" width="12.88671875" style="1" customWidth="1"/>
    <col min="16131" max="16131" width="12.21875" style="1" customWidth="1"/>
    <col min="16132" max="16132" width="11.6640625" style="1" customWidth="1"/>
    <col min="16133" max="16133" width="12.77734375" style="1" customWidth="1"/>
    <col min="16134" max="16134" width="11.21875" style="1" customWidth="1"/>
    <col min="16135" max="16137" width="0" style="1" hidden="1" customWidth="1"/>
    <col min="16138" max="16138" width="12.5546875" style="1" customWidth="1"/>
    <col min="16139" max="16139" width="10.33203125" style="1" customWidth="1"/>
    <col min="16140" max="16140" width="10.44140625" style="1" customWidth="1"/>
    <col min="16141" max="16141" width="12.88671875" style="1" customWidth="1"/>
    <col min="16142" max="16142" width="11.109375" style="1" customWidth="1"/>
    <col min="16143" max="16143" width="14" style="1" customWidth="1"/>
    <col min="16144" max="16144" width="10.109375" style="1" customWidth="1"/>
    <col min="16145" max="16145" width="12.33203125" style="1" customWidth="1"/>
    <col min="16146" max="16146" width="13.77734375" style="1" customWidth="1"/>
    <col min="16147" max="16147" width="0" style="1" hidden="1" customWidth="1"/>
    <col min="16148" max="16148" width="11.21875" style="1" customWidth="1"/>
    <col min="16149" max="16149" width="10.33203125" style="1" customWidth="1"/>
    <col min="16150" max="16150" width="12.6640625" style="1" customWidth="1"/>
    <col min="16151" max="16151" width="15" style="1" customWidth="1"/>
    <col min="16152" max="16152" width="2.44140625" style="1" customWidth="1"/>
    <col min="16153" max="16153" width="16.6640625" style="1" customWidth="1"/>
    <col min="16154" max="16154" width="3.33203125" style="1" customWidth="1"/>
    <col min="16155" max="16156" width="0" style="1" hidden="1" customWidth="1"/>
    <col min="16157" max="16157" width="15.5546875" style="1" customWidth="1"/>
    <col min="16158" max="16158" width="17.88671875" style="1" customWidth="1"/>
    <col min="16159" max="16159" width="11.77734375" style="1" customWidth="1"/>
    <col min="16160" max="16160" width="12" style="1" customWidth="1"/>
    <col min="16161" max="16384" width="27.5546875" style="1"/>
  </cols>
  <sheetData>
    <row r="1" spans="1:52" ht="36.75" customHeight="1" x14ac:dyDescent="0.25">
      <c r="A1" s="68"/>
      <c r="B1" s="53"/>
      <c r="C1" s="67"/>
      <c r="D1" s="53"/>
      <c r="E1" s="53"/>
      <c r="F1" s="53"/>
      <c r="G1" s="53"/>
      <c r="H1" s="53"/>
      <c r="I1" s="53"/>
      <c r="J1" s="53"/>
      <c r="K1" s="53"/>
      <c r="M1" s="66"/>
      <c r="O1" s="53"/>
      <c r="P1" s="53"/>
      <c r="Q1" s="53"/>
      <c r="R1" s="53"/>
      <c r="S1" s="53"/>
      <c r="T1" s="53"/>
      <c r="U1" s="53"/>
      <c r="V1" s="53"/>
      <c r="W1" s="65" t="s">
        <v>95</v>
      </c>
      <c r="Y1" s="64"/>
      <c r="AA1" s="64"/>
      <c r="AC1" s="64"/>
    </row>
    <row r="2" spans="1:52" s="60" customFormat="1" ht="18" customHeight="1" x14ac:dyDescent="0.2">
      <c r="A2" s="63"/>
      <c r="B2" s="29"/>
      <c r="C2" s="29"/>
      <c r="D2" s="30"/>
      <c r="E2" s="29"/>
      <c r="F2" s="29"/>
      <c r="G2" s="29"/>
      <c r="H2" s="29"/>
      <c r="I2" s="29"/>
      <c r="J2" s="29"/>
      <c r="K2" s="29"/>
      <c r="M2" s="62"/>
      <c r="N2" s="61"/>
      <c r="O2" s="29"/>
      <c r="P2" s="29"/>
      <c r="Q2" s="29"/>
      <c r="R2" s="29"/>
      <c r="S2" s="29"/>
      <c r="T2" s="29"/>
      <c r="U2" s="29"/>
      <c r="V2" s="29"/>
      <c r="W2" s="5"/>
      <c r="Y2" s="5"/>
      <c r="AA2" s="5"/>
      <c r="AC2" s="5"/>
    </row>
    <row r="3" spans="1:52" ht="21" customHeight="1" x14ac:dyDescent="0.2">
      <c r="A3" s="59"/>
      <c r="B3" s="53"/>
      <c r="C3" s="53"/>
      <c r="D3" s="59"/>
      <c r="E3" s="53"/>
      <c r="F3" s="54"/>
      <c r="G3" s="53"/>
      <c r="H3" s="53"/>
      <c r="I3" s="54"/>
      <c r="J3" s="53"/>
      <c r="K3" s="53"/>
      <c r="M3" s="58"/>
      <c r="N3" s="57"/>
      <c r="O3" s="53"/>
      <c r="P3" s="53"/>
      <c r="Q3" s="53"/>
      <c r="R3" s="53"/>
      <c r="S3" s="53"/>
      <c r="T3" s="53"/>
      <c r="U3" s="53"/>
      <c r="V3" s="53"/>
      <c r="W3" s="5"/>
      <c r="Y3" s="5"/>
      <c r="AA3" s="5"/>
      <c r="AC3" s="5"/>
    </row>
    <row r="4" spans="1:52" ht="20.100000000000001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5"/>
      <c r="X4" s="8"/>
      <c r="Y4" s="55"/>
      <c r="Z4" s="8"/>
      <c r="AA4" s="55"/>
      <c r="AB4" s="8"/>
      <c r="AC4" s="55"/>
    </row>
    <row r="5" spans="1:52" ht="15" customHeight="1" thickBot="1" x14ac:dyDescent="0.25">
      <c r="A5" s="53"/>
      <c r="B5" s="53"/>
      <c r="C5" s="53"/>
      <c r="D5" s="53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2"/>
      <c r="Y5" s="50"/>
      <c r="AA5" s="51"/>
      <c r="AC5" s="50"/>
    </row>
    <row r="6" spans="1:52" ht="15.95" customHeight="1" thickTop="1" x14ac:dyDescent="0.25">
      <c r="A6" s="104"/>
      <c r="B6" s="104" t="s">
        <v>94</v>
      </c>
      <c r="C6" s="104" t="s">
        <v>100</v>
      </c>
      <c r="D6" s="104"/>
      <c r="E6" s="104" t="s">
        <v>93</v>
      </c>
      <c r="F6" s="104"/>
      <c r="G6" s="223"/>
      <c r="H6" s="224"/>
      <c r="I6" s="224"/>
      <c r="J6" s="119" t="s">
        <v>92</v>
      </c>
      <c r="K6" s="118"/>
      <c r="L6" s="104" t="s">
        <v>91</v>
      </c>
      <c r="M6" s="117" t="s">
        <v>90</v>
      </c>
      <c r="N6" s="110" t="s">
        <v>89</v>
      </c>
      <c r="O6" s="109"/>
      <c r="P6" s="109"/>
      <c r="Q6" s="108"/>
      <c r="R6" s="215" t="s">
        <v>88</v>
      </c>
      <c r="S6" s="216"/>
      <c r="T6" s="217"/>
      <c r="U6" s="104" t="s">
        <v>87</v>
      </c>
      <c r="V6" s="116" t="s">
        <v>86</v>
      </c>
      <c r="W6" s="115" t="s">
        <v>73</v>
      </c>
      <c r="X6" s="96"/>
      <c r="Y6" s="114" t="s">
        <v>85</v>
      </c>
      <c r="Z6" s="2"/>
      <c r="AA6" s="114"/>
      <c r="AB6" s="2"/>
      <c r="AC6" s="11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97" t="s">
        <v>22</v>
      </c>
      <c r="B7" s="97" t="s">
        <v>84</v>
      </c>
      <c r="C7" s="97" t="s">
        <v>99</v>
      </c>
      <c r="D7" s="97" t="s">
        <v>82</v>
      </c>
      <c r="E7" s="97" t="s">
        <v>83</v>
      </c>
      <c r="F7" s="97" t="s">
        <v>82</v>
      </c>
      <c r="G7" s="225"/>
      <c r="H7" s="225"/>
      <c r="I7" s="225"/>
      <c r="J7" s="113" t="s">
        <v>81</v>
      </c>
      <c r="K7" s="112"/>
      <c r="L7" s="97" t="s">
        <v>80</v>
      </c>
      <c r="M7" s="111" t="s">
        <v>70</v>
      </c>
      <c r="N7" s="110" t="s">
        <v>79</v>
      </c>
      <c r="O7" s="109"/>
      <c r="P7" s="108"/>
      <c r="Q7" s="104" t="s">
        <v>78</v>
      </c>
      <c r="R7" s="218" t="s">
        <v>103</v>
      </c>
      <c r="S7" s="219"/>
      <c r="T7" s="220"/>
      <c r="U7" s="97" t="s">
        <v>77</v>
      </c>
      <c r="V7" s="98" t="s">
        <v>76</v>
      </c>
      <c r="W7" s="97" t="s">
        <v>75</v>
      </c>
      <c r="X7" s="96"/>
      <c r="Y7" s="95" t="s">
        <v>74</v>
      </c>
      <c r="Z7" s="2"/>
      <c r="AA7" s="95"/>
      <c r="AB7" s="2"/>
      <c r="AC7" s="95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97"/>
      <c r="B8" s="97" t="s">
        <v>72</v>
      </c>
      <c r="C8" s="97" t="s">
        <v>72</v>
      </c>
      <c r="D8" s="97"/>
      <c r="E8" s="97" t="s">
        <v>71</v>
      </c>
      <c r="F8" s="97"/>
      <c r="G8" s="107"/>
      <c r="H8" s="106"/>
      <c r="I8" s="105"/>
      <c r="J8" s="104" t="s">
        <v>71</v>
      </c>
      <c r="K8" s="104" t="s">
        <v>70</v>
      </c>
      <c r="L8" s="97" t="s">
        <v>69</v>
      </c>
      <c r="M8" s="97" t="s">
        <v>68</v>
      </c>
      <c r="N8" s="98" t="s">
        <v>67</v>
      </c>
      <c r="O8" s="104" t="s">
        <v>66</v>
      </c>
      <c r="P8" s="226" t="s">
        <v>63</v>
      </c>
      <c r="Q8" s="97" t="s">
        <v>65</v>
      </c>
      <c r="R8" s="104" t="s">
        <v>64</v>
      </c>
      <c r="S8" s="103"/>
      <c r="T8" s="221" t="s">
        <v>63</v>
      </c>
      <c r="U8" s="97" t="s">
        <v>62</v>
      </c>
      <c r="V8" s="98" t="s">
        <v>61</v>
      </c>
      <c r="W8" s="97" t="s">
        <v>60</v>
      </c>
      <c r="X8" s="96"/>
      <c r="Y8" s="95" t="s">
        <v>59</v>
      </c>
      <c r="Z8" s="2"/>
      <c r="AA8" s="95"/>
      <c r="AB8" s="2"/>
      <c r="AC8" s="95" t="s">
        <v>58</v>
      </c>
      <c r="AD8" s="26"/>
      <c r="AE8" s="26"/>
      <c r="AF8" s="26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102"/>
      <c r="B9" s="97"/>
      <c r="C9" s="97"/>
      <c r="D9" s="97"/>
      <c r="E9" s="97" t="s">
        <v>57</v>
      </c>
      <c r="F9" s="102"/>
      <c r="G9" s="101"/>
      <c r="H9" s="100"/>
      <c r="I9" s="99"/>
      <c r="J9" s="97" t="s">
        <v>56</v>
      </c>
      <c r="K9" s="97" t="s">
        <v>55</v>
      </c>
      <c r="L9" s="97" t="s">
        <v>54</v>
      </c>
      <c r="M9" s="97" t="s">
        <v>53</v>
      </c>
      <c r="N9" s="98" t="s">
        <v>52</v>
      </c>
      <c r="O9" s="97" t="s">
        <v>51</v>
      </c>
      <c r="P9" s="227"/>
      <c r="Q9" s="97"/>
      <c r="R9" s="97" t="s">
        <v>50</v>
      </c>
      <c r="S9" s="98"/>
      <c r="T9" s="222"/>
      <c r="U9" s="97" t="s">
        <v>49</v>
      </c>
      <c r="V9" s="98" t="s">
        <v>48</v>
      </c>
      <c r="W9" s="97" t="s">
        <v>47</v>
      </c>
      <c r="X9" s="96"/>
      <c r="Y9" s="95" t="s">
        <v>46</v>
      </c>
      <c r="Z9" s="2"/>
      <c r="AA9" s="95"/>
      <c r="AB9" s="2"/>
      <c r="AC9" s="95"/>
      <c r="AD9" s="26"/>
      <c r="AE9" s="26"/>
      <c r="AF9" s="7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6" t="s">
        <v>45</v>
      </c>
      <c r="B10" s="42">
        <v>360982.02230000001</v>
      </c>
      <c r="C10" s="42">
        <v>169706.55486477003</v>
      </c>
      <c r="D10" s="90">
        <f>B10+C10</f>
        <v>530688.5771647701</v>
      </c>
      <c r="E10" s="42">
        <v>35.008399999999995</v>
      </c>
      <c r="F10" s="90">
        <f>D10+E10</f>
        <v>530723.58556477015</v>
      </c>
      <c r="G10" s="42">
        <v>0</v>
      </c>
      <c r="H10" s="42">
        <v>0</v>
      </c>
      <c r="I10" s="42">
        <v>0</v>
      </c>
      <c r="J10" s="42">
        <v>9046.7356</v>
      </c>
      <c r="K10" s="42">
        <v>2153.7632999999996</v>
      </c>
      <c r="L10" s="42">
        <v>0</v>
      </c>
      <c r="M10" s="42">
        <v>9611.502199999999</v>
      </c>
      <c r="N10" s="42">
        <v>938.35809999999992</v>
      </c>
      <c r="O10" s="42">
        <v>2012.6126999999999</v>
      </c>
      <c r="P10" s="42">
        <v>10.929669724127189</v>
      </c>
      <c r="Q10" s="42">
        <v>3024.5135</v>
      </c>
      <c r="R10" s="42">
        <v>78.358639279454039</v>
      </c>
      <c r="S10" s="42">
        <v>0</v>
      </c>
      <c r="T10" s="42">
        <v>60.020982771031328</v>
      </c>
      <c r="U10" s="42">
        <v>0</v>
      </c>
      <c r="V10" s="42">
        <v>962.08590000000004</v>
      </c>
      <c r="W10" s="90">
        <f t="shared" ref="W10:W32" si="0">SUM(F10:V10)</f>
        <v>558622.46615654475</v>
      </c>
      <c r="X10" s="38"/>
      <c r="Y10" s="44">
        <v>44538.336560000003</v>
      </c>
      <c r="Z10" s="40"/>
      <c r="AA10" s="45">
        <v>0</v>
      </c>
      <c r="AB10" s="38"/>
      <c r="AC10" s="90">
        <f>+W10+Y10+AA10</f>
        <v>603160.80271654471</v>
      </c>
      <c r="AD10" s="31"/>
      <c r="AE10" s="27"/>
      <c r="AF10" s="69"/>
      <c r="AG10" s="2"/>
      <c r="AH10" s="3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6" t="s">
        <v>44</v>
      </c>
      <c r="B11" s="42">
        <v>58497.434099999999</v>
      </c>
      <c r="C11" s="42">
        <v>8064.1431941399997</v>
      </c>
      <c r="D11" s="90">
        <f t="shared" ref="D11:D32" si="1">B11+C11</f>
        <v>66561.577294139992</v>
      </c>
      <c r="E11" s="42">
        <v>1.7832999999999999</v>
      </c>
      <c r="F11" s="90">
        <f t="shared" ref="F11:F32" si="2">D11+E11</f>
        <v>66563.360594139987</v>
      </c>
      <c r="G11" s="42">
        <v>0</v>
      </c>
      <c r="H11" s="42">
        <v>0</v>
      </c>
      <c r="I11" s="42">
        <v>0</v>
      </c>
      <c r="J11" s="42">
        <v>1134.6861999999999</v>
      </c>
      <c r="K11" s="42">
        <v>0</v>
      </c>
      <c r="L11" s="42">
        <v>0</v>
      </c>
      <c r="M11" s="42">
        <v>0</v>
      </c>
      <c r="N11" s="42">
        <v>117.6953</v>
      </c>
      <c r="O11" s="42">
        <v>201.91279999999998</v>
      </c>
      <c r="P11" s="42">
        <v>16.472601785484553</v>
      </c>
      <c r="Q11" s="42">
        <v>438.03300000000002</v>
      </c>
      <c r="R11" s="42">
        <v>105.89581216431142</v>
      </c>
      <c r="S11" s="42">
        <v>0</v>
      </c>
      <c r="T11" s="42">
        <v>90.460350025776208</v>
      </c>
      <c r="U11" s="42">
        <v>2.2000000000000002</v>
      </c>
      <c r="V11" s="42">
        <v>120.67139999999999</v>
      </c>
      <c r="W11" s="90">
        <f t="shared" si="0"/>
        <v>68791.388058115568</v>
      </c>
      <c r="X11" s="38"/>
      <c r="Y11" s="44">
        <v>141.95400000000001</v>
      </c>
      <c r="Z11" s="40"/>
      <c r="AA11" s="45">
        <v>0</v>
      </c>
      <c r="AB11" s="38"/>
      <c r="AC11" s="90">
        <f t="shared" ref="AC11:AC38" si="3">+W11+Y11+AA11</f>
        <v>68933.342058115566</v>
      </c>
      <c r="AD11" s="31"/>
      <c r="AE11" s="27"/>
      <c r="AF11" s="69"/>
      <c r="AG11" s="2"/>
      <c r="AH11" s="3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6" t="s">
        <v>43</v>
      </c>
      <c r="B12" s="42">
        <v>177546.2083</v>
      </c>
      <c r="C12" s="42">
        <v>37033.421930340002</v>
      </c>
      <c r="D12" s="90">
        <f t="shared" si="1"/>
        <v>214579.63023034</v>
      </c>
      <c r="E12" s="42">
        <v>10.441700000000001</v>
      </c>
      <c r="F12" s="90">
        <f>D12+E12</f>
        <v>214590.07193034</v>
      </c>
      <c r="G12" s="42">
        <v>0</v>
      </c>
      <c r="H12" s="42">
        <v>0</v>
      </c>
      <c r="I12" s="42">
        <v>0</v>
      </c>
      <c r="J12" s="42">
        <v>3657.9742999999999</v>
      </c>
      <c r="K12" s="42">
        <v>735.51940000000002</v>
      </c>
      <c r="L12" s="42">
        <v>0</v>
      </c>
      <c r="M12" s="42">
        <v>3282.3692000000001</v>
      </c>
      <c r="N12" s="42">
        <v>379.41990000000004</v>
      </c>
      <c r="O12" s="42">
        <v>1007.8906999999999</v>
      </c>
      <c r="P12" s="42">
        <v>10.929669724127189</v>
      </c>
      <c r="Q12" s="42">
        <v>1178.5173</v>
      </c>
      <c r="R12" s="42">
        <v>78.01718466652828</v>
      </c>
      <c r="S12" s="42">
        <v>0</v>
      </c>
      <c r="T12" s="42">
        <v>60.020982771031328</v>
      </c>
      <c r="U12" s="42">
        <v>0.5</v>
      </c>
      <c r="V12" s="42">
        <v>389.01409999999998</v>
      </c>
      <c r="W12" s="90">
        <f t="shared" si="0"/>
        <v>225370.24466750168</v>
      </c>
      <c r="X12" s="38"/>
      <c r="Y12" s="44">
        <v>1367.5863200000001</v>
      </c>
      <c r="Z12" s="40"/>
      <c r="AA12" s="45">
        <v>0</v>
      </c>
      <c r="AB12" s="38"/>
      <c r="AC12" s="90">
        <f t="shared" si="3"/>
        <v>226737.83098750169</v>
      </c>
      <c r="AD12" s="31"/>
      <c r="AE12" s="27"/>
      <c r="AF12" s="69"/>
      <c r="AG12" s="2"/>
      <c r="AH12" s="36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6" t="s">
        <v>42</v>
      </c>
      <c r="B13" s="42">
        <v>72987.474099999992</v>
      </c>
      <c r="C13" s="42">
        <v>16847.381959979997</v>
      </c>
      <c r="D13" s="90">
        <f t="shared" si="1"/>
        <v>89834.856059979997</v>
      </c>
      <c r="E13" s="42">
        <v>3.2166999999999999</v>
      </c>
      <c r="F13" s="90">
        <f t="shared" si="2"/>
        <v>89838.072759980001</v>
      </c>
      <c r="G13" s="42">
        <v>0</v>
      </c>
      <c r="H13" s="42">
        <v>0</v>
      </c>
      <c r="I13" s="42">
        <v>0</v>
      </c>
      <c r="J13" s="42">
        <v>1531.4296000000002</v>
      </c>
      <c r="K13" s="42">
        <v>235.185</v>
      </c>
      <c r="L13" s="42">
        <v>0</v>
      </c>
      <c r="M13" s="42">
        <v>1049.5496000000001</v>
      </c>
      <c r="N13" s="42">
        <v>158.8459</v>
      </c>
      <c r="O13" s="42">
        <v>264.08190000000002</v>
      </c>
      <c r="P13" s="42">
        <v>13.836903550711607</v>
      </c>
      <c r="Q13" s="42">
        <v>1032.5063</v>
      </c>
      <c r="R13" s="42">
        <v>109.5367506334477</v>
      </c>
      <c r="S13" s="42">
        <v>0</v>
      </c>
      <c r="T13" s="42">
        <v>75.986243939633539</v>
      </c>
      <c r="U13" s="42">
        <v>1.5</v>
      </c>
      <c r="V13" s="42">
        <v>162.86260000000001</v>
      </c>
      <c r="W13" s="90">
        <f t="shared" si="0"/>
        <v>94473.39355810378</v>
      </c>
      <c r="X13" s="38"/>
      <c r="Y13" s="44">
        <v>2397.6205599999998</v>
      </c>
      <c r="Z13" s="40"/>
      <c r="AA13" s="45">
        <v>0</v>
      </c>
      <c r="AB13" s="38"/>
      <c r="AC13" s="90">
        <f t="shared" si="3"/>
        <v>96871.014118103776</v>
      </c>
      <c r="AD13" s="31"/>
      <c r="AE13" s="27"/>
      <c r="AF13" s="69"/>
      <c r="AG13" s="2"/>
      <c r="AH13" s="3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6" t="s">
        <v>41</v>
      </c>
      <c r="B14" s="42">
        <v>101961.82709999999</v>
      </c>
      <c r="C14" s="42">
        <v>18593.756919210005</v>
      </c>
      <c r="D14" s="90">
        <f t="shared" si="1"/>
        <v>120555.58401921</v>
      </c>
      <c r="E14" s="42">
        <v>2.8</v>
      </c>
      <c r="F14" s="90">
        <f t="shared" si="2"/>
        <v>120558.38401921</v>
      </c>
      <c r="G14" s="42">
        <v>0</v>
      </c>
      <c r="H14" s="42">
        <v>0</v>
      </c>
      <c r="I14" s="42">
        <v>0</v>
      </c>
      <c r="J14" s="42">
        <v>2055.1309000000001</v>
      </c>
      <c r="K14" s="42">
        <v>184.8954</v>
      </c>
      <c r="L14" s="42">
        <v>0</v>
      </c>
      <c r="M14" s="42">
        <v>825.12419999999997</v>
      </c>
      <c r="N14" s="42">
        <v>213.1678</v>
      </c>
      <c r="O14" s="42">
        <v>283.36290000000002</v>
      </c>
      <c r="P14" s="42">
        <v>14.695988672976329</v>
      </c>
      <c r="Q14" s="42">
        <v>959.50080000000003</v>
      </c>
      <c r="R14" s="42">
        <v>114.71931851930002</v>
      </c>
      <c r="S14" s="42">
        <v>0</v>
      </c>
      <c r="T14" s="42">
        <v>80.70396502801556</v>
      </c>
      <c r="U14" s="42">
        <v>0.5</v>
      </c>
      <c r="V14" s="42">
        <v>218.5581</v>
      </c>
      <c r="W14" s="90">
        <f t="shared" si="0"/>
        <v>125508.74339143028</v>
      </c>
      <c r="X14" s="38"/>
      <c r="Y14" s="44">
        <v>2885.6657200000004</v>
      </c>
      <c r="Z14" s="40"/>
      <c r="AA14" s="45">
        <v>0</v>
      </c>
      <c r="AB14" s="38"/>
      <c r="AC14" s="90">
        <f t="shared" si="3"/>
        <v>128394.40911143029</v>
      </c>
      <c r="AD14" s="31"/>
      <c r="AE14" s="27"/>
      <c r="AF14" s="69"/>
      <c r="AG14" s="2"/>
      <c r="AH14" s="36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6" t="s">
        <v>40</v>
      </c>
      <c r="B15" s="42">
        <v>30513.9944</v>
      </c>
      <c r="C15" s="42">
        <v>7704.5954086200009</v>
      </c>
      <c r="D15" s="90">
        <f t="shared" si="1"/>
        <v>38218.589808620003</v>
      </c>
      <c r="E15" s="42">
        <v>2.0167000000000002</v>
      </c>
      <c r="F15" s="90">
        <f t="shared" si="2"/>
        <v>38220.606508620003</v>
      </c>
      <c r="G15" s="42">
        <v>0</v>
      </c>
      <c r="H15" s="42">
        <v>0</v>
      </c>
      <c r="I15" s="42">
        <v>0</v>
      </c>
      <c r="J15" s="42">
        <v>651.51859999999999</v>
      </c>
      <c r="K15" s="42">
        <v>72.327600000000004</v>
      </c>
      <c r="L15" s="42">
        <v>0</v>
      </c>
      <c r="M15" s="42">
        <v>322.7731</v>
      </c>
      <c r="N15" s="42">
        <v>67.579599999999999</v>
      </c>
      <c r="O15" s="42">
        <v>230.50310000000002</v>
      </c>
      <c r="P15" s="42">
        <v>15.408493754555835</v>
      </c>
      <c r="Q15" s="42">
        <v>667.47880000000009</v>
      </c>
      <c r="R15" s="42">
        <v>196.47615858705205</v>
      </c>
      <c r="S15" s="42">
        <v>0</v>
      </c>
      <c r="T15" s="42">
        <v>84.616732418580384</v>
      </c>
      <c r="U15" s="42">
        <v>3</v>
      </c>
      <c r="V15" s="42">
        <v>69.288399999999996</v>
      </c>
      <c r="W15" s="90">
        <f t="shared" si="0"/>
        <v>40601.577093380183</v>
      </c>
      <c r="X15" s="38"/>
      <c r="Y15" s="44">
        <v>494.46429999999998</v>
      </c>
      <c r="Z15" s="40"/>
      <c r="AA15" s="45">
        <v>0</v>
      </c>
      <c r="AB15" s="38"/>
      <c r="AC15" s="90">
        <f t="shared" si="3"/>
        <v>41096.041393380183</v>
      </c>
      <c r="AD15" s="31"/>
      <c r="AE15" s="27"/>
      <c r="AF15" s="69"/>
      <c r="AG15" s="2"/>
      <c r="AH15" s="36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6" t="s">
        <v>39</v>
      </c>
      <c r="B16" s="42">
        <v>101815.87300000001</v>
      </c>
      <c r="C16" s="42">
        <v>16179.650357970002</v>
      </c>
      <c r="D16" s="90">
        <f t="shared" si="1"/>
        <v>117995.52335797001</v>
      </c>
      <c r="E16" s="42">
        <v>5.6249000000000002</v>
      </c>
      <c r="F16" s="90">
        <f t="shared" si="2"/>
        <v>118001.14825797001</v>
      </c>
      <c r="G16" s="42">
        <v>0</v>
      </c>
      <c r="H16" s="42">
        <v>0</v>
      </c>
      <c r="I16" s="42">
        <v>0</v>
      </c>
      <c r="J16" s="42">
        <v>2011.4891</v>
      </c>
      <c r="K16" s="42">
        <v>319.19929999999994</v>
      </c>
      <c r="L16" s="42">
        <v>0</v>
      </c>
      <c r="M16" s="42">
        <v>1424.4758999999999</v>
      </c>
      <c r="N16" s="42">
        <v>208.63770000000002</v>
      </c>
      <c r="O16" s="42">
        <v>379.68990000000002</v>
      </c>
      <c r="P16" s="42">
        <v>12.647335601698803</v>
      </c>
      <c r="Q16" s="42">
        <v>813.48980000000006</v>
      </c>
      <c r="R16" s="42">
        <v>109.49659234018331</v>
      </c>
      <c r="S16" s="42">
        <v>0</v>
      </c>
      <c r="T16" s="42">
        <v>69.453655212199351</v>
      </c>
      <c r="U16" s="42">
        <v>1.8</v>
      </c>
      <c r="V16" s="42">
        <v>213.9135</v>
      </c>
      <c r="W16" s="90">
        <f t="shared" si="0"/>
        <v>123565.4410411241</v>
      </c>
      <c r="X16" s="38"/>
      <c r="Y16" s="44">
        <v>1108.6171200000001</v>
      </c>
      <c r="Z16" s="40"/>
      <c r="AA16" s="45">
        <v>0</v>
      </c>
      <c r="AB16" s="38"/>
      <c r="AC16" s="90">
        <f t="shared" si="3"/>
        <v>124674.05816112409</v>
      </c>
      <c r="AD16" s="31"/>
      <c r="AE16" s="27"/>
      <c r="AF16" s="69"/>
      <c r="AG16" s="2"/>
      <c r="AH16" s="3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6" t="s">
        <v>38</v>
      </c>
      <c r="B17" s="42">
        <v>77083.832200000004</v>
      </c>
      <c r="C17" s="42">
        <v>10889.161510589996</v>
      </c>
      <c r="D17" s="90">
        <f t="shared" si="1"/>
        <v>87972.993710590003</v>
      </c>
      <c r="E17" s="42">
        <v>1.7251000000000001</v>
      </c>
      <c r="F17" s="90">
        <f t="shared" si="2"/>
        <v>87974.718810589999</v>
      </c>
      <c r="G17" s="42">
        <v>0</v>
      </c>
      <c r="H17" s="42">
        <v>0</v>
      </c>
      <c r="I17" s="42">
        <v>0</v>
      </c>
      <c r="J17" s="42">
        <v>1499.6901</v>
      </c>
      <c r="K17" s="42">
        <v>86.127899999999997</v>
      </c>
      <c r="L17" s="42">
        <v>0</v>
      </c>
      <c r="M17" s="42">
        <v>384.35899999999998</v>
      </c>
      <c r="N17" s="42">
        <v>155.55520000000001</v>
      </c>
      <c r="O17" s="42">
        <v>176.0386</v>
      </c>
      <c r="P17" s="42">
        <v>16.981975305709007</v>
      </c>
      <c r="Q17" s="42">
        <v>834.34860000000003</v>
      </c>
      <c r="R17" s="42">
        <v>118.60009262468681</v>
      </c>
      <c r="S17" s="42">
        <v>0</v>
      </c>
      <c r="T17" s="42">
        <v>93.257607404446105</v>
      </c>
      <c r="U17" s="42">
        <v>2.2000000000000002</v>
      </c>
      <c r="V17" s="42">
        <v>159.48870000000002</v>
      </c>
      <c r="W17" s="90">
        <f t="shared" si="0"/>
        <v>91501.366585924858</v>
      </c>
      <c r="X17" s="38"/>
      <c r="Y17" s="44">
        <v>1320.2974400000001</v>
      </c>
      <c r="Z17" s="40"/>
      <c r="AA17" s="45">
        <v>0</v>
      </c>
      <c r="AB17" s="38"/>
      <c r="AC17" s="90">
        <f t="shared" si="3"/>
        <v>92821.664025924852</v>
      </c>
      <c r="AD17" s="31"/>
      <c r="AE17" s="27"/>
      <c r="AF17" s="69"/>
      <c r="AG17" s="2"/>
      <c r="AH17" s="3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6" t="s">
        <v>37</v>
      </c>
      <c r="B18" s="42">
        <v>58177.922599999998</v>
      </c>
      <c r="C18" s="42">
        <v>10478.249755709998</v>
      </c>
      <c r="D18" s="90">
        <f t="shared" si="1"/>
        <v>68656.17235570999</v>
      </c>
      <c r="E18" s="42">
        <v>2.7749999999999999</v>
      </c>
      <c r="F18" s="90">
        <f t="shared" si="2"/>
        <v>68658.947355709985</v>
      </c>
      <c r="G18" s="42">
        <v>0</v>
      </c>
      <c r="H18" s="42">
        <v>0</v>
      </c>
      <c r="I18" s="42">
        <v>0</v>
      </c>
      <c r="J18" s="42">
        <v>1170.3931</v>
      </c>
      <c r="K18" s="42">
        <v>0</v>
      </c>
      <c r="L18" s="42">
        <v>0</v>
      </c>
      <c r="M18" s="42">
        <v>0</v>
      </c>
      <c r="N18" s="42">
        <v>121.39619999999999</v>
      </c>
      <c r="O18" s="42">
        <v>184.18559999999999</v>
      </c>
      <c r="P18" s="42">
        <v>13.70384670358143</v>
      </c>
      <c r="Q18" s="42">
        <v>625.76139999999998</v>
      </c>
      <c r="R18" s="42">
        <v>105.32287840259366</v>
      </c>
      <c r="S18" s="42">
        <v>0</v>
      </c>
      <c r="T18" s="42">
        <v>75.255553715508924</v>
      </c>
      <c r="U18" s="42">
        <v>2.2000000000000002</v>
      </c>
      <c r="V18" s="42">
        <v>124.46589999999999</v>
      </c>
      <c r="W18" s="90">
        <f t="shared" si="0"/>
        <v>71081.631834531669</v>
      </c>
      <c r="X18" s="38"/>
      <c r="Y18" s="44">
        <v>1336.1777</v>
      </c>
      <c r="Z18" s="40"/>
      <c r="AA18" s="45">
        <v>0</v>
      </c>
      <c r="AB18" s="38"/>
      <c r="AC18" s="90">
        <f t="shared" si="3"/>
        <v>72417.809534531669</v>
      </c>
      <c r="AD18" s="31"/>
      <c r="AE18" s="27"/>
      <c r="AF18" s="69"/>
      <c r="AG18" s="2"/>
      <c r="AH18" s="36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6" t="s">
        <v>36</v>
      </c>
      <c r="B19" s="42">
        <v>40884.1273</v>
      </c>
      <c r="C19" s="42">
        <v>5393.2167860999971</v>
      </c>
      <c r="D19" s="90">
        <f t="shared" si="1"/>
        <v>46277.344086099998</v>
      </c>
      <c r="E19" s="42">
        <v>1.6</v>
      </c>
      <c r="F19" s="90">
        <f t="shared" si="2"/>
        <v>46278.944086099997</v>
      </c>
      <c r="G19" s="42">
        <v>0</v>
      </c>
      <c r="H19" s="42">
        <v>0</v>
      </c>
      <c r="I19" s="42">
        <v>0</v>
      </c>
      <c r="J19" s="42">
        <v>788.63250000000005</v>
      </c>
      <c r="K19" s="42">
        <v>63.513100000000001</v>
      </c>
      <c r="L19" s="42">
        <v>3.6179999999999996E-5</v>
      </c>
      <c r="M19" s="42">
        <v>283.58140000000003</v>
      </c>
      <c r="N19" s="42">
        <v>81.799800000000005</v>
      </c>
      <c r="O19" s="42">
        <v>225.16050000000001</v>
      </c>
      <c r="P19" s="42">
        <v>12.165197601802159</v>
      </c>
      <c r="Q19" s="42">
        <v>425.25409999999999</v>
      </c>
      <c r="R19" s="42">
        <v>151.07224020930875</v>
      </c>
      <c r="S19" s="42">
        <v>0</v>
      </c>
      <c r="T19" s="42">
        <v>66.805963440668862</v>
      </c>
      <c r="U19" s="42">
        <v>2.5</v>
      </c>
      <c r="V19" s="42">
        <v>83.868200000000002</v>
      </c>
      <c r="W19" s="90">
        <f t="shared" si="0"/>
        <v>48463.297123531767</v>
      </c>
      <c r="X19" s="38"/>
      <c r="Y19" s="44">
        <v>0</v>
      </c>
      <c r="Z19" s="40"/>
      <c r="AA19" s="45">
        <v>0</v>
      </c>
      <c r="AB19" s="38"/>
      <c r="AC19" s="90">
        <f t="shared" si="3"/>
        <v>48463.297123531767</v>
      </c>
      <c r="AD19" s="31"/>
      <c r="AE19" s="27"/>
      <c r="AF19" s="69"/>
      <c r="AG19" s="2"/>
      <c r="AH19" s="3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6" t="s">
        <v>35</v>
      </c>
      <c r="B20" s="42">
        <v>43719.7811</v>
      </c>
      <c r="C20" s="42">
        <v>6317.7682349100023</v>
      </c>
      <c r="D20" s="90">
        <f t="shared" si="1"/>
        <v>50037.54933491</v>
      </c>
      <c r="E20" s="42">
        <v>1.6916</v>
      </c>
      <c r="F20" s="90">
        <f t="shared" si="2"/>
        <v>50039.240934909998</v>
      </c>
      <c r="G20" s="42">
        <v>0</v>
      </c>
      <c r="H20" s="42">
        <v>0</v>
      </c>
      <c r="I20" s="42">
        <v>0</v>
      </c>
      <c r="J20" s="42">
        <v>852.99830000000009</v>
      </c>
      <c r="K20" s="42">
        <v>0</v>
      </c>
      <c r="L20" s="42">
        <v>0</v>
      </c>
      <c r="M20" s="42">
        <v>0</v>
      </c>
      <c r="N20" s="42">
        <v>88.476600000000005</v>
      </c>
      <c r="O20" s="42">
        <v>187.8339</v>
      </c>
      <c r="P20" s="42">
        <v>16.027912632256616</v>
      </c>
      <c r="Q20" s="42">
        <v>417.17430000000002</v>
      </c>
      <c r="R20" s="42">
        <v>117.3976095653795</v>
      </c>
      <c r="S20" s="42">
        <v>0</v>
      </c>
      <c r="T20" s="42">
        <v>88.018310940625355</v>
      </c>
      <c r="U20" s="42">
        <v>2.2000000000000002</v>
      </c>
      <c r="V20" s="42">
        <v>90.713899999999995</v>
      </c>
      <c r="W20" s="90">
        <f t="shared" si="0"/>
        <v>51900.081768048258</v>
      </c>
      <c r="X20" s="38"/>
      <c r="Y20" s="44">
        <v>315.44628</v>
      </c>
      <c r="Z20" s="40"/>
      <c r="AA20" s="45">
        <v>0</v>
      </c>
      <c r="AB20" s="38"/>
      <c r="AC20" s="90">
        <f t="shared" si="3"/>
        <v>52215.528048048254</v>
      </c>
      <c r="AD20" s="31"/>
      <c r="AE20" s="27"/>
      <c r="AF20" s="69"/>
      <c r="AG20" s="2"/>
      <c r="AH20" s="3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6" t="s">
        <v>34</v>
      </c>
      <c r="B21" s="42">
        <v>77145.871099999989</v>
      </c>
      <c r="C21" s="42">
        <v>23627.425919460002</v>
      </c>
      <c r="D21" s="90">
        <f t="shared" si="1"/>
        <v>100773.29701945999</v>
      </c>
      <c r="E21" s="42">
        <v>5.1416000000000004</v>
      </c>
      <c r="F21" s="90">
        <f t="shared" si="2"/>
        <v>100778.43861945999</v>
      </c>
      <c r="G21" s="42">
        <v>0</v>
      </c>
      <c r="H21" s="42">
        <v>0</v>
      </c>
      <c r="I21" s="42">
        <v>0</v>
      </c>
      <c r="J21" s="42">
        <v>1717.8989999999999</v>
      </c>
      <c r="K21" s="42">
        <v>0</v>
      </c>
      <c r="L21" s="42">
        <v>0</v>
      </c>
      <c r="M21" s="42">
        <v>0</v>
      </c>
      <c r="N21" s="42">
        <v>178.1883</v>
      </c>
      <c r="O21" s="42">
        <v>372.47709999999995</v>
      </c>
      <c r="P21" s="42">
        <v>12.440768081069868</v>
      </c>
      <c r="Q21" s="42">
        <v>834.34860000000003</v>
      </c>
      <c r="R21" s="42">
        <v>87.965708843383339</v>
      </c>
      <c r="S21" s="42">
        <v>0</v>
      </c>
      <c r="T21" s="42">
        <v>68.319276382890038</v>
      </c>
      <c r="U21" s="42">
        <v>2.2000000000000002</v>
      </c>
      <c r="V21" s="42">
        <v>182.69399999999999</v>
      </c>
      <c r="W21" s="90">
        <f t="shared" si="0"/>
        <v>104234.97137276734</v>
      </c>
      <c r="X21" s="38"/>
      <c r="Y21" s="44">
        <v>1958.07206</v>
      </c>
      <c r="Z21" s="40"/>
      <c r="AA21" s="45">
        <v>0</v>
      </c>
      <c r="AB21" s="38"/>
      <c r="AC21" s="90">
        <f t="shared" si="3"/>
        <v>106193.04343276734</v>
      </c>
      <c r="AD21" s="31"/>
      <c r="AE21" s="27"/>
      <c r="AF21" s="69"/>
      <c r="AG21" s="2"/>
      <c r="AH21" s="3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6" t="s">
        <v>33</v>
      </c>
      <c r="B22" s="42">
        <v>60154.945899999999</v>
      </c>
      <c r="C22" s="42">
        <v>19672.400276429991</v>
      </c>
      <c r="D22" s="90">
        <f t="shared" si="1"/>
        <v>79827.346176429986</v>
      </c>
      <c r="E22" s="42">
        <v>2.8416999999999999</v>
      </c>
      <c r="F22" s="90">
        <f t="shared" si="2"/>
        <v>79830.187876429991</v>
      </c>
      <c r="G22" s="42">
        <v>0</v>
      </c>
      <c r="H22" s="42">
        <v>0</v>
      </c>
      <c r="I22" s="42">
        <v>0</v>
      </c>
      <c r="J22" s="42">
        <v>1360.8299</v>
      </c>
      <c r="K22" s="42">
        <v>100.9756</v>
      </c>
      <c r="L22" s="42">
        <v>0</v>
      </c>
      <c r="M22" s="42">
        <v>450.6191</v>
      </c>
      <c r="N22" s="42">
        <v>141.1489</v>
      </c>
      <c r="O22" s="42">
        <v>289.59229999999997</v>
      </c>
      <c r="P22" s="42">
        <v>16.091998050558324</v>
      </c>
      <c r="Q22" s="42">
        <v>980.3596</v>
      </c>
      <c r="R22" s="42">
        <v>100.6075109632328</v>
      </c>
      <c r="S22" s="42">
        <v>0</v>
      </c>
      <c r="T22" s="42">
        <v>88.37024015179712</v>
      </c>
      <c r="U22" s="42">
        <v>2.2000000000000002</v>
      </c>
      <c r="V22" s="42">
        <v>144.71799999999999</v>
      </c>
      <c r="W22" s="90">
        <f t="shared" si="0"/>
        <v>83505.701025595568</v>
      </c>
      <c r="X22" s="38"/>
      <c r="Y22" s="44">
        <v>2777.7296000000001</v>
      </c>
      <c r="Z22" s="40"/>
      <c r="AA22" s="45">
        <v>0</v>
      </c>
      <c r="AB22" s="38"/>
      <c r="AC22" s="90">
        <f t="shared" si="3"/>
        <v>86283.430625595574</v>
      </c>
      <c r="AD22" s="31"/>
      <c r="AE22" s="27"/>
      <c r="AF22" s="69"/>
      <c r="AG22" s="2"/>
      <c r="AH22" s="3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6" t="s">
        <v>32</v>
      </c>
      <c r="B23" s="42">
        <v>33210.439599999998</v>
      </c>
      <c r="C23" s="42">
        <v>8731.8747961500012</v>
      </c>
      <c r="D23" s="90">
        <f t="shared" si="1"/>
        <v>41942.314396150003</v>
      </c>
      <c r="E23" s="42">
        <v>1.4499</v>
      </c>
      <c r="F23" s="90">
        <f t="shared" si="2"/>
        <v>41943.764296150002</v>
      </c>
      <c r="G23" s="42">
        <v>0</v>
      </c>
      <c r="H23" s="42">
        <v>0</v>
      </c>
      <c r="I23" s="42">
        <v>0</v>
      </c>
      <c r="J23" s="42">
        <v>714.99749999999995</v>
      </c>
      <c r="K23" s="42">
        <v>45.4116</v>
      </c>
      <c r="L23" s="42">
        <v>0</v>
      </c>
      <c r="M23" s="42">
        <v>202.65600000000001</v>
      </c>
      <c r="N23" s="42">
        <v>74.160899999999998</v>
      </c>
      <c r="O23" s="42">
        <v>276.62700000000001</v>
      </c>
      <c r="P23" s="42">
        <v>14.290009254452247</v>
      </c>
      <c r="Q23" s="42">
        <v>896.92469999999992</v>
      </c>
      <c r="R23" s="42">
        <v>122.14577850902984</v>
      </c>
      <c r="S23" s="42">
        <v>0</v>
      </c>
      <c r="T23" s="42">
        <v>78.474502963856921</v>
      </c>
      <c r="U23" s="42">
        <v>2.5</v>
      </c>
      <c r="V23" s="42">
        <v>76.036199999999994</v>
      </c>
      <c r="W23" s="90">
        <f t="shared" si="0"/>
        <v>44447.988486877352</v>
      </c>
      <c r="X23" s="38"/>
      <c r="Y23" s="44">
        <v>699.18952000000002</v>
      </c>
      <c r="Z23" s="40"/>
      <c r="AA23" s="45">
        <v>0</v>
      </c>
      <c r="AB23" s="38"/>
      <c r="AC23" s="90">
        <f t="shared" si="3"/>
        <v>45147.178006877351</v>
      </c>
      <c r="AD23" s="31"/>
      <c r="AE23" s="27"/>
      <c r="AF23" s="69"/>
      <c r="AG23" s="2"/>
      <c r="AH23" s="3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6" t="s">
        <v>31</v>
      </c>
      <c r="B24" s="42">
        <v>51525.02</v>
      </c>
      <c r="C24" s="42">
        <v>9450.9703678499973</v>
      </c>
      <c r="D24" s="90">
        <f t="shared" si="1"/>
        <v>60975.990367849998</v>
      </c>
      <c r="E24" s="42">
        <v>1.2167000000000001</v>
      </c>
      <c r="F24" s="90">
        <f t="shared" si="2"/>
        <v>60977.207067849995</v>
      </c>
      <c r="G24" s="42">
        <v>0</v>
      </c>
      <c r="H24" s="42">
        <v>0</v>
      </c>
      <c r="I24" s="42">
        <v>0</v>
      </c>
      <c r="J24" s="42">
        <v>1039.4678000000001</v>
      </c>
      <c r="K24" s="42">
        <v>0</v>
      </c>
      <c r="L24" s="42">
        <v>0</v>
      </c>
      <c r="M24" s="42">
        <v>0</v>
      </c>
      <c r="N24" s="42">
        <v>107.819</v>
      </c>
      <c r="O24" s="42">
        <v>222.93270000000001</v>
      </c>
      <c r="P24" s="42">
        <v>13.2779765201686</v>
      </c>
      <c r="Q24" s="42">
        <v>938.64210000000003</v>
      </c>
      <c r="R24" s="42">
        <v>86.836126220787946</v>
      </c>
      <c r="S24" s="42">
        <v>0</v>
      </c>
      <c r="T24" s="42">
        <v>72.916860288424942</v>
      </c>
      <c r="U24" s="42">
        <v>2.5</v>
      </c>
      <c r="V24" s="42">
        <v>110.5453</v>
      </c>
      <c r="W24" s="90">
        <f t="shared" si="0"/>
        <v>63572.144930879374</v>
      </c>
      <c r="X24" s="38"/>
      <c r="Y24" s="44">
        <v>575.89902000000006</v>
      </c>
      <c r="Z24" s="40"/>
      <c r="AA24" s="45">
        <v>0</v>
      </c>
      <c r="AB24" s="38"/>
      <c r="AC24" s="90">
        <f t="shared" si="3"/>
        <v>64148.043950879372</v>
      </c>
      <c r="AD24" s="31"/>
      <c r="AE24" s="27"/>
      <c r="AF24" s="69"/>
      <c r="AG24" s="2"/>
      <c r="AH24" s="36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6" t="s">
        <v>30</v>
      </c>
      <c r="B25" s="42">
        <v>73160.705099999992</v>
      </c>
      <c r="C25" s="42">
        <v>19466.944398660009</v>
      </c>
      <c r="D25" s="90">
        <f t="shared" si="1"/>
        <v>92627.649498660001</v>
      </c>
      <c r="E25" s="42">
        <v>3.3167</v>
      </c>
      <c r="F25" s="90">
        <f t="shared" si="2"/>
        <v>92630.966198659997</v>
      </c>
      <c r="G25" s="42">
        <v>0</v>
      </c>
      <c r="H25" s="42">
        <v>0</v>
      </c>
      <c r="I25" s="42">
        <v>0</v>
      </c>
      <c r="J25" s="42">
        <v>1579.0388</v>
      </c>
      <c r="K25" s="42">
        <v>0</v>
      </c>
      <c r="L25" s="42">
        <v>0</v>
      </c>
      <c r="M25" s="42">
        <v>0</v>
      </c>
      <c r="N25" s="42">
        <v>163.78620000000001</v>
      </c>
      <c r="O25" s="42">
        <v>288.08890000000002</v>
      </c>
      <c r="P25" s="42">
        <v>13.583934765108209</v>
      </c>
      <c r="Q25" s="42">
        <v>834.34860000000003</v>
      </c>
      <c r="R25" s="42">
        <v>87.973832192342542</v>
      </c>
      <c r="S25" s="42">
        <v>0</v>
      </c>
      <c r="T25" s="42">
        <v>74.597049662442842</v>
      </c>
      <c r="U25" s="42">
        <v>2.5</v>
      </c>
      <c r="V25" s="42">
        <v>167.92779999999999</v>
      </c>
      <c r="W25" s="90">
        <f t="shared" si="0"/>
        <v>95842.811315279876</v>
      </c>
      <c r="X25" s="38"/>
      <c r="Y25" s="44">
        <v>3984.57888</v>
      </c>
      <c r="Z25" s="40"/>
      <c r="AA25" s="45">
        <v>0</v>
      </c>
      <c r="AB25" s="38"/>
      <c r="AC25" s="90">
        <f t="shared" si="3"/>
        <v>99827.390195279877</v>
      </c>
      <c r="AD25" s="31"/>
      <c r="AE25" s="27"/>
      <c r="AF25" s="69"/>
      <c r="AG25" s="2"/>
      <c r="AH25" s="3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6" t="s">
        <v>29</v>
      </c>
      <c r="B26" s="42">
        <v>68899.580099999992</v>
      </c>
      <c r="C26" s="42">
        <v>12789.628378230003</v>
      </c>
      <c r="D26" s="90">
        <f t="shared" si="1"/>
        <v>81689.208478229993</v>
      </c>
      <c r="E26" s="42">
        <v>2.5083000000000002</v>
      </c>
      <c r="F26" s="90">
        <f t="shared" si="2"/>
        <v>81691.716778229995</v>
      </c>
      <c r="G26" s="42">
        <v>0</v>
      </c>
      <c r="H26" s="42">
        <v>0</v>
      </c>
      <c r="I26" s="42">
        <v>0</v>
      </c>
      <c r="J26" s="42">
        <v>1392.5693999999999</v>
      </c>
      <c r="K26" s="42">
        <v>0</v>
      </c>
      <c r="L26" s="42">
        <v>0</v>
      </c>
      <c r="M26" s="42">
        <v>0</v>
      </c>
      <c r="N26" s="42">
        <v>144.44379999999998</v>
      </c>
      <c r="O26" s="42">
        <v>207.60470000000001</v>
      </c>
      <c r="P26" s="42">
        <v>12.584479560853245</v>
      </c>
      <c r="Q26" s="42">
        <v>761.34309999999994</v>
      </c>
      <c r="R26" s="42">
        <v>87.672926009252933</v>
      </c>
      <c r="S26" s="42">
        <v>0</v>
      </c>
      <c r="T26" s="42">
        <v>69.10847721880701</v>
      </c>
      <c r="U26" s="42">
        <v>2.2000000000000002</v>
      </c>
      <c r="V26" s="42">
        <v>148.09629999999999</v>
      </c>
      <c r="W26" s="90">
        <f t="shared" si="0"/>
        <v>84517.339961018894</v>
      </c>
      <c r="X26" s="38"/>
      <c r="Y26" s="44">
        <v>706.41938000000005</v>
      </c>
      <c r="Z26" s="40"/>
      <c r="AA26" s="45">
        <v>0</v>
      </c>
      <c r="AB26" s="38"/>
      <c r="AC26" s="90">
        <f t="shared" si="3"/>
        <v>85223.7593410189</v>
      </c>
      <c r="AD26" s="31"/>
      <c r="AE26" s="27"/>
      <c r="AF26" s="69"/>
      <c r="AG26" s="2"/>
      <c r="AH26" s="3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6" t="s">
        <v>28</v>
      </c>
      <c r="B27" s="42">
        <v>47709.895100000002</v>
      </c>
      <c r="C27" s="42">
        <v>7447.7755614900016</v>
      </c>
      <c r="D27" s="90">
        <f t="shared" si="1"/>
        <v>55157.670661490003</v>
      </c>
      <c r="E27" s="42">
        <v>1.5751000000000002</v>
      </c>
      <c r="F27" s="90">
        <f t="shared" si="2"/>
        <v>55159.245761490005</v>
      </c>
      <c r="G27" s="42">
        <v>0</v>
      </c>
      <c r="H27" s="42">
        <v>0</v>
      </c>
      <c r="I27" s="42">
        <v>0</v>
      </c>
      <c r="J27" s="42">
        <v>940.28190000000006</v>
      </c>
      <c r="K27" s="42">
        <v>0</v>
      </c>
      <c r="L27" s="42">
        <v>0</v>
      </c>
      <c r="M27" s="42">
        <v>0</v>
      </c>
      <c r="N27" s="42">
        <v>97.528100000000009</v>
      </c>
      <c r="O27" s="42">
        <v>180.24250000000001</v>
      </c>
      <c r="P27" s="42">
        <v>12.328043295653197</v>
      </c>
      <c r="Q27" s="42">
        <v>761.34309999999994</v>
      </c>
      <c r="R27" s="42">
        <v>100.60141892867489</v>
      </c>
      <c r="S27" s="42">
        <v>0</v>
      </c>
      <c r="T27" s="42">
        <v>67.70024101424292</v>
      </c>
      <c r="U27" s="42">
        <v>2.2000000000000002</v>
      </c>
      <c r="V27" s="42">
        <v>99.994199999999992</v>
      </c>
      <c r="W27" s="90">
        <f t="shared" si="0"/>
        <v>57421.465264728577</v>
      </c>
      <c r="X27" s="38"/>
      <c r="Y27" s="44">
        <v>0</v>
      </c>
      <c r="Z27" s="40"/>
      <c r="AA27" s="45">
        <v>0</v>
      </c>
      <c r="AB27" s="38"/>
      <c r="AC27" s="90">
        <f t="shared" si="3"/>
        <v>57421.465264728577</v>
      </c>
      <c r="AD27" s="31"/>
      <c r="AE27" s="27"/>
      <c r="AF27" s="69"/>
      <c r="AG27" s="2"/>
      <c r="AH27" s="3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6" t="s">
        <v>27</v>
      </c>
      <c r="B28" s="42">
        <v>34109.472299999994</v>
      </c>
      <c r="C28" s="42">
        <v>4109.1175511100018</v>
      </c>
      <c r="D28" s="90">
        <f t="shared" si="1"/>
        <v>38218.589851109995</v>
      </c>
      <c r="E28" s="42">
        <v>0.70829999999999993</v>
      </c>
      <c r="F28" s="90">
        <f t="shared" si="2"/>
        <v>38219.298151109993</v>
      </c>
      <c r="G28" s="42">
        <v>0</v>
      </c>
      <c r="H28" s="42">
        <v>0</v>
      </c>
      <c r="I28" s="42">
        <v>0</v>
      </c>
      <c r="J28" s="42">
        <v>651.51859999999999</v>
      </c>
      <c r="K28" s="42">
        <v>58.881099999999996</v>
      </c>
      <c r="L28" s="42">
        <v>0</v>
      </c>
      <c r="M28" s="42">
        <v>262.76620000000003</v>
      </c>
      <c r="N28" s="42">
        <v>67.579599999999999</v>
      </c>
      <c r="O28" s="42">
        <v>194.4042</v>
      </c>
      <c r="P28" s="42">
        <v>17.346250346567651</v>
      </c>
      <c r="Q28" s="42">
        <v>667.47880000000009</v>
      </c>
      <c r="R28" s="42">
        <v>348.88536821138018</v>
      </c>
      <c r="S28" s="42">
        <v>0</v>
      </c>
      <c r="T28" s="42">
        <v>95.258047162750316</v>
      </c>
      <c r="U28" s="42">
        <v>3</v>
      </c>
      <c r="V28" s="42">
        <v>69.288399999999996</v>
      </c>
      <c r="W28" s="90">
        <f t="shared" si="0"/>
        <v>40655.704716830682</v>
      </c>
      <c r="X28" s="38"/>
      <c r="Y28" s="44">
        <v>0.22156000000000001</v>
      </c>
      <c r="Z28" s="40"/>
      <c r="AA28" s="45">
        <v>0</v>
      </c>
      <c r="AB28" s="38"/>
      <c r="AC28" s="90">
        <f t="shared" si="3"/>
        <v>40655.92627683068</v>
      </c>
      <c r="AD28" s="31"/>
      <c r="AE28" s="27"/>
      <c r="AF28" s="69"/>
      <c r="AG28" s="2"/>
      <c r="AH28" s="3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6" t="s">
        <v>26</v>
      </c>
      <c r="B29" s="42">
        <v>185716.10649999999</v>
      </c>
      <c r="C29" s="42">
        <v>34516.587430049985</v>
      </c>
      <c r="D29" s="90">
        <f t="shared" si="1"/>
        <v>220232.69393004998</v>
      </c>
      <c r="E29" s="42">
        <v>11.290799999999999</v>
      </c>
      <c r="F29" s="90">
        <f t="shared" si="2"/>
        <v>220243.98473004997</v>
      </c>
      <c r="G29" s="42">
        <v>0</v>
      </c>
      <c r="H29" s="42">
        <v>0</v>
      </c>
      <c r="I29" s="42">
        <v>0</v>
      </c>
      <c r="J29" s="42">
        <v>3753.0817000000002</v>
      </c>
      <c r="K29" s="42">
        <v>809.49869999999999</v>
      </c>
      <c r="L29" s="42">
        <v>1.4384000000000001E-4</v>
      </c>
      <c r="M29" s="42">
        <v>3614.3531000000003</v>
      </c>
      <c r="N29" s="42">
        <v>389.28649999999999</v>
      </c>
      <c r="O29" s="42">
        <v>774.93130000000008</v>
      </c>
      <c r="P29" s="42">
        <v>10.929669724127189</v>
      </c>
      <c r="Q29" s="42">
        <v>1201.3428000000001</v>
      </c>
      <c r="R29" s="42">
        <v>71.161735519868003</v>
      </c>
      <c r="S29" s="42">
        <v>0</v>
      </c>
      <c r="T29" s="42">
        <v>60.020982771031328</v>
      </c>
      <c r="U29" s="42">
        <v>0.5</v>
      </c>
      <c r="V29" s="42">
        <v>399.1302</v>
      </c>
      <c r="W29" s="90">
        <f t="shared" si="0"/>
        <v>231328.22156190503</v>
      </c>
      <c r="X29" s="38"/>
      <c r="Y29" s="44">
        <v>1644.3473799999999</v>
      </c>
      <c r="Z29" s="40"/>
      <c r="AA29" s="45">
        <v>0</v>
      </c>
      <c r="AB29" s="38"/>
      <c r="AC29" s="90">
        <f t="shared" si="3"/>
        <v>232972.56894190502</v>
      </c>
      <c r="AD29" s="31"/>
      <c r="AE29" s="27"/>
      <c r="AF29" s="69"/>
      <c r="AG29" s="2"/>
      <c r="AH29" s="36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6" t="s">
        <v>25</v>
      </c>
      <c r="B30" s="42">
        <v>82686.800099999993</v>
      </c>
      <c r="C30" s="42">
        <v>17155.565776139996</v>
      </c>
      <c r="D30" s="90">
        <f t="shared" si="1"/>
        <v>99842.365876139986</v>
      </c>
      <c r="E30" s="42">
        <v>2.6333000000000002</v>
      </c>
      <c r="F30" s="90">
        <f t="shared" si="2"/>
        <v>99844.999176139987</v>
      </c>
      <c r="G30" s="42">
        <v>0</v>
      </c>
      <c r="H30" s="42">
        <v>0</v>
      </c>
      <c r="I30" s="42">
        <v>0</v>
      </c>
      <c r="J30" s="42">
        <v>1702.0293000000001</v>
      </c>
      <c r="K30" s="42">
        <v>0</v>
      </c>
      <c r="L30" s="42">
        <v>0</v>
      </c>
      <c r="M30" s="42">
        <v>0</v>
      </c>
      <c r="N30" s="42">
        <v>176.5429</v>
      </c>
      <c r="O30" s="42">
        <v>273.96479999999997</v>
      </c>
      <c r="P30" s="42">
        <v>14.57270381613098</v>
      </c>
      <c r="Q30" s="42">
        <v>896.92469999999992</v>
      </c>
      <c r="R30" s="42">
        <v>89.421319918613833</v>
      </c>
      <c r="S30" s="42">
        <v>0</v>
      </c>
      <c r="T30" s="42">
        <v>80.026938377453149</v>
      </c>
      <c r="U30" s="42">
        <v>2.2000000000000002</v>
      </c>
      <c r="V30" s="42">
        <v>181.00710000000001</v>
      </c>
      <c r="W30" s="90">
        <f t="shared" si="0"/>
        <v>103261.68893825219</v>
      </c>
      <c r="X30" s="38"/>
      <c r="Y30" s="44">
        <v>2326.4786400000003</v>
      </c>
      <c r="Z30" s="40"/>
      <c r="AA30" s="45">
        <v>0</v>
      </c>
      <c r="AB30" s="38"/>
      <c r="AC30" s="90">
        <f t="shared" si="3"/>
        <v>105588.16757825219</v>
      </c>
      <c r="AD30" s="31"/>
      <c r="AE30" s="27"/>
      <c r="AF30" s="69"/>
      <c r="AG30" s="2"/>
      <c r="AH30" s="3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6" t="s">
        <v>24</v>
      </c>
      <c r="B31" s="42">
        <v>93808.041700000002</v>
      </c>
      <c r="C31" s="42">
        <v>21161.955388529994</v>
      </c>
      <c r="D31" s="90">
        <f t="shared" si="1"/>
        <v>114969.99708853</v>
      </c>
      <c r="E31" s="42">
        <v>4.6500000000000004</v>
      </c>
      <c r="F31" s="90">
        <f t="shared" si="2"/>
        <v>114974.64708852999</v>
      </c>
      <c r="G31" s="42">
        <v>0</v>
      </c>
      <c r="H31" s="42">
        <v>0</v>
      </c>
      <c r="I31" s="42">
        <v>0</v>
      </c>
      <c r="J31" s="42">
        <v>1959.9124999999999</v>
      </c>
      <c r="K31" s="42">
        <v>0</v>
      </c>
      <c r="L31" s="42">
        <v>0</v>
      </c>
      <c r="M31" s="42">
        <v>0</v>
      </c>
      <c r="N31" s="42">
        <v>203.29150000000001</v>
      </c>
      <c r="O31" s="42">
        <v>278.10309999999998</v>
      </c>
      <c r="P31" s="42">
        <v>11.224153754690752</v>
      </c>
      <c r="Q31" s="42">
        <v>876.06600000000003</v>
      </c>
      <c r="R31" s="42">
        <v>58.241931228428626</v>
      </c>
      <c r="S31" s="42">
        <v>0</v>
      </c>
      <c r="T31" s="42">
        <v>61.638160724944683</v>
      </c>
      <c r="U31" s="42">
        <v>2.2000000000000002</v>
      </c>
      <c r="V31" s="42">
        <v>208.43199999999999</v>
      </c>
      <c r="W31" s="90">
        <f t="shared" si="0"/>
        <v>118633.75643423808</v>
      </c>
      <c r="X31" s="38"/>
      <c r="Y31" s="44">
        <v>2855.9481800000003</v>
      </c>
      <c r="Z31" s="40"/>
      <c r="AA31" s="45">
        <v>0</v>
      </c>
      <c r="AB31" s="38"/>
      <c r="AC31" s="90">
        <f t="shared" si="3"/>
        <v>121489.70461423809</v>
      </c>
      <c r="AD31" s="31"/>
      <c r="AE31" s="27"/>
      <c r="AF31" s="69"/>
      <c r="AG31" s="2"/>
      <c r="AH31" s="36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6" t="s">
        <v>23</v>
      </c>
      <c r="B32" s="42">
        <v>27801.899300000001</v>
      </c>
      <c r="C32" s="42">
        <v>2003.19480636</v>
      </c>
      <c r="D32" s="90">
        <f t="shared" si="1"/>
        <v>29805.09410636</v>
      </c>
      <c r="E32" s="42">
        <v>1</v>
      </c>
      <c r="F32" s="90">
        <f t="shared" si="2"/>
        <v>29806.09410636</v>
      </c>
      <c r="G32" s="42">
        <v>0</v>
      </c>
      <c r="H32" s="42">
        <v>0</v>
      </c>
      <c r="I32" s="42">
        <v>0</v>
      </c>
      <c r="J32" s="42">
        <v>508.08709999999996</v>
      </c>
      <c r="K32" s="42">
        <v>5.2228999999999992</v>
      </c>
      <c r="L32" s="42">
        <v>0</v>
      </c>
      <c r="M32" s="42">
        <v>23.3079</v>
      </c>
      <c r="N32" s="42">
        <v>52.702500000000001</v>
      </c>
      <c r="O32" s="42">
        <v>143.68</v>
      </c>
      <c r="P32" s="42">
        <v>12.756309193589029</v>
      </c>
      <c r="Q32" s="42">
        <v>552.7559</v>
      </c>
      <c r="R32" s="42">
        <v>69.677937922759497</v>
      </c>
      <c r="S32" s="42">
        <v>0</v>
      </c>
      <c r="T32" s="42">
        <v>70.052090683841854</v>
      </c>
      <c r="U32" s="42">
        <v>3</v>
      </c>
      <c r="V32" s="42">
        <v>54.0351</v>
      </c>
      <c r="W32" s="90">
        <f t="shared" si="0"/>
        <v>31301.371844160192</v>
      </c>
      <c r="X32" s="38"/>
      <c r="Y32" s="44">
        <v>0</v>
      </c>
      <c r="Z32" s="40"/>
      <c r="AA32" s="45">
        <v>0</v>
      </c>
      <c r="AB32" s="38"/>
      <c r="AC32" s="90">
        <f t="shared" si="3"/>
        <v>31301.371844160192</v>
      </c>
      <c r="AD32" s="31"/>
      <c r="AE32" s="27"/>
      <c r="AF32" s="69"/>
      <c r="AG32" s="2"/>
      <c r="AH32" s="36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7" customFormat="1" ht="20.100000000000001" customHeight="1" x14ac:dyDescent="0.2">
      <c r="A33" s="94" t="s">
        <v>22</v>
      </c>
      <c r="B33" s="93">
        <f>SUM(B10:B32)</f>
        <v>1960099.2732999998</v>
      </c>
      <c r="C33" s="93">
        <f>SUM(C10:C32)</f>
        <v>487341.34157280013</v>
      </c>
      <c r="D33" s="93">
        <f>SUM(D10:D32)</f>
        <v>2447440.6148728002</v>
      </c>
      <c r="E33" s="93">
        <f t="shared" ref="E33:W33" si="4">SUM(E10:E32)</f>
        <v>107.0158</v>
      </c>
      <c r="F33" s="93">
        <f>SUM(F10:F32)</f>
        <v>2447547.6306727999</v>
      </c>
      <c r="G33" s="93">
        <f t="shared" si="4"/>
        <v>0</v>
      </c>
      <c r="H33" s="93">
        <f t="shared" si="4"/>
        <v>0</v>
      </c>
      <c r="I33" s="93">
        <f t="shared" si="4"/>
        <v>0</v>
      </c>
      <c r="J33" s="93">
        <f t="shared" si="4"/>
        <v>41720.391799999998</v>
      </c>
      <c r="K33" s="93">
        <f t="shared" si="4"/>
        <v>4870.5208999999995</v>
      </c>
      <c r="L33" s="93">
        <f t="shared" si="4"/>
        <v>1.8002E-4</v>
      </c>
      <c r="M33" s="93">
        <f t="shared" si="4"/>
        <v>21737.436900000001</v>
      </c>
      <c r="N33" s="93">
        <f t="shared" si="4"/>
        <v>4327.4103000000005</v>
      </c>
      <c r="O33" s="93">
        <f t="shared" si="4"/>
        <v>8655.9212000000007</v>
      </c>
      <c r="P33" s="93">
        <f t="shared" si="4"/>
        <v>315.22589141999998</v>
      </c>
      <c r="Q33" s="93">
        <f t="shared" si="4"/>
        <v>20618.455899999994</v>
      </c>
      <c r="R33" s="93">
        <f>SUM(R10:R32)</f>
        <v>2596.0848714600006</v>
      </c>
      <c r="S33" s="93">
        <f t="shared" si="4"/>
        <v>0</v>
      </c>
      <c r="T33" s="93">
        <f t="shared" si="4"/>
        <v>1731.0832150700003</v>
      </c>
      <c r="U33" s="93">
        <f t="shared" si="4"/>
        <v>45.800000000000004</v>
      </c>
      <c r="V33" s="93">
        <f t="shared" si="4"/>
        <v>4436.8352999999997</v>
      </c>
      <c r="W33" s="93">
        <f t="shared" si="4"/>
        <v>2558602.7971307705</v>
      </c>
      <c r="X33" s="49"/>
      <c r="Y33" s="92">
        <f>SUM(Y10:Y32)</f>
        <v>73435.050220000019</v>
      </c>
      <c r="Z33" s="40"/>
      <c r="AA33" s="92">
        <f>SUM(AA10:AA32)</f>
        <v>0</v>
      </c>
      <c r="AB33" s="48"/>
      <c r="AC33" s="91">
        <f>SUM(AC10:AC32)</f>
        <v>2632037.8473507701</v>
      </c>
      <c r="AD33" s="31"/>
      <c r="AE33" s="27"/>
      <c r="AF33" s="69"/>
      <c r="AG33" s="2"/>
      <c r="AH33" s="36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</row>
    <row r="34" spans="1:52" ht="15" customHeight="1" x14ac:dyDescent="0.25">
      <c r="A34" s="46" t="s">
        <v>21</v>
      </c>
      <c r="B34" s="42">
        <v>33313.835899999998</v>
      </c>
      <c r="C34" s="42">
        <v>26298.352327829987</v>
      </c>
      <c r="D34" s="90">
        <f>B34+C34</f>
        <v>59612.188227829989</v>
      </c>
      <c r="E34" s="42">
        <v>0</v>
      </c>
      <c r="F34" s="90">
        <f>D34+E34</f>
        <v>59612.188227829989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271.16329999999999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0">
        <f>SUM(F34:V34)</f>
        <v>59883.351527829989</v>
      </c>
      <c r="X34" s="38"/>
      <c r="Y34" s="44"/>
      <c r="Z34" s="40"/>
      <c r="AA34" s="45">
        <v>0</v>
      </c>
      <c r="AB34" s="38"/>
      <c r="AC34" s="90">
        <f>+W34+Y34+AA34</f>
        <v>59883.351527829989</v>
      </c>
      <c r="AD34" s="31"/>
      <c r="AE34" s="27"/>
      <c r="AF34" s="69"/>
      <c r="AG34" s="2"/>
      <c r="AH34" s="36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6" t="s">
        <v>20</v>
      </c>
      <c r="B35" s="42">
        <v>45.8</v>
      </c>
      <c r="C35" s="42">
        <v>0</v>
      </c>
      <c r="D35" s="90">
        <f>B35+C35</f>
        <v>45.8</v>
      </c>
      <c r="E35" s="42">
        <v>0</v>
      </c>
      <c r="F35" s="90">
        <f>D35+E35</f>
        <v>45.8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0"/>
      <c r="X35" s="38"/>
      <c r="Y35" s="44"/>
      <c r="Z35" s="40"/>
      <c r="AA35" s="45"/>
      <c r="AB35" s="38"/>
      <c r="AC35" s="90">
        <f t="shared" si="3"/>
        <v>0</v>
      </c>
      <c r="AD35" s="31"/>
      <c r="AF35" s="69"/>
      <c r="AG35" s="2"/>
      <c r="AH35" s="36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6" t="s">
        <v>19</v>
      </c>
      <c r="B36" s="42">
        <v>1713424.6110999999</v>
      </c>
      <c r="C36" s="42">
        <v>0</v>
      </c>
      <c r="D36" s="90">
        <f>B36+C36</f>
        <v>1713424.6110999999</v>
      </c>
      <c r="E36" s="42">
        <v>0</v>
      </c>
      <c r="F36" s="90">
        <f>D36+E36</f>
        <v>1713424.6110999999</v>
      </c>
      <c r="G36" s="42">
        <v>0</v>
      </c>
      <c r="H36" s="42">
        <v>0</v>
      </c>
      <c r="I36" s="42">
        <v>0</v>
      </c>
      <c r="J36" s="42">
        <v>30223.922200000001</v>
      </c>
      <c r="K36" s="42">
        <v>0</v>
      </c>
      <c r="L36" s="42">
        <v>0</v>
      </c>
      <c r="M36" s="42">
        <v>0</v>
      </c>
      <c r="N36" s="42">
        <v>0</v>
      </c>
      <c r="O36" s="42">
        <v>14394.865599999999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0">
        <f>SUM(F36:V36)</f>
        <v>1758043.3988999997</v>
      </c>
      <c r="X36" s="38"/>
      <c r="Y36" s="44">
        <f>-SUM(Y33)</f>
        <v>-73435.050220000019</v>
      </c>
      <c r="Z36" s="40"/>
      <c r="AA36" s="45">
        <f>-(AA33+AA34)</f>
        <v>0</v>
      </c>
      <c r="AB36" s="38"/>
      <c r="AC36" s="90">
        <f>+W36+Y36+AA36</f>
        <v>1684608.3486799996</v>
      </c>
      <c r="AD36" s="31"/>
      <c r="AE36" s="27"/>
      <c r="AF36" s="69"/>
      <c r="AG36" s="2"/>
      <c r="AH36" s="36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6" t="s">
        <v>18</v>
      </c>
      <c r="B37" s="42">
        <v>0</v>
      </c>
      <c r="C37" s="42">
        <v>0</v>
      </c>
      <c r="D37" s="90">
        <f>B37+C37</f>
        <v>0</v>
      </c>
      <c r="E37" s="42">
        <v>0</v>
      </c>
      <c r="F37" s="90">
        <f>D37+E37</f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323916.73800000001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10331.2027</v>
      </c>
      <c r="W37" s="90">
        <f>SUM(F37:V37)</f>
        <v>334247.94070000004</v>
      </c>
      <c r="X37" s="38"/>
      <c r="Y37" s="44"/>
      <c r="Z37" s="40"/>
      <c r="AA37" s="45"/>
      <c r="AB37" s="38"/>
      <c r="AC37" s="90">
        <f t="shared" si="3"/>
        <v>334247.94070000004</v>
      </c>
      <c r="AD37" s="31"/>
      <c r="AE37" s="27"/>
      <c r="AF37" s="69"/>
      <c r="AG37" s="2"/>
      <c r="AH37" s="36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3" t="s">
        <v>17</v>
      </c>
      <c r="B38" s="41">
        <v>42580.1345</v>
      </c>
      <c r="C38" s="41">
        <v>0</v>
      </c>
      <c r="D38" s="89">
        <f>B38+C38</f>
        <v>42580.1345</v>
      </c>
      <c r="E38" s="41">
        <v>0</v>
      </c>
      <c r="F38" s="89">
        <f>D38+E38</f>
        <v>42580.1345</v>
      </c>
      <c r="G38" s="41">
        <v>0</v>
      </c>
      <c r="H38" s="41">
        <v>0</v>
      </c>
      <c r="I38" s="41">
        <v>0</v>
      </c>
      <c r="J38" s="41">
        <v>725.8386999999999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89">
        <f>SUM(F38:V38)</f>
        <v>43305.9732</v>
      </c>
      <c r="X38" s="38"/>
      <c r="Y38" s="37"/>
      <c r="Z38" s="40"/>
      <c r="AA38" s="39"/>
      <c r="AB38" s="38"/>
      <c r="AC38" s="89">
        <f t="shared" si="3"/>
        <v>43305.9732</v>
      </c>
      <c r="AD38" s="31"/>
      <c r="AE38" s="27"/>
      <c r="AF38" s="69"/>
      <c r="AG38" s="2"/>
      <c r="AH38" s="36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9" customFormat="1" ht="20.100000000000001" customHeight="1" x14ac:dyDescent="0.2">
      <c r="A39" s="88" t="s">
        <v>16</v>
      </c>
      <c r="B39" s="87">
        <f>+SUM(B33:B38)</f>
        <v>3749463.6548000001</v>
      </c>
      <c r="C39" s="87">
        <f>+SUM(C33:C38)</f>
        <v>513639.69390063011</v>
      </c>
      <c r="D39" s="87">
        <f>+SUM(D33:D38)</f>
        <v>4263103.3487006295</v>
      </c>
      <c r="E39" s="87">
        <f t="shared" ref="E39:V39" si="5">+SUM(E33:E38)</f>
        <v>107.0158</v>
      </c>
      <c r="F39" s="87">
        <f>SUM(F33:F38)</f>
        <v>4263210.3645006297</v>
      </c>
      <c r="G39" s="87">
        <f t="shared" si="5"/>
        <v>0</v>
      </c>
      <c r="H39" s="87">
        <f t="shared" si="5"/>
        <v>0</v>
      </c>
      <c r="I39" s="87">
        <f t="shared" si="5"/>
        <v>0</v>
      </c>
      <c r="J39" s="87">
        <f t="shared" si="5"/>
        <v>72670.152699999991</v>
      </c>
      <c r="K39" s="87">
        <f t="shared" si="5"/>
        <v>4870.5208999999995</v>
      </c>
      <c r="L39" s="87">
        <f t="shared" si="5"/>
        <v>1.8002E-4</v>
      </c>
      <c r="M39" s="87">
        <f t="shared" si="5"/>
        <v>345654.17489999998</v>
      </c>
      <c r="N39" s="87">
        <f t="shared" si="5"/>
        <v>4327.4103000000005</v>
      </c>
      <c r="O39" s="87">
        <f t="shared" si="5"/>
        <v>23050.786800000002</v>
      </c>
      <c r="P39" s="87">
        <f t="shared" si="5"/>
        <v>315.22589141999998</v>
      </c>
      <c r="Q39" s="87">
        <f t="shared" si="5"/>
        <v>20889.619199999994</v>
      </c>
      <c r="R39" s="87">
        <f t="shared" si="5"/>
        <v>2596.0848714600006</v>
      </c>
      <c r="S39" s="87">
        <f t="shared" si="5"/>
        <v>0</v>
      </c>
      <c r="T39" s="87">
        <f t="shared" si="5"/>
        <v>1731.0832150700003</v>
      </c>
      <c r="U39" s="87">
        <f t="shared" si="5"/>
        <v>45.800000000000004</v>
      </c>
      <c r="V39" s="87">
        <f t="shared" si="5"/>
        <v>14768.038</v>
      </c>
      <c r="W39" s="87">
        <f>+SUM(W33:W38)</f>
        <v>4754083.4614586001</v>
      </c>
      <c r="X39" s="35"/>
      <c r="Y39" s="34">
        <f>+SUM(Y33:Y38)</f>
        <v>0</v>
      </c>
      <c r="Z39" s="33"/>
      <c r="AA39" s="34"/>
      <c r="AB39" s="157"/>
      <c r="AC39" s="86">
        <f>+SUM(AC33:AC38)</f>
        <v>4754083.4614586001</v>
      </c>
      <c r="AD39" s="31"/>
      <c r="AE39" s="27"/>
      <c r="AF39" s="69"/>
      <c r="AG39" s="30"/>
      <c r="AH39" s="22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2" ht="1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70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70"/>
      <c r="B42" s="69"/>
      <c r="C42" s="69"/>
      <c r="D42" s="69"/>
      <c r="E42" s="69"/>
      <c r="F42" s="69"/>
      <c r="G42" s="71"/>
      <c r="H42" s="71"/>
      <c r="I42" s="71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70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2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5" t="s">
        <v>15</v>
      </c>
      <c r="B44" s="24"/>
      <c r="C44" s="24"/>
      <c r="D44" s="23"/>
      <c r="E44" s="17">
        <v>1230735.395</v>
      </c>
      <c r="F44" s="129"/>
      <c r="J44" s="4" t="s">
        <v>14</v>
      </c>
      <c r="K44" s="7" t="s">
        <v>13</v>
      </c>
      <c r="W44" s="22"/>
      <c r="AD44" s="7"/>
      <c r="AE44" s="7"/>
      <c r="AF44" s="7"/>
    </row>
    <row r="45" spans="1:52" s="6" customFormat="1" ht="15" customHeight="1" x14ac:dyDescent="0.2">
      <c r="A45" s="21" t="s">
        <v>12</v>
      </c>
      <c r="B45" s="19"/>
      <c r="C45" s="19"/>
      <c r="D45" s="18"/>
      <c r="E45" s="17">
        <v>2796041.59</v>
      </c>
      <c r="F45" s="129"/>
      <c r="K45" s="7" t="s">
        <v>11</v>
      </c>
      <c r="W45" s="4"/>
      <c r="Y45" s="4"/>
      <c r="AA45" s="4"/>
      <c r="AC45" s="4"/>
      <c r="AD45" s="7"/>
      <c r="AE45" s="7"/>
      <c r="AF45" s="7"/>
    </row>
    <row r="46" spans="1:52" s="6" customFormat="1" ht="15" hidden="1" customHeight="1" x14ac:dyDescent="0.2">
      <c r="A46" s="209"/>
      <c r="B46" s="210"/>
      <c r="C46" s="210"/>
      <c r="D46" s="18"/>
      <c r="E46" s="17"/>
      <c r="F46" s="129"/>
      <c r="K46" s="6" t="s">
        <v>10</v>
      </c>
      <c r="AD46" s="7"/>
      <c r="AE46" s="7"/>
      <c r="AF46" s="7"/>
    </row>
    <row r="47" spans="1:52" s="6" customFormat="1" ht="15" customHeight="1" x14ac:dyDescent="0.2">
      <c r="A47" s="20" t="s">
        <v>9</v>
      </c>
      <c r="B47" s="19"/>
      <c r="C47" s="19"/>
      <c r="D47" s="18"/>
      <c r="E47" s="17">
        <v>218834.495</v>
      </c>
      <c r="F47" s="129"/>
      <c r="K47" s="7" t="s">
        <v>8</v>
      </c>
      <c r="AD47" s="7"/>
      <c r="AE47" s="7"/>
      <c r="AF47" s="7"/>
    </row>
    <row r="48" spans="1:52" s="6" customFormat="1" ht="15" customHeight="1" x14ac:dyDescent="0.2">
      <c r="A48" s="20" t="s">
        <v>7</v>
      </c>
      <c r="B48" s="19"/>
      <c r="C48" s="19"/>
      <c r="D48" s="18"/>
      <c r="E48" s="17">
        <v>0</v>
      </c>
      <c r="F48" s="129"/>
      <c r="K48" s="7" t="s">
        <v>6</v>
      </c>
      <c r="AD48" s="7"/>
      <c r="AE48" s="7"/>
      <c r="AF48" s="7"/>
    </row>
    <row r="49" spans="1:52" s="6" customFormat="1" ht="15" customHeight="1" x14ac:dyDescent="0.2">
      <c r="A49" s="21" t="s">
        <v>5</v>
      </c>
      <c r="B49" s="19"/>
      <c r="C49" s="19"/>
      <c r="D49" s="18"/>
      <c r="E49" s="17">
        <v>2034.1418999999999</v>
      </c>
      <c r="F49" s="129"/>
      <c r="AD49" s="7"/>
      <c r="AE49" s="7"/>
      <c r="AF49" s="7"/>
    </row>
    <row r="50" spans="1:52" s="6" customFormat="1" ht="15" customHeight="1" x14ac:dyDescent="0.2">
      <c r="A50" s="21" t="s">
        <v>4</v>
      </c>
      <c r="B50" s="19"/>
      <c r="C50" s="19"/>
      <c r="D50" s="18"/>
      <c r="E50" s="17">
        <v>10413.625099999999</v>
      </c>
      <c r="F50" s="129"/>
    </row>
    <row r="51" spans="1:52" s="6" customFormat="1" ht="15" customHeight="1" x14ac:dyDescent="0.2">
      <c r="A51" s="20" t="s">
        <v>3</v>
      </c>
      <c r="B51" s="19"/>
      <c r="C51" s="19"/>
      <c r="D51" s="18"/>
      <c r="E51" s="17">
        <v>5151.1175006299018</v>
      </c>
      <c r="F51" s="129"/>
    </row>
    <row r="52" spans="1:52" s="6" customFormat="1" ht="20.100000000000001" customHeight="1" x14ac:dyDescent="0.25">
      <c r="A52" s="213" t="s">
        <v>82</v>
      </c>
      <c r="B52" s="214"/>
      <c r="C52" s="214"/>
      <c r="D52" s="121"/>
      <c r="E52" s="85">
        <f>SUM(E44:E51)</f>
        <v>4263210.3645006297</v>
      </c>
      <c r="F52" s="129"/>
    </row>
    <row r="53" spans="1:52" s="6" customFormat="1" ht="15" customHeight="1" x14ac:dyDescent="0.2">
      <c r="A53" s="209"/>
      <c r="B53" s="210"/>
      <c r="C53" s="210"/>
      <c r="D53" s="18"/>
      <c r="E53" s="17">
        <v>0</v>
      </c>
      <c r="F53" s="129"/>
    </row>
    <row r="54" spans="1:52" s="6" customFormat="1" ht="15" customHeight="1" x14ac:dyDescent="0.2">
      <c r="A54" s="209" t="s">
        <v>2</v>
      </c>
      <c r="B54" s="210"/>
      <c r="C54" s="210"/>
      <c r="D54" s="18"/>
      <c r="E54" s="17">
        <v>45.8</v>
      </c>
      <c r="F54" s="129"/>
    </row>
    <row r="55" spans="1:52" s="6" customFormat="1" ht="20.100000000000001" customHeight="1" x14ac:dyDescent="0.2">
      <c r="A55" s="228" t="s">
        <v>73</v>
      </c>
      <c r="B55" s="229"/>
      <c r="C55" s="229"/>
      <c r="D55" s="77"/>
      <c r="E55" s="123">
        <f>+E52-E53-E54</f>
        <v>4263164.5645006299</v>
      </c>
      <c r="F55" s="129"/>
    </row>
    <row r="56" spans="1:52" ht="15" customHeight="1" x14ac:dyDescent="0.2">
      <c r="A56" s="6"/>
      <c r="B56" s="6"/>
      <c r="C56" s="6"/>
      <c r="D56" s="6"/>
      <c r="E56" s="2"/>
      <c r="F56" s="16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/>
      <c r="AB56" s="2"/>
      <c r="AC56" s="1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ht="15" customHeight="1" x14ac:dyDescent="0.2">
      <c r="A57" s="12" t="s">
        <v>0</v>
      </c>
      <c r="B57" s="6"/>
      <c r="C57" s="6"/>
      <c r="D57" s="6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C57" s="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ht="15" customHeight="1" x14ac:dyDescent="0.2">
      <c r="A58" s="75" t="s">
        <v>105</v>
      </c>
      <c r="B58" s="6"/>
      <c r="C58" s="6"/>
      <c r="D58" s="6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5" customHeight="1" thickBot="1" x14ac:dyDescent="0.25">
      <c r="A59" s="10" t="s">
        <v>97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10"/>
      <c r="Z59" s="9"/>
      <c r="AA59" s="8"/>
      <c r="AB59" s="9"/>
      <c r="AC59" s="8"/>
      <c r="AD59" s="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76" t="s">
        <v>98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7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63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R6:T6"/>
    <mergeCell ref="R7:T7"/>
    <mergeCell ref="P8:P9"/>
    <mergeCell ref="T8:T9"/>
    <mergeCell ref="A46:C46"/>
    <mergeCell ref="A52:C52"/>
    <mergeCell ref="A53:C53"/>
    <mergeCell ref="A54:C54"/>
    <mergeCell ref="A55:C55"/>
    <mergeCell ref="G6:I7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D33:F33 AC33 F39" formula="1"/>
    <ignoredError sqref="W9 Y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opLeftCell="J1" zoomScaleNormal="100" workbookViewId="0">
      <selection activeCell="J52" sqref="J52"/>
    </sheetView>
  </sheetViews>
  <sheetFormatPr baseColWidth="10" defaultColWidth="27.5546875" defaultRowHeight="12.75" x14ac:dyDescent="0.2"/>
  <cols>
    <col min="1" max="1" width="19.44140625" style="1" customWidth="1"/>
    <col min="2" max="3" width="12.77734375" style="1" customWidth="1"/>
    <col min="4" max="4" width="13" style="1" customWidth="1"/>
    <col min="5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16384" width="27.5546875" style="1"/>
  </cols>
  <sheetData>
    <row r="1" spans="1:52" ht="36.75" customHeight="1" x14ac:dyDescent="0.25">
      <c r="A1" s="68"/>
      <c r="B1" s="53"/>
      <c r="C1" s="67"/>
      <c r="D1" s="53"/>
      <c r="E1" s="53"/>
      <c r="F1" s="53"/>
      <c r="G1" s="53"/>
      <c r="H1" s="53"/>
      <c r="I1" s="53"/>
      <c r="J1" s="53"/>
      <c r="K1" s="53"/>
      <c r="M1" s="66"/>
      <c r="O1" s="53"/>
      <c r="P1" s="53"/>
      <c r="Q1" s="53"/>
      <c r="R1" s="53"/>
      <c r="S1" s="53"/>
      <c r="T1" s="53"/>
      <c r="U1" s="53"/>
      <c r="V1" s="53"/>
      <c r="W1" s="65" t="s">
        <v>95</v>
      </c>
      <c r="Y1" s="64"/>
      <c r="AA1" s="64"/>
      <c r="AC1" s="64"/>
    </row>
    <row r="2" spans="1:52" s="60" customFormat="1" ht="18" customHeight="1" x14ac:dyDescent="0.2">
      <c r="A2" s="63"/>
      <c r="B2" s="29"/>
      <c r="C2" s="29"/>
      <c r="D2" s="30"/>
      <c r="E2" s="29"/>
      <c r="F2" s="29"/>
      <c r="G2" s="29"/>
      <c r="H2" s="29"/>
      <c r="I2" s="29"/>
      <c r="J2" s="29"/>
      <c r="K2" s="29"/>
      <c r="M2" s="62"/>
      <c r="N2" s="61"/>
      <c r="O2" s="29"/>
      <c r="P2" s="29"/>
      <c r="Q2" s="29"/>
      <c r="R2" s="29"/>
      <c r="S2" s="29"/>
      <c r="T2" s="29"/>
      <c r="U2" s="29"/>
      <c r="V2" s="29"/>
      <c r="W2" s="5"/>
      <c r="Y2" s="5"/>
      <c r="AA2" s="5"/>
      <c r="AC2" s="5"/>
    </row>
    <row r="3" spans="1:52" ht="21" customHeight="1" x14ac:dyDescent="0.2">
      <c r="A3" s="59"/>
      <c r="B3" s="53"/>
      <c r="C3" s="53"/>
      <c r="D3" s="59"/>
      <c r="E3" s="53"/>
      <c r="F3" s="54"/>
      <c r="G3" s="53"/>
      <c r="H3" s="53"/>
      <c r="I3" s="54"/>
      <c r="J3" s="53"/>
      <c r="K3" s="53"/>
      <c r="M3" s="58"/>
      <c r="N3" s="57"/>
      <c r="O3" s="53"/>
      <c r="P3" s="53"/>
      <c r="Q3" s="53"/>
      <c r="R3" s="53"/>
      <c r="S3" s="53"/>
      <c r="T3" s="53"/>
      <c r="U3" s="53"/>
      <c r="V3" s="53"/>
      <c r="W3" s="5"/>
      <c r="Y3" s="5"/>
      <c r="AA3" s="5"/>
      <c r="AC3" s="5"/>
    </row>
    <row r="4" spans="1:52" ht="20.100000000000001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5"/>
      <c r="X4" s="8"/>
      <c r="Y4" s="55"/>
      <c r="Z4" s="8"/>
      <c r="AA4" s="55"/>
      <c r="AB4" s="8"/>
      <c r="AC4" s="55"/>
    </row>
    <row r="5" spans="1:52" ht="15" customHeight="1" thickBot="1" x14ac:dyDescent="0.25">
      <c r="A5" s="53"/>
      <c r="B5" s="53"/>
      <c r="C5" s="53"/>
      <c r="D5" s="53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2"/>
      <c r="Y5" s="50"/>
      <c r="AA5" s="51"/>
      <c r="AC5" s="50"/>
    </row>
    <row r="6" spans="1:52" ht="15.95" customHeight="1" thickTop="1" x14ac:dyDescent="0.25">
      <c r="A6" s="104"/>
      <c r="B6" s="104" t="s">
        <v>94</v>
      </c>
      <c r="C6" s="104" t="s">
        <v>100</v>
      </c>
      <c r="D6" s="104"/>
      <c r="E6" s="104" t="s">
        <v>93</v>
      </c>
      <c r="F6" s="104"/>
      <c r="G6" s="223"/>
      <c r="H6" s="224"/>
      <c r="I6" s="224"/>
      <c r="J6" s="119" t="s">
        <v>92</v>
      </c>
      <c r="K6" s="118"/>
      <c r="L6" s="104" t="s">
        <v>91</v>
      </c>
      <c r="M6" s="117" t="s">
        <v>90</v>
      </c>
      <c r="N6" s="110" t="s">
        <v>89</v>
      </c>
      <c r="O6" s="109"/>
      <c r="P6" s="109"/>
      <c r="Q6" s="108"/>
      <c r="R6" s="215" t="s">
        <v>88</v>
      </c>
      <c r="S6" s="216"/>
      <c r="T6" s="217"/>
      <c r="U6" s="104" t="s">
        <v>87</v>
      </c>
      <c r="V6" s="116" t="s">
        <v>86</v>
      </c>
      <c r="W6" s="115" t="s">
        <v>73</v>
      </c>
      <c r="X6" s="96"/>
      <c r="Y6" s="114" t="s">
        <v>85</v>
      </c>
      <c r="Z6" s="2"/>
      <c r="AA6" s="114"/>
      <c r="AB6" s="2"/>
      <c r="AC6" s="11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97" t="s">
        <v>22</v>
      </c>
      <c r="B7" s="97" t="s">
        <v>84</v>
      </c>
      <c r="C7" s="97" t="s">
        <v>99</v>
      </c>
      <c r="D7" s="97" t="s">
        <v>82</v>
      </c>
      <c r="E7" s="97" t="s">
        <v>83</v>
      </c>
      <c r="F7" s="97" t="s">
        <v>82</v>
      </c>
      <c r="G7" s="225"/>
      <c r="H7" s="225"/>
      <c r="I7" s="225"/>
      <c r="J7" s="113" t="s">
        <v>81</v>
      </c>
      <c r="K7" s="112"/>
      <c r="L7" s="97" t="s">
        <v>80</v>
      </c>
      <c r="M7" s="111" t="s">
        <v>70</v>
      </c>
      <c r="N7" s="110" t="s">
        <v>79</v>
      </c>
      <c r="O7" s="109"/>
      <c r="P7" s="108"/>
      <c r="Q7" s="104" t="s">
        <v>78</v>
      </c>
      <c r="R7" s="218" t="s">
        <v>108</v>
      </c>
      <c r="S7" s="219"/>
      <c r="T7" s="220"/>
      <c r="U7" s="97" t="s">
        <v>77</v>
      </c>
      <c r="V7" s="98" t="s">
        <v>76</v>
      </c>
      <c r="W7" s="97" t="s">
        <v>75</v>
      </c>
      <c r="X7" s="96"/>
      <c r="Y7" s="95" t="s">
        <v>74</v>
      </c>
      <c r="Z7" s="2"/>
      <c r="AA7" s="95"/>
      <c r="AB7" s="2"/>
      <c r="AC7" s="95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97"/>
      <c r="B8" s="97" t="s">
        <v>72</v>
      </c>
      <c r="C8" s="97" t="s">
        <v>72</v>
      </c>
      <c r="D8" s="97"/>
      <c r="E8" s="97" t="s">
        <v>71</v>
      </c>
      <c r="F8" s="97"/>
      <c r="G8" s="107"/>
      <c r="H8" s="106"/>
      <c r="I8" s="105"/>
      <c r="J8" s="104" t="s">
        <v>71</v>
      </c>
      <c r="K8" s="104" t="s">
        <v>70</v>
      </c>
      <c r="L8" s="97" t="s">
        <v>69</v>
      </c>
      <c r="M8" s="97" t="s">
        <v>68</v>
      </c>
      <c r="N8" s="98" t="s">
        <v>67</v>
      </c>
      <c r="O8" s="104" t="s">
        <v>66</v>
      </c>
      <c r="P8" s="226" t="s">
        <v>63</v>
      </c>
      <c r="Q8" s="97" t="s">
        <v>65</v>
      </c>
      <c r="R8" s="104" t="s">
        <v>64</v>
      </c>
      <c r="S8" s="103"/>
      <c r="T8" s="221" t="s">
        <v>63</v>
      </c>
      <c r="U8" s="97" t="s">
        <v>62</v>
      </c>
      <c r="V8" s="98" t="s">
        <v>61</v>
      </c>
      <c r="W8" s="97" t="s">
        <v>60</v>
      </c>
      <c r="X8" s="96"/>
      <c r="Y8" s="95" t="s">
        <v>59</v>
      </c>
      <c r="Z8" s="2"/>
      <c r="AA8" s="95"/>
      <c r="AB8" s="2"/>
      <c r="AC8" s="95" t="s">
        <v>58</v>
      </c>
      <c r="AD8" s="26"/>
      <c r="AE8" s="26"/>
      <c r="AF8" s="26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102"/>
      <c r="B9" s="97"/>
      <c r="C9" s="97"/>
      <c r="D9" s="97"/>
      <c r="E9" s="97" t="s">
        <v>57</v>
      </c>
      <c r="F9" s="102"/>
      <c r="G9" s="101"/>
      <c r="H9" s="100"/>
      <c r="I9" s="99"/>
      <c r="J9" s="97" t="s">
        <v>56</v>
      </c>
      <c r="K9" s="97" t="s">
        <v>55</v>
      </c>
      <c r="L9" s="97" t="s">
        <v>54</v>
      </c>
      <c r="M9" s="97" t="s">
        <v>53</v>
      </c>
      <c r="N9" s="98" t="s">
        <v>52</v>
      </c>
      <c r="O9" s="97" t="s">
        <v>51</v>
      </c>
      <c r="P9" s="227"/>
      <c r="Q9" s="97"/>
      <c r="R9" s="97" t="s">
        <v>50</v>
      </c>
      <c r="S9" s="98"/>
      <c r="T9" s="222"/>
      <c r="U9" s="97" t="s">
        <v>49</v>
      </c>
      <c r="V9" s="98" t="s">
        <v>48</v>
      </c>
      <c r="W9" s="97" t="s">
        <v>47</v>
      </c>
      <c r="X9" s="96"/>
      <c r="Y9" s="95" t="s">
        <v>46</v>
      </c>
      <c r="Z9" s="2"/>
      <c r="AA9" s="97"/>
      <c r="AB9" s="2"/>
      <c r="AC9" s="95"/>
      <c r="AD9" s="26"/>
      <c r="AE9" s="26"/>
      <c r="AF9" s="26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6" t="s">
        <v>45</v>
      </c>
      <c r="B10" s="42">
        <v>849949.37609999999</v>
      </c>
      <c r="C10" s="42">
        <v>179991.80061415001</v>
      </c>
      <c r="D10" s="90">
        <f t="shared" ref="D10:D32" si="0">B10+C10</f>
        <v>1029941.17671415</v>
      </c>
      <c r="E10" s="42">
        <v>35.008399999999995</v>
      </c>
      <c r="F10" s="90">
        <f t="shared" ref="F10:F32" si="1">D10+E10</f>
        <v>1029976.1851141501</v>
      </c>
      <c r="G10" s="42">
        <v>0</v>
      </c>
      <c r="H10" s="42">
        <v>0</v>
      </c>
      <c r="I10" s="42">
        <v>0</v>
      </c>
      <c r="J10" s="42">
        <v>2992.6925000000001</v>
      </c>
      <c r="K10" s="42">
        <v>712.47259999999994</v>
      </c>
      <c r="L10" s="42">
        <v>0</v>
      </c>
      <c r="M10" s="42">
        <v>9189.9105</v>
      </c>
      <c r="N10" s="42">
        <v>1096.4026999999999</v>
      </c>
      <c r="O10" s="42">
        <v>2351.5904</v>
      </c>
      <c r="P10" s="42">
        <v>24.357044907916155</v>
      </c>
      <c r="Q10" s="42">
        <v>3533.9223999999999</v>
      </c>
      <c r="R10" s="42">
        <v>88.105816916287907</v>
      </c>
      <c r="S10" s="42">
        <v>0</v>
      </c>
      <c r="T10" s="42">
        <v>67.487105045818694</v>
      </c>
      <c r="U10" s="42">
        <v>0</v>
      </c>
      <c r="V10" s="42">
        <v>954.98619999999994</v>
      </c>
      <c r="W10" s="90">
        <f t="shared" ref="W10:W32" si="2">SUM(F10:V10)</f>
        <v>1050988.1123810201</v>
      </c>
      <c r="X10" s="38"/>
      <c r="Y10" s="44">
        <v>48992.170215999999</v>
      </c>
      <c r="Z10" s="40"/>
      <c r="AA10" s="45">
        <v>0</v>
      </c>
      <c r="AB10" s="38"/>
      <c r="AC10" s="90">
        <f t="shared" ref="AC10:AC32" si="3">+W10+Y10+AA10</f>
        <v>1099980.28259702</v>
      </c>
      <c r="AD10" s="31"/>
      <c r="AE10" s="27"/>
      <c r="AF10" s="69"/>
      <c r="AG10" s="2"/>
      <c r="AH10" s="3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6" t="s">
        <v>44</v>
      </c>
      <c r="B11" s="42">
        <v>120627.42009999999</v>
      </c>
      <c r="C11" s="42">
        <v>8552.8791453000013</v>
      </c>
      <c r="D11" s="90">
        <f t="shared" si="0"/>
        <v>129180.29924529999</v>
      </c>
      <c r="E11" s="42">
        <v>1.7832999999999999</v>
      </c>
      <c r="F11" s="90">
        <f t="shared" si="1"/>
        <v>129182.08254529999</v>
      </c>
      <c r="G11" s="42">
        <v>0</v>
      </c>
      <c r="H11" s="42">
        <v>0</v>
      </c>
      <c r="I11" s="42">
        <v>0</v>
      </c>
      <c r="J11" s="42">
        <v>375.35820000000001</v>
      </c>
      <c r="K11" s="42">
        <v>0</v>
      </c>
      <c r="L11" s="42">
        <v>0</v>
      </c>
      <c r="M11" s="42">
        <v>0</v>
      </c>
      <c r="N11" s="42">
        <v>137.51829999999998</v>
      </c>
      <c r="O11" s="42">
        <v>235.9203</v>
      </c>
      <c r="P11" s="42">
        <v>36.709608979169275</v>
      </c>
      <c r="Q11" s="42">
        <v>511.80940000000004</v>
      </c>
      <c r="R11" s="42">
        <v>119.06839022207784</v>
      </c>
      <c r="S11" s="42">
        <v>0</v>
      </c>
      <c r="T11" s="42">
        <v>101.71288209956748</v>
      </c>
      <c r="U11" s="42">
        <v>2.2000000000000002</v>
      </c>
      <c r="V11" s="42">
        <v>119.78089999999999</v>
      </c>
      <c r="W11" s="90">
        <f t="shared" si="2"/>
        <v>130822.1605266008</v>
      </c>
      <c r="X11" s="38"/>
      <c r="Y11" s="44">
        <v>156.14939999999999</v>
      </c>
      <c r="Z11" s="40"/>
      <c r="AA11" s="45">
        <v>0</v>
      </c>
      <c r="AB11" s="38"/>
      <c r="AC11" s="90">
        <f t="shared" si="3"/>
        <v>130978.30992660079</v>
      </c>
      <c r="AD11" s="31"/>
      <c r="AE11" s="27"/>
      <c r="AF11" s="69"/>
      <c r="AG11" s="2"/>
      <c r="AH11" s="3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6" t="s">
        <v>43</v>
      </c>
      <c r="B12" s="42">
        <v>377170.50560000003</v>
      </c>
      <c r="C12" s="42">
        <v>39277.871744300057</v>
      </c>
      <c r="D12" s="90">
        <f t="shared" si="0"/>
        <v>416448.3773443001</v>
      </c>
      <c r="E12" s="42">
        <v>10.441700000000001</v>
      </c>
      <c r="F12" s="90">
        <f t="shared" si="1"/>
        <v>416458.81904430012</v>
      </c>
      <c r="G12" s="42">
        <v>0</v>
      </c>
      <c r="H12" s="42">
        <v>0</v>
      </c>
      <c r="I12" s="42">
        <v>0</v>
      </c>
      <c r="J12" s="42">
        <v>1210.0709999999999</v>
      </c>
      <c r="K12" s="42">
        <v>243.3125</v>
      </c>
      <c r="L12" s="42">
        <v>0</v>
      </c>
      <c r="M12" s="42">
        <v>3138.3939</v>
      </c>
      <c r="N12" s="42">
        <v>443.32429999999999</v>
      </c>
      <c r="O12" s="42">
        <v>1177.6465000000001</v>
      </c>
      <c r="P12" s="42">
        <v>24.357044907916155</v>
      </c>
      <c r="Q12" s="42">
        <v>1377.0111000000002</v>
      </c>
      <c r="R12" s="42">
        <v>87.72188813390089</v>
      </c>
      <c r="S12" s="42">
        <v>0</v>
      </c>
      <c r="T12" s="42">
        <v>67.487105045818694</v>
      </c>
      <c r="U12" s="42">
        <v>0.5</v>
      </c>
      <c r="V12" s="42">
        <v>386.14330000000001</v>
      </c>
      <c r="W12" s="90">
        <f t="shared" si="2"/>
        <v>424614.78768238775</v>
      </c>
      <c r="X12" s="38"/>
      <c r="Y12" s="44">
        <v>1504.3449520000001</v>
      </c>
      <c r="Z12" s="40"/>
      <c r="AA12" s="45">
        <v>0</v>
      </c>
      <c r="AB12" s="38"/>
      <c r="AC12" s="90">
        <f t="shared" si="3"/>
        <v>426119.13263438776</v>
      </c>
      <c r="AD12" s="31"/>
      <c r="AE12" s="27"/>
      <c r="AF12" s="69"/>
      <c r="AG12" s="2"/>
      <c r="AH12" s="36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6" t="s">
        <v>42</v>
      </c>
      <c r="B13" s="42">
        <v>156479.80069999999</v>
      </c>
      <c r="C13" s="42">
        <v>17868.435412100018</v>
      </c>
      <c r="D13" s="90">
        <f t="shared" si="0"/>
        <v>174348.23611210001</v>
      </c>
      <c r="E13" s="42">
        <v>3.2166999999999999</v>
      </c>
      <c r="F13" s="90">
        <f t="shared" si="1"/>
        <v>174351.4528121</v>
      </c>
      <c r="G13" s="42">
        <v>0</v>
      </c>
      <c r="H13" s="42">
        <v>0</v>
      </c>
      <c r="I13" s="42">
        <v>0</v>
      </c>
      <c r="J13" s="42">
        <v>506.60240000000005</v>
      </c>
      <c r="K13" s="42">
        <v>77.8001</v>
      </c>
      <c r="L13" s="42">
        <v>0</v>
      </c>
      <c r="M13" s="42">
        <v>1003.5129000000001</v>
      </c>
      <c r="N13" s="42">
        <v>185.59979999999999</v>
      </c>
      <c r="O13" s="42">
        <v>308.56040000000002</v>
      </c>
      <c r="P13" s="42">
        <v>30.835888887736669</v>
      </c>
      <c r="Q13" s="42">
        <v>1206.4079999999999</v>
      </c>
      <c r="R13" s="42">
        <v>123.16223183992341</v>
      </c>
      <c r="S13" s="42">
        <v>0</v>
      </c>
      <c r="T13" s="42">
        <v>85.43831488804642</v>
      </c>
      <c r="U13" s="42">
        <v>1.5</v>
      </c>
      <c r="V13" s="42">
        <v>161.66070000000002</v>
      </c>
      <c r="W13" s="90">
        <f t="shared" si="2"/>
        <v>178042.53354771569</v>
      </c>
      <c r="X13" s="38"/>
      <c r="Y13" s="44">
        <v>2637.3826159999999</v>
      </c>
      <c r="Z13" s="40"/>
      <c r="AA13" s="45">
        <v>0</v>
      </c>
      <c r="AB13" s="38"/>
      <c r="AC13" s="90">
        <f t="shared" si="3"/>
        <v>180679.91616371568</v>
      </c>
      <c r="AD13" s="31"/>
      <c r="AE13" s="27"/>
      <c r="AF13" s="69"/>
      <c r="AG13" s="2"/>
      <c r="AH13" s="3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6" t="s">
        <v>41</v>
      </c>
      <c r="B14" s="42">
        <v>214249.26140000002</v>
      </c>
      <c r="C14" s="42">
        <v>19720.651277949997</v>
      </c>
      <c r="D14" s="90">
        <f t="shared" si="0"/>
        <v>233969.91267795002</v>
      </c>
      <c r="E14" s="42">
        <v>2.8</v>
      </c>
      <c r="F14" s="90">
        <f t="shared" si="1"/>
        <v>233972.71267795001</v>
      </c>
      <c r="G14" s="42">
        <v>0</v>
      </c>
      <c r="H14" s="42">
        <v>0</v>
      </c>
      <c r="I14" s="42">
        <v>0</v>
      </c>
      <c r="J14" s="42">
        <v>679.84469999999999</v>
      </c>
      <c r="K14" s="42">
        <v>61.164099999999998</v>
      </c>
      <c r="L14" s="42">
        <v>0</v>
      </c>
      <c r="M14" s="42">
        <v>788.9316</v>
      </c>
      <c r="N14" s="42">
        <v>249.071</v>
      </c>
      <c r="O14" s="42">
        <v>331.08879999999999</v>
      </c>
      <c r="P14" s="42">
        <v>32.75038177504176</v>
      </c>
      <c r="Q14" s="42">
        <v>1121.1063999999999</v>
      </c>
      <c r="R14" s="42">
        <v>128.98946903347678</v>
      </c>
      <c r="S14" s="42">
        <v>0</v>
      </c>
      <c r="T14" s="42">
        <v>90.742882120546611</v>
      </c>
      <c r="U14" s="42">
        <v>0.5</v>
      </c>
      <c r="V14" s="42">
        <v>216.9452</v>
      </c>
      <c r="W14" s="90">
        <f t="shared" si="2"/>
        <v>237673.84721087906</v>
      </c>
      <c r="X14" s="38"/>
      <c r="Y14" s="44">
        <v>3174.2322919999997</v>
      </c>
      <c r="Z14" s="40"/>
      <c r="AA14" s="45">
        <v>0</v>
      </c>
      <c r="AB14" s="38"/>
      <c r="AC14" s="90">
        <f t="shared" si="3"/>
        <v>240848.07950287906</v>
      </c>
      <c r="AD14" s="31"/>
      <c r="AE14" s="27"/>
      <c r="AF14" s="69"/>
      <c r="AG14" s="2"/>
      <c r="AH14" s="36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6" t="s">
        <v>40</v>
      </c>
      <c r="B15" s="42">
        <v>66001.714899999992</v>
      </c>
      <c r="C15" s="42">
        <v>8171.5405848999944</v>
      </c>
      <c r="D15" s="90">
        <f t="shared" si="0"/>
        <v>74173.255484899986</v>
      </c>
      <c r="E15" s="42">
        <v>2.0167000000000002</v>
      </c>
      <c r="F15" s="90">
        <f t="shared" si="1"/>
        <v>74175.272184899979</v>
      </c>
      <c r="G15" s="42">
        <v>0</v>
      </c>
      <c r="H15" s="42">
        <v>0</v>
      </c>
      <c r="I15" s="42">
        <v>0</v>
      </c>
      <c r="J15" s="42">
        <v>215.52470000000002</v>
      </c>
      <c r="K15" s="42">
        <v>23.926200000000001</v>
      </c>
      <c r="L15" s="42">
        <v>0</v>
      </c>
      <c r="M15" s="42">
        <v>308.61520000000002</v>
      </c>
      <c r="N15" s="42">
        <v>78.961799999999997</v>
      </c>
      <c r="O15" s="42">
        <v>269.32590000000005</v>
      </c>
      <c r="P15" s="42">
        <v>34.338217336202014</v>
      </c>
      <c r="Q15" s="42">
        <v>779.90009999999995</v>
      </c>
      <c r="R15" s="42">
        <v>221.0629987455336</v>
      </c>
      <c r="S15" s="42">
        <v>0</v>
      </c>
      <c r="T15" s="42">
        <v>95.142365975792089</v>
      </c>
      <c r="U15" s="42">
        <v>3</v>
      </c>
      <c r="V15" s="42">
        <v>68.777100000000004</v>
      </c>
      <c r="W15" s="90">
        <f t="shared" si="2"/>
        <v>76273.846766957504</v>
      </c>
      <c r="X15" s="38"/>
      <c r="Y15" s="44">
        <v>543.91072999999994</v>
      </c>
      <c r="Z15" s="40"/>
      <c r="AA15" s="45">
        <v>0</v>
      </c>
      <c r="AB15" s="38"/>
      <c r="AC15" s="90">
        <f t="shared" si="3"/>
        <v>76817.757496957507</v>
      </c>
      <c r="AD15" s="31"/>
      <c r="AE15" s="27"/>
      <c r="AF15" s="69"/>
      <c r="AG15" s="2"/>
      <c r="AH15" s="36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6" t="s">
        <v>39</v>
      </c>
      <c r="B16" s="42">
        <v>211841.20440000002</v>
      </c>
      <c r="C16" s="42">
        <v>17160.235228149999</v>
      </c>
      <c r="D16" s="90">
        <f t="shared" si="0"/>
        <v>229001.43962815002</v>
      </c>
      <c r="E16" s="42">
        <v>5.6249000000000002</v>
      </c>
      <c r="F16" s="90">
        <f t="shared" si="1"/>
        <v>229007.06452815002</v>
      </c>
      <c r="G16" s="42">
        <v>0</v>
      </c>
      <c r="H16" s="42">
        <v>0</v>
      </c>
      <c r="I16" s="42">
        <v>0</v>
      </c>
      <c r="J16" s="42">
        <v>665.40780000000007</v>
      </c>
      <c r="K16" s="42">
        <v>105.59219999999999</v>
      </c>
      <c r="L16" s="42">
        <v>0</v>
      </c>
      <c r="M16" s="42">
        <v>1361.9939000000002</v>
      </c>
      <c r="N16" s="42">
        <v>243.77789999999999</v>
      </c>
      <c r="O16" s="42">
        <v>443.63990000000001</v>
      </c>
      <c r="P16" s="42">
        <v>28.184906693486123</v>
      </c>
      <c r="Q16" s="42">
        <v>950.50330000000008</v>
      </c>
      <c r="R16" s="42">
        <v>123.11707818072125</v>
      </c>
      <c r="S16" s="42">
        <v>0</v>
      </c>
      <c r="T16" s="42">
        <v>78.093125236560851</v>
      </c>
      <c r="U16" s="42">
        <v>1.8</v>
      </c>
      <c r="V16" s="42">
        <v>212.3349</v>
      </c>
      <c r="W16" s="90">
        <f t="shared" si="2"/>
        <v>233221.50953826078</v>
      </c>
      <c r="X16" s="38"/>
      <c r="Y16" s="44">
        <v>1219.478832</v>
      </c>
      <c r="Z16" s="40"/>
      <c r="AA16" s="45">
        <v>0</v>
      </c>
      <c r="AB16" s="38"/>
      <c r="AC16" s="90">
        <f t="shared" si="3"/>
        <v>234440.98837026078</v>
      </c>
      <c r="AD16" s="31"/>
      <c r="AE16" s="27"/>
      <c r="AF16" s="69"/>
      <c r="AG16" s="2"/>
      <c r="AH16" s="3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6" t="s">
        <v>38</v>
      </c>
      <c r="B17" s="42">
        <v>159185.69039999999</v>
      </c>
      <c r="C17" s="42">
        <v>11549.110693049988</v>
      </c>
      <c r="D17" s="90">
        <f t="shared" si="0"/>
        <v>170734.80109304999</v>
      </c>
      <c r="E17" s="42">
        <v>1.7251000000000001</v>
      </c>
      <c r="F17" s="90">
        <f t="shared" si="1"/>
        <v>170736.52619305</v>
      </c>
      <c r="G17" s="42">
        <v>0</v>
      </c>
      <c r="H17" s="42">
        <v>0</v>
      </c>
      <c r="I17" s="42">
        <v>0</v>
      </c>
      <c r="J17" s="42">
        <v>496.10290000000003</v>
      </c>
      <c r="K17" s="42">
        <v>28.491400000000002</v>
      </c>
      <c r="L17" s="42">
        <v>0</v>
      </c>
      <c r="M17" s="42">
        <v>367.49970000000002</v>
      </c>
      <c r="N17" s="42">
        <v>181.75489999999999</v>
      </c>
      <c r="O17" s="42">
        <v>205.68810000000002</v>
      </c>
      <c r="P17" s="42">
        <v>37.844760723780404</v>
      </c>
      <c r="Q17" s="42">
        <v>974.87509999999997</v>
      </c>
      <c r="R17" s="42">
        <v>133.35297988469068</v>
      </c>
      <c r="S17" s="42">
        <v>0</v>
      </c>
      <c r="T17" s="42">
        <v>104.85809554368988</v>
      </c>
      <c r="U17" s="42">
        <v>2.2000000000000002</v>
      </c>
      <c r="V17" s="42">
        <v>158.3117</v>
      </c>
      <c r="W17" s="90">
        <f t="shared" si="2"/>
        <v>173427.50582920216</v>
      </c>
      <c r="X17" s="38"/>
      <c r="Y17" s="44">
        <v>1452.327184</v>
      </c>
      <c r="Z17" s="40"/>
      <c r="AA17" s="45">
        <v>0</v>
      </c>
      <c r="AB17" s="38"/>
      <c r="AC17" s="90">
        <f t="shared" si="3"/>
        <v>174879.83301320215</v>
      </c>
      <c r="AD17" s="31"/>
      <c r="AE17" s="27"/>
      <c r="AF17" s="69"/>
      <c r="AG17" s="2"/>
      <c r="AH17" s="3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6" t="s">
        <v>37</v>
      </c>
      <c r="B18" s="42">
        <v>122132.11840000001</v>
      </c>
      <c r="C18" s="42">
        <v>11113.295195450015</v>
      </c>
      <c r="D18" s="90">
        <f t="shared" si="0"/>
        <v>133245.41359545002</v>
      </c>
      <c r="E18" s="42">
        <v>2.7749999999999999</v>
      </c>
      <c r="F18" s="90">
        <f t="shared" si="1"/>
        <v>133248.18859545002</v>
      </c>
      <c r="G18" s="42">
        <v>0</v>
      </c>
      <c r="H18" s="42">
        <v>0</v>
      </c>
      <c r="I18" s="42">
        <v>0</v>
      </c>
      <c r="J18" s="42">
        <v>387.17020000000002</v>
      </c>
      <c r="K18" s="42">
        <v>0</v>
      </c>
      <c r="L18" s="42">
        <v>0</v>
      </c>
      <c r="M18" s="42">
        <v>0</v>
      </c>
      <c r="N18" s="42">
        <v>141.8426</v>
      </c>
      <c r="O18" s="42">
        <v>215.20740000000001</v>
      </c>
      <c r="P18" s="42">
        <v>30.539368346452981</v>
      </c>
      <c r="Q18" s="42">
        <v>731.15640000000008</v>
      </c>
      <c r="R18" s="42">
        <v>117.12970657029246</v>
      </c>
      <c r="S18" s="42">
        <v>0</v>
      </c>
      <c r="T18" s="42">
        <v>84.616732735371471</v>
      </c>
      <c r="U18" s="42">
        <v>2.2000000000000002</v>
      </c>
      <c r="V18" s="42">
        <v>123.5474</v>
      </c>
      <c r="W18" s="90">
        <f t="shared" si="2"/>
        <v>135081.59840310217</v>
      </c>
      <c r="X18" s="38"/>
      <c r="Y18" s="44">
        <v>1469.79547</v>
      </c>
      <c r="Z18" s="40"/>
      <c r="AA18" s="45">
        <v>0</v>
      </c>
      <c r="AB18" s="38"/>
      <c r="AC18" s="90">
        <f t="shared" si="3"/>
        <v>136551.39387310218</v>
      </c>
      <c r="AD18" s="31"/>
      <c r="AE18" s="27"/>
      <c r="AF18" s="69"/>
      <c r="AG18" s="2"/>
      <c r="AH18" s="36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6" t="s">
        <v>36</v>
      </c>
      <c r="B19" s="42">
        <v>84073.407400000011</v>
      </c>
      <c r="C19" s="42">
        <v>5720.0784094999963</v>
      </c>
      <c r="D19" s="90">
        <f t="shared" si="0"/>
        <v>89793.485809500009</v>
      </c>
      <c r="E19" s="42">
        <v>1.6</v>
      </c>
      <c r="F19" s="90">
        <f t="shared" si="1"/>
        <v>89795.085809500015</v>
      </c>
      <c r="G19" s="42">
        <v>0</v>
      </c>
      <c r="H19" s="42">
        <v>0</v>
      </c>
      <c r="I19" s="42">
        <v>0</v>
      </c>
      <c r="J19" s="42">
        <v>260.8845</v>
      </c>
      <c r="K19" s="42">
        <v>21.0105</v>
      </c>
      <c r="L19" s="42">
        <v>5.7999999999999995E-7</v>
      </c>
      <c r="M19" s="42">
        <v>271.11759999999998</v>
      </c>
      <c r="N19" s="42">
        <v>95.577100000000002</v>
      </c>
      <c r="O19" s="42">
        <v>263.08359999999999</v>
      </c>
      <c r="P19" s="42">
        <v>27.110449989593501</v>
      </c>
      <c r="Q19" s="42">
        <v>496.87819999999999</v>
      </c>
      <c r="R19" s="42">
        <v>169.86439861858273</v>
      </c>
      <c r="S19" s="42">
        <v>0</v>
      </c>
      <c r="T19" s="42">
        <v>75.116082125558805</v>
      </c>
      <c r="U19" s="42">
        <v>2.5</v>
      </c>
      <c r="V19" s="42">
        <v>83.249300000000005</v>
      </c>
      <c r="W19" s="90">
        <f t="shared" si="2"/>
        <v>91561.477540813736</v>
      </c>
      <c r="X19" s="38"/>
      <c r="Y19" s="44">
        <v>0</v>
      </c>
      <c r="Z19" s="40"/>
      <c r="AA19" s="45">
        <v>0</v>
      </c>
      <c r="AB19" s="38"/>
      <c r="AC19" s="90">
        <f t="shared" si="3"/>
        <v>91561.477540813736</v>
      </c>
      <c r="AD19" s="31"/>
      <c r="AE19" s="27"/>
      <c r="AF19" s="69"/>
      <c r="AG19" s="2"/>
      <c r="AH19" s="3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6" t="s">
        <v>35</v>
      </c>
      <c r="B20" s="42">
        <v>90410.400900000008</v>
      </c>
      <c r="C20" s="42">
        <v>6700.663279450011</v>
      </c>
      <c r="D20" s="90">
        <f t="shared" si="0"/>
        <v>97111.064179450012</v>
      </c>
      <c r="E20" s="42">
        <v>1.6916</v>
      </c>
      <c r="F20" s="90">
        <f t="shared" si="1"/>
        <v>97112.755779450017</v>
      </c>
      <c r="G20" s="42">
        <v>0</v>
      </c>
      <c r="H20" s="42">
        <v>0</v>
      </c>
      <c r="I20" s="42">
        <v>0</v>
      </c>
      <c r="J20" s="42">
        <v>282.17490000000004</v>
      </c>
      <c r="K20" s="42">
        <v>0</v>
      </c>
      <c r="L20" s="42">
        <v>0</v>
      </c>
      <c r="M20" s="42">
        <v>0</v>
      </c>
      <c r="N20" s="42">
        <v>103.3784</v>
      </c>
      <c r="O20" s="42">
        <v>219.47020000000001</v>
      </c>
      <c r="P20" s="42">
        <v>35.718607948693226</v>
      </c>
      <c r="Q20" s="42">
        <v>487.43759999999997</v>
      </c>
      <c r="R20" s="42">
        <v>132.00091772019491</v>
      </c>
      <c r="S20" s="42">
        <v>0</v>
      </c>
      <c r="T20" s="42">
        <v>98.967073195863279</v>
      </c>
      <c r="U20" s="42">
        <v>2.2000000000000002</v>
      </c>
      <c r="V20" s="42">
        <v>90.044399999999996</v>
      </c>
      <c r="W20" s="90">
        <f t="shared" si="2"/>
        <v>98564.147878314776</v>
      </c>
      <c r="X20" s="38"/>
      <c r="Y20" s="44">
        <v>346.99090799999999</v>
      </c>
      <c r="Z20" s="40"/>
      <c r="AA20" s="45">
        <v>0</v>
      </c>
      <c r="AB20" s="38"/>
      <c r="AC20" s="90">
        <f t="shared" si="3"/>
        <v>98911.138786314783</v>
      </c>
      <c r="AD20" s="31"/>
      <c r="AE20" s="27"/>
      <c r="AF20" s="69"/>
      <c r="AG20" s="2"/>
      <c r="AH20" s="3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6" t="s">
        <v>34</v>
      </c>
      <c r="B21" s="42">
        <v>170517.77530000001</v>
      </c>
      <c r="C21" s="42">
        <v>25059.391126699975</v>
      </c>
      <c r="D21" s="90">
        <f t="shared" si="0"/>
        <v>195577.16642669999</v>
      </c>
      <c r="E21" s="42">
        <v>5.1416000000000004</v>
      </c>
      <c r="F21" s="90">
        <f t="shared" si="1"/>
        <v>195582.30802669999</v>
      </c>
      <c r="G21" s="42">
        <v>0</v>
      </c>
      <c r="H21" s="42">
        <v>0</v>
      </c>
      <c r="I21" s="42">
        <v>0</v>
      </c>
      <c r="J21" s="42">
        <v>568.28710000000001</v>
      </c>
      <c r="K21" s="42">
        <v>0</v>
      </c>
      <c r="L21" s="42">
        <v>0</v>
      </c>
      <c r="M21" s="42">
        <v>0</v>
      </c>
      <c r="N21" s="42">
        <v>208.2</v>
      </c>
      <c r="O21" s="42">
        <v>435.2122</v>
      </c>
      <c r="P21" s="42">
        <v>27.724565744300108</v>
      </c>
      <c r="Q21" s="42">
        <v>974.87509999999997</v>
      </c>
      <c r="R21" s="42">
        <v>98.907927832091175</v>
      </c>
      <c r="S21" s="42">
        <v>0</v>
      </c>
      <c r="T21" s="42">
        <v>76.817638902213574</v>
      </c>
      <c r="U21" s="42">
        <v>2.2000000000000002</v>
      </c>
      <c r="V21" s="42">
        <v>181.3458</v>
      </c>
      <c r="W21" s="90">
        <f t="shared" si="2"/>
        <v>198155.87835917866</v>
      </c>
      <c r="X21" s="38"/>
      <c r="Y21" s="44">
        <v>2153.8792659999999</v>
      </c>
      <c r="Z21" s="40"/>
      <c r="AA21" s="45">
        <v>0</v>
      </c>
      <c r="AB21" s="38"/>
      <c r="AC21" s="90">
        <f t="shared" si="3"/>
        <v>200309.75762517867</v>
      </c>
      <c r="AD21" s="31"/>
      <c r="AE21" s="27"/>
      <c r="AF21" s="69"/>
      <c r="AG21" s="2"/>
      <c r="AH21" s="3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6" t="s">
        <v>33</v>
      </c>
      <c r="B22" s="42">
        <v>134061.35629999998</v>
      </c>
      <c r="C22" s="42">
        <v>20864.666959849972</v>
      </c>
      <c r="D22" s="90">
        <f t="shared" si="0"/>
        <v>154926.02325984996</v>
      </c>
      <c r="E22" s="42">
        <v>2.8416999999999999</v>
      </c>
      <c r="F22" s="90">
        <f t="shared" si="1"/>
        <v>154928.86495984995</v>
      </c>
      <c r="G22" s="42">
        <v>0</v>
      </c>
      <c r="H22" s="42">
        <v>0</v>
      </c>
      <c r="I22" s="42">
        <v>0</v>
      </c>
      <c r="J22" s="42">
        <v>450.16740000000004</v>
      </c>
      <c r="K22" s="42">
        <v>33.403100000000002</v>
      </c>
      <c r="L22" s="42">
        <v>0</v>
      </c>
      <c r="M22" s="42">
        <v>430.8535</v>
      </c>
      <c r="N22" s="42">
        <v>164.9221</v>
      </c>
      <c r="O22" s="42">
        <v>338.36740000000003</v>
      </c>
      <c r="P22" s="42">
        <v>35.861423928004506</v>
      </c>
      <c r="Q22" s="42">
        <v>1145.4783</v>
      </c>
      <c r="R22" s="42">
        <v>113.12226734975658</v>
      </c>
      <c r="S22" s="42">
        <v>0</v>
      </c>
      <c r="T22" s="42">
        <v>99.362779553557516</v>
      </c>
      <c r="U22" s="42">
        <v>2.2000000000000002</v>
      </c>
      <c r="V22" s="42">
        <v>143.65010000000001</v>
      </c>
      <c r="W22" s="90">
        <f t="shared" si="2"/>
        <v>157886.25333068124</v>
      </c>
      <c r="X22" s="38"/>
      <c r="Y22" s="44">
        <v>3055.5025599999999</v>
      </c>
      <c r="Z22" s="40"/>
      <c r="AA22" s="45">
        <v>0</v>
      </c>
      <c r="AB22" s="38"/>
      <c r="AC22" s="90">
        <f t="shared" si="3"/>
        <v>160941.75589068123</v>
      </c>
      <c r="AD22" s="31"/>
      <c r="AE22" s="27"/>
      <c r="AF22" s="69"/>
      <c r="AG22" s="2"/>
      <c r="AH22" s="3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6" t="s">
        <v>32</v>
      </c>
      <c r="B23" s="42">
        <v>72139.046000000002</v>
      </c>
      <c r="C23" s="42">
        <v>9261.0793292499893</v>
      </c>
      <c r="D23" s="90">
        <f t="shared" si="0"/>
        <v>81400.12532924999</v>
      </c>
      <c r="E23" s="42">
        <v>1.4499</v>
      </c>
      <c r="F23" s="90">
        <f t="shared" si="1"/>
        <v>81401.575229249996</v>
      </c>
      <c r="G23" s="42">
        <v>0</v>
      </c>
      <c r="H23" s="42">
        <v>0</v>
      </c>
      <c r="I23" s="42">
        <v>0</v>
      </c>
      <c r="J23" s="42">
        <v>236.52370000000002</v>
      </c>
      <c r="K23" s="42">
        <v>15.0223</v>
      </c>
      <c r="L23" s="42">
        <v>0</v>
      </c>
      <c r="M23" s="42">
        <v>193.76689999999999</v>
      </c>
      <c r="N23" s="42">
        <v>86.651600000000002</v>
      </c>
      <c r="O23" s="42">
        <v>323.2183</v>
      </c>
      <c r="P23" s="42">
        <v>31.845646377010326</v>
      </c>
      <c r="Q23" s="42">
        <v>1047.9908</v>
      </c>
      <c r="R23" s="42">
        <v>129.59977405501536</v>
      </c>
      <c r="S23" s="42">
        <v>0</v>
      </c>
      <c r="T23" s="42">
        <v>88.236093104241647</v>
      </c>
      <c r="U23" s="42">
        <v>2.5</v>
      </c>
      <c r="V23" s="42">
        <v>75.475100000000012</v>
      </c>
      <c r="W23" s="90">
        <f t="shared" si="2"/>
        <v>83632.405442786243</v>
      </c>
      <c r="X23" s="38"/>
      <c r="Y23" s="44">
        <v>769.10847200000001</v>
      </c>
      <c r="Z23" s="40"/>
      <c r="AA23" s="45">
        <v>0</v>
      </c>
      <c r="AB23" s="38"/>
      <c r="AC23" s="90">
        <f t="shared" si="3"/>
        <v>84401.51391478625</v>
      </c>
      <c r="AD23" s="31"/>
      <c r="AE23" s="27"/>
      <c r="AF23" s="69"/>
      <c r="AG23" s="2"/>
      <c r="AH23" s="3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6" t="s">
        <v>31</v>
      </c>
      <c r="B24" s="42">
        <v>108316.238</v>
      </c>
      <c r="C24" s="42">
        <v>10023.756450750014</v>
      </c>
      <c r="D24" s="90">
        <f t="shared" si="0"/>
        <v>118339.99445075</v>
      </c>
      <c r="E24" s="42">
        <v>1.2167000000000001</v>
      </c>
      <c r="F24" s="90">
        <f t="shared" si="1"/>
        <v>118341.21115075001</v>
      </c>
      <c r="G24" s="42">
        <v>0</v>
      </c>
      <c r="H24" s="42">
        <v>0</v>
      </c>
      <c r="I24" s="42">
        <v>0</v>
      </c>
      <c r="J24" s="42">
        <v>343.85970000000003</v>
      </c>
      <c r="K24" s="42">
        <v>0</v>
      </c>
      <c r="L24" s="42">
        <v>0</v>
      </c>
      <c r="M24" s="42">
        <v>0</v>
      </c>
      <c r="N24" s="42">
        <v>125.9786</v>
      </c>
      <c r="O24" s="42">
        <v>260.48050000000001</v>
      </c>
      <c r="P24" s="42">
        <v>29.590305897897842</v>
      </c>
      <c r="Q24" s="42">
        <v>1096.7345</v>
      </c>
      <c r="R24" s="42">
        <v>97.637834313758447</v>
      </c>
      <c r="S24" s="42">
        <v>0</v>
      </c>
      <c r="T24" s="42">
        <v>81.987124872296562</v>
      </c>
      <c r="U24" s="42">
        <v>2.5</v>
      </c>
      <c r="V24" s="42">
        <v>109.7296</v>
      </c>
      <c r="W24" s="90">
        <f t="shared" si="2"/>
        <v>120489.70931583398</v>
      </c>
      <c r="X24" s="38"/>
      <c r="Y24" s="44">
        <v>633.488922</v>
      </c>
      <c r="Z24" s="40"/>
      <c r="AA24" s="45">
        <v>0</v>
      </c>
      <c r="AB24" s="38"/>
      <c r="AC24" s="90">
        <f t="shared" si="3"/>
        <v>121123.19823783399</v>
      </c>
      <c r="AD24" s="31"/>
      <c r="AE24" s="27"/>
      <c r="AF24" s="69"/>
      <c r="AG24" s="2"/>
      <c r="AH24" s="36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6" t="s">
        <v>30</v>
      </c>
      <c r="B25" s="42">
        <v>159121.6293</v>
      </c>
      <c r="C25" s="42">
        <v>20646.759210700016</v>
      </c>
      <c r="D25" s="90">
        <f t="shared" si="0"/>
        <v>179768.38851070002</v>
      </c>
      <c r="E25" s="42">
        <v>3.3167</v>
      </c>
      <c r="F25" s="90">
        <f t="shared" si="1"/>
        <v>179771.70521070002</v>
      </c>
      <c r="G25" s="42">
        <v>0</v>
      </c>
      <c r="H25" s="42">
        <v>0</v>
      </c>
      <c r="I25" s="42">
        <v>0</v>
      </c>
      <c r="J25" s="42">
        <v>522.35170000000005</v>
      </c>
      <c r="K25" s="42">
        <v>0</v>
      </c>
      <c r="L25" s="42">
        <v>0</v>
      </c>
      <c r="M25" s="42">
        <v>0</v>
      </c>
      <c r="N25" s="42">
        <v>191.37220000000002</v>
      </c>
      <c r="O25" s="42">
        <v>336.61079999999998</v>
      </c>
      <c r="P25" s="42">
        <v>30.272141591464045</v>
      </c>
      <c r="Q25" s="42">
        <v>974.87509999999997</v>
      </c>
      <c r="R25" s="42">
        <v>98.917061648884641</v>
      </c>
      <c r="S25" s="42">
        <v>0</v>
      </c>
      <c r="T25" s="42">
        <v>83.876316135839971</v>
      </c>
      <c r="U25" s="42">
        <v>2.5</v>
      </c>
      <c r="V25" s="42">
        <v>166.68860000000001</v>
      </c>
      <c r="W25" s="90">
        <f t="shared" si="2"/>
        <v>182179.16913007622</v>
      </c>
      <c r="X25" s="38"/>
      <c r="Y25" s="44">
        <v>4383.0367679999999</v>
      </c>
      <c r="Z25" s="40"/>
      <c r="AA25" s="45">
        <v>0</v>
      </c>
      <c r="AB25" s="38"/>
      <c r="AC25" s="90">
        <f t="shared" si="3"/>
        <v>186562.20589807621</v>
      </c>
      <c r="AD25" s="31"/>
      <c r="AE25" s="27"/>
      <c r="AF25" s="69"/>
      <c r="AG25" s="2"/>
      <c r="AH25" s="3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6" t="s">
        <v>29</v>
      </c>
      <c r="B26" s="42">
        <v>144974.70080000002</v>
      </c>
      <c r="C26" s="42">
        <v>13564.757370849997</v>
      </c>
      <c r="D26" s="90">
        <f t="shared" si="0"/>
        <v>158539.45817085</v>
      </c>
      <c r="E26" s="42">
        <v>2.5083000000000002</v>
      </c>
      <c r="F26" s="90">
        <f t="shared" si="1"/>
        <v>158541.96647084999</v>
      </c>
      <c r="G26" s="42">
        <v>0</v>
      </c>
      <c r="H26" s="42">
        <v>0</v>
      </c>
      <c r="I26" s="42">
        <v>0</v>
      </c>
      <c r="J26" s="42">
        <v>460.6669</v>
      </c>
      <c r="K26" s="42">
        <v>0</v>
      </c>
      <c r="L26" s="42">
        <v>0</v>
      </c>
      <c r="M26" s="42">
        <v>0</v>
      </c>
      <c r="N26" s="42">
        <v>168.77199999999999</v>
      </c>
      <c r="O26" s="42">
        <v>242.57089999999999</v>
      </c>
      <c r="P26" s="42">
        <v>28.044830407941678</v>
      </c>
      <c r="Q26" s="42">
        <v>889.57359999999994</v>
      </c>
      <c r="R26" s="42">
        <v>98.578725193421917</v>
      </c>
      <c r="S26" s="42">
        <v>0</v>
      </c>
      <c r="T26" s="42">
        <v>77.705009915155927</v>
      </c>
      <c r="U26" s="42">
        <v>2.2000000000000002</v>
      </c>
      <c r="V26" s="42">
        <v>147.0034</v>
      </c>
      <c r="W26" s="90">
        <f t="shared" si="2"/>
        <v>160657.08183636653</v>
      </c>
      <c r="X26" s="38"/>
      <c r="Y26" s="44">
        <v>777.06131799999991</v>
      </c>
      <c r="Z26" s="40"/>
      <c r="AA26" s="45">
        <v>0</v>
      </c>
      <c r="AB26" s="38"/>
      <c r="AC26" s="90">
        <f t="shared" si="3"/>
        <v>161434.14315436652</v>
      </c>
      <c r="AD26" s="31"/>
      <c r="AE26" s="27"/>
      <c r="AF26" s="69"/>
      <c r="AG26" s="2"/>
      <c r="AH26" s="3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6" t="s">
        <v>28</v>
      </c>
      <c r="B27" s="42">
        <v>99148.854299999992</v>
      </c>
      <c r="C27" s="42">
        <v>7899.1558985499996</v>
      </c>
      <c r="D27" s="90">
        <f t="shared" si="0"/>
        <v>107048.01019854999</v>
      </c>
      <c r="E27" s="42">
        <v>1.5751000000000002</v>
      </c>
      <c r="F27" s="90">
        <f t="shared" si="1"/>
        <v>107049.58529855</v>
      </c>
      <c r="G27" s="42">
        <v>0</v>
      </c>
      <c r="H27" s="42">
        <v>0</v>
      </c>
      <c r="I27" s="42">
        <v>0</v>
      </c>
      <c r="J27" s="42">
        <v>311.04859999999996</v>
      </c>
      <c r="K27" s="42">
        <v>0</v>
      </c>
      <c r="L27" s="42">
        <v>0</v>
      </c>
      <c r="M27" s="42">
        <v>0</v>
      </c>
      <c r="N27" s="42">
        <v>113.95439999999999</v>
      </c>
      <c r="O27" s="42">
        <v>210.6001</v>
      </c>
      <c r="P27" s="42">
        <v>27.473355734341968</v>
      </c>
      <c r="Q27" s="42">
        <v>889.57359999999994</v>
      </c>
      <c r="R27" s="42">
        <v>113.115417522157</v>
      </c>
      <c r="S27" s="42">
        <v>0</v>
      </c>
      <c r="T27" s="42">
        <v>76.121600582398472</v>
      </c>
      <c r="U27" s="42">
        <v>2.2000000000000002</v>
      </c>
      <c r="V27" s="42">
        <v>99.256299999999996</v>
      </c>
      <c r="W27" s="90">
        <f t="shared" si="2"/>
        <v>108892.92867238888</v>
      </c>
      <c r="X27" s="38"/>
      <c r="Y27" s="44">
        <v>0</v>
      </c>
      <c r="Z27" s="40"/>
      <c r="AA27" s="45">
        <v>0</v>
      </c>
      <c r="AB27" s="38"/>
      <c r="AC27" s="90">
        <f t="shared" si="3"/>
        <v>108892.92867238888</v>
      </c>
      <c r="AD27" s="31"/>
      <c r="AE27" s="27"/>
      <c r="AF27" s="69"/>
      <c r="AG27" s="2"/>
      <c r="AH27" s="3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6" t="s">
        <v>27</v>
      </c>
      <c r="B28" s="42">
        <v>69815.1005</v>
      </c>
      <c r="C28" s="42">
        <v>4358.1549784500048</v>
      </c>
      <c r="D28" s="90">
        <f t="shared" si="0"/>
        <v>74173.25547845001</v>
      </c>
      <c r="E28" s="42">
        <v>0.70829999999999993</v>
      </c>
      <c r="F28" s="90">
        <f t="shared" si="1"/>
        <v>74173.963778450008</v>
      </c>
      <c r="G28" s="42">
        <v>0</v>
      </c>
      <c r="H28" s="42">
        <v>0</v>
      </c>
      <c r="I28" s="42">
        <v>0</v>
      </c>
      <c r="J28" s="42">
        <v>215.52470000000002</v>
      </c>
      <c r="K28" s="42">
        <v>19.478099999999998</v>
      </c>
      <c r="L28" s="42">
        <v>0</v>
      </c>
      <c r="M28" s="42">
        <v>251.2405</v>
      </c>
      <c r="N28" s="42">
        <v>78.961799999999997</v>
      </c>
      <c r="O28" s="42">
        <v>227.14699999999999</v>
      </c>
      <c r="P28" s="42">
        <v>38.656556846390146</v>
      </c>
      <c r="Q28" s="42">
        <v>779.90009999999995</v>
      </c>
      <c r="R28" s="42">
        <v>401.17149578814548</v>
      </c>
      <c r="S28" s="42">
        <v>0</v>
      </c>
      <c r="T28" s="42">
        <v>107.10737374546127</v>
      </c>
      <c r="U28" s="42">
        <v>3</v>
      </c>
      <c r="V28" s="42">
        <v>68.777100000000004</v>
      </c>
      <c r="W28" s="90">
        <f t="shared" si="2"/>
        <v>76364.928504829993</v>
      </c>
      <c r="X28" s="38"/>
      <c r="Y28" s="44">
        <v>0.24371600000000002</v>
      </c>
      <c r="Z28" s="40"/>
      <c r="AA28" s="45">
        <v>0</v>
      </c>
      <c r="AB28" s="38"/>
      <c r="AC28" s="90">
        <f t="shared" si="3"/>
        <v>76365.172220829991</v>
      </c>
      <c r="AD28" s="31"/>
      <c r="AE28" s="27"/>
      <c r="AF28" s="69"/>
      <c r="AG28" s="2"/>
      <c r="AH28" s="3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6" t="s">
        <v>26</v>
      </c>
      <c r="B29" s="42">
        <v>390716.3947</v>
      </c>
      <c r="C29" s="42">
        <v>36608.501819749967</v>
      </c>
      <c r="D29" s="90">
        <f t="shared" si="0"/>
        <v>427324.89651974995</v>
      </c>
      <c r="E29" s="42">
        <v>11.290799999999999</v>
      </c>
      <c r="F29" s="90">
        <f t="shared" si="1"/>
        <v>427336.18731974997</v>
      </c>
      <c r="G29" s="42">
        <v>0</v>
      </c>
      <c r="H29" s="42">
        <v>0</v>
      </c>
      <c r="I29" s="42">
        <v>0</v>
      </c>
      <c r="J29" s="42">
        <v>1241.5427</v>
      </c>
      <c r="K29" s="42">
        <v>267.7872000000001</v>
      </c>
      <c r="L29" s="42">
        <v>2.2900000000000001E-6</v>
      </c>
      <c r="M29" s="42">
        <v>3455.4969000000006</v>
      </c>
      <c r="N29" s="42">
        <v>454.85270000000003</v>
      </c>
      <c r="O29" s="42">
        <v>905.45030000000008</v>
      </c>
      <c r="P29" s="42">
        <v>24.357044907916155</v>
      </c>
      <c r="Q29" s="42">
        <v>1403.681</v>
      </c>
      <c r="R29" s="42">
        <v>80.013676847006408</v>
      </c>
      <c r="S29" s="42">
        <v>0</v>
      </c>
      <c r="T29" s="42">
        <v>67.487105045818694</v>
      </c>
      <c r="U29" s="42">
        <v>0.5</v>
      </c>
      <c r="V29" s="42">
        <v>396.1848</v>
      </c>
      <c r="W29" s="90">
        <f t="shared" si="2"/>
        <v>435633.54074884072</v>
      </c>
      <c r="X29" s="38"/>
      <c r="Y29" s="44">
        <v>1808.7821180000001</v>
      </c>
      <c r="Z29" s="40"/>
      <c r="AA29" s="45">
        <v>0</v>
      </c>
      <c r="AB29" s="38"/>
      <c r="AC29" s="90">
        <f t="shared" si="3"/>
        <v>437442.3228668407</v>
      </c>
      <c r="AD29" s="31"/>
      <c r="AE29" s="27"/>
      <c r="AF29" s="69"/>
      <c r="AG29" s="2"/>
      <c r="AH29" s="36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6" t="s">
        <v>25</v>
      </c>
      <c r="B30" s="42">
        <v>175575.1519</v>
      </c>
      <c r="C30" s="42">
        <v>18195.297035300027</v>
      </c>
      <c r="D30" s="90">
        <f t="shared" si="0"/>
        <v>193770.44893530002</v>
      </c>
      <c r="E30" s="42">
        <v>2.6333000000000002</v>
      </c>
      <c r="F30" s="90">
        <f t="shared" si="1"/>
        <v>193773.08223530001</v>
      </c>
      <c r="G30" s="42">
        <v>0</v>
      </c>
      <c r="H30" s="42">
        <v>0</v>
      </c>
      <c r="I30" s="42">
        <v>0</v>
      </c>
      <c r="J30" s="42">
        <v>563.03740000000005</v>
      </c>
      <c r="K30" s="42">
        <v>0</v>
      </c>
      <c r="L30" s="42">
        <v>0</v>
      </c>
      <c r="M30" s="42">
        <v>0</v>
      </c>
      <c r="N30" s="42">
        <v>206.2775</v>
      </c>
      <c r="O30" s="42">
        <v>320.1078</v>
      </c>
      <c r="P30" s="42">
        <v>32.475638377367332</v>
      </c>
      <c r="Q30" s="42">
        <v>1047.9908</v>
      </c>
      <c r="R30" s="42">
        <v>100.54460509410212</v>
      </c>
      <c r="S30" s="42">
        <v>0</v>
      </c>
      <c r="T30" s="42">
        <v>89.981638872444506</v>
      </c>
      <c r="U30" s="42">
        <v>2.2000000000000002</v>
      </c>
      <c r="V30" s="42">
        <v>179.67140000000001</v>
      </c>
      <c r="W30" s="90">
        <f t="shared" si="2"/>
        <v>196315.36901764391</v>
      </c>
      <c r="X30" s="38"/>
      <c r="Y30" s="44">
        <v>2559.1265040000003</v>
      </c>
      <c r="Z30" s="40"/>
      <c r="AA30" s="45">
        <v>0</v>
      </c>
      <c r="AB30" s="38"/>
      <c r="AC30" s="90">
        <f t="shared" si="3"/>
        <v>198874.49552164393</v>
      </c>
      <c r="AD30" s="31"/>
      <c r="AE30" s="27"/>
      <c r="AF30" s="69"/>
      <c r="AG30" s="2"/>
      <c r="AH30" s="3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6" t="s">
        <v>24</v>
      </c>
      <c r="B31" s="42">
        <v>200685.1097</v>
      </c>
      <c r="C31" s="42">
        <v>22444.498139349998</v>
      </c>
      <c r="D31" s="90">
        <f t="shared" si="0"/>
        <v>223129.60783935001</v>
      </c>
      <c r="E31" s="42">
        <v>4.6500000000000004</v>
      </c>
      <c r="F31" s="90">
        <f t="shared" si="1"/>
        <v>223134.25783935</v>
      </c>
      <c r="G31" s="42">
        <v>0</v>
      </c>
      <c r="H31" s="42">
        <v>0</v>
      </c>
      <c r="I31" s="42">
        <v>0</v>
      </c>
      <c r="J31" s="42">
        <v>648.34609999999998</v>
      </c>
      <c r="K31" s="42">
        <v>0</v>
      </c>
      <c r="L31" s="42">
        <v>0</v>
      </c>
      <c r="M31" s="42">
        <v>0</v>
      </c>
      <c r="N31" s="42">
        <v>237.53120000000001</v>
      </c>
      <c r="O31" s="42">
        <v>324.94309999999996</v>
      </c>
      <c r="P31" s="42">
        <v>25.013310009756264</v>
      </c>
      <c r="Q31" s="42">
        <v>1023.6189000000001</v>
      </c>
      <c r="R31" s="42">
        <v>65.486753958067382</v>
      </c>
      <c r="S31" s="42">
        <v>0</v>
      </c>
      <c r="T31" s="42">
        <v>69.305446718053773</v>
      </c>
      <c r="U31" s="42">
        <v>2.2000000000000002</v>
      </c>
      <c r="V31" s="42">
        <v>206.8939</v>
      </c>
      <c r="W31" s="90">
        <f t="shared" si="2"/>
        <v>225737.5965500359</v>
      </c>
      <c r="X31" s="38"/>
      <c r="Y31" s="44">
        <v>3141.5429980000004</v>
      </c>
      <c r="Z31" s="40"/>
      <c r="AA31" s="45">
        <v>0</v>
      </c>
      <c r="AB31" s="38"/>
      <c r="AC31" s="90">
        <f t="shared" si="3"/>
        <v>228879.13954803589</v>
      </c>
      <c r="AD31" s="31"/>
      <c r="AE31" s="27"/>
      <c r="AF31" s="69"/>
      <c r="AG31" s="2"/>
      <c r="AH31" s="36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6" t="s">
        <v>23</v>
      </c>
      <c r="B32" s="42">
        <v>55719.755600000004</v>
      </c>
      <c r="C32" s="42">
        <v>2124.6005522000019</v>
      </c>
      <c r="D32" s="90">
        <f t="shared" si="0"/>
        <v>57844.356152200009</v>
      </c>
      <c r="E32" s="42">
        <v>1</v>
      </c>
      <c r="F32" s="90">
        <f t="shared" si="1"/>
        <v>57845.356152200009</v>
      </c>
      <c r="G32" s="42">
        <v>0</v>
      </c>
      <c r="H32" s="42">
        <v>0</v>
      </c>
      <c r="I32" s="42">
        <v>0</v>
      </c>
      <c r="J32" s="42">
        <v>168.077</v>
      </c>
      <c r="K32" s="42">
        <v>1.7277</v>
      </c>
      <c r="L32" s="42">
        <v>0</v>
      </c>
      <c r="M32" s="42">
        <v>22.285499999999999</v>
      </c>
      <c r="N32" s="42">
        <v>61.579000000000001</v>
      </c>
      <c r="O32" s="42">
        <v>167.87950000000001</v>
      </c>
      <c r="P32" s="42">
        <v>28.427757091621377</v>
      </c>
      <c r="Q32" s="42">
        <v>645.85480000000007</v>
      </c>
      <c r="R32" s="42">
        <v>78.345306891910994</v>
      </c>
      <c r="S32" s="42">
        <v>0</v>
      </c>
      <c r="T32" s="42">
        <v>78.76600120988374</v>
      </c>
      <c r="U32" s="42">
        <v>3</v>
      </c>
      <c r="V32" s="42">
        <v>53.636400000000002</v>
      </c>
      <c r="W32" s="90">
        <f t="shared" si="2"/>
        <v>59154.935117393434</v>
      </c>
      <c r="X32" s="38"/>
      <c r="Y32" s="44">
        <v>0</v>
      </c>
      <c r="Z32" s="40"/>
      <c r="AA32" s="39">
        <v>0</v>
      </c>
      <c r="AB32" s="38"/>
      <c r="AC32" s="90">
        <f t="shared" si="3"/>
        <v>59154.935117393434</v>
      </c>
      <c r="AD32" s="31"/>
      <c r="AE32" s="27"/>
      <c r="AF32" s="69"/>
      <c r="AG32" s="2"/>
      <c r="AH32" s="36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7" customFormat="1" ht="20.100000000000001" customHeight="1" x14ac:dyDescent="0.2">
      <c r="A33" s="94" t="s">
        <v>22</v>
      </c>
      <c r="B33" s="93">
        <f t="shared" ref="B33:W33" si="4">SUM(B10:B32)</f>
        <v>4232912.0126999998</v>
      </c>
      <c r="C33" s="93">
        <f t="shared" si="4"/>
        <v>516877.18045600003</v>
      </c>
      <c r="D33" s="93">
        <f t="shared" si="4"/>
        <v>4749789.1931559993</v>
      </c>
      <c r="E33" s="93">
        <f t="shared" si="4"/>
        <v>107.0158</v>
      </c>
      <c r="F33" s="93">
        <f t="shared" si="4"/>
        <v>4749896.2089560004</v>
      </c>
      <c r="G33" s="93">
        <f t="shared" si="4"/>
        <v>0</v>
      </c>
      <c r="H33" s="93">
        <f t="shared" si="4"/>
        <v>0</v>
      </c>
      <c r="I33" s="93">
        <f t="shared" si="4"/>
        <v>0</v>
      </c>
      <c r="J33" s="93">
        <f t="shared" si="4"/>
        <v>13801.266799999998</v>
      </c>
      <c r="K33" s="93">
        <f t="shared" si="4"/>
        <v>1611.1880000000006</v>
      </c>
      <c r="L33" s="93">
        <f t="shared" si="4"/>
        <v>2.8700000000000001E-6</v>
      </c>
      <c r="M33" s="93">
        <f t="shared" si="4"/>
        <v>20783.618600000005</v>
      </c>
      <c r="N33" s="93">
        <f t="shared" si="4"/>
        <v>5056.2619000000004</v>
      </c>
      <c r="O33" s="93">
        <f t="shared" si="4"/>
        <v>10113.809399999998</v>
      </c>
      <c r="P33" s="93">
        <f t="shared" si="4"/>
        <v>702.48885741000004</v>
      </c>
      <c r="Q33" s="93">
        <f t="shared" si="4"/>
        <v>24091.154599999998</v>
      </c>
      <c r="R33" s="93">
        <f t="shared" si="4"/>
        <v>2919.0167223600001</v>
      </c>
      <c r="S33" s="93">
        <f t="shared" si="4"/>
        <v>0</v>
      </c>
      <c r="T33" s="93">
        <f t="shared" si="4"/>
        <v>1946.4158926699999</v>
      </c>
      <c r="U33" s="93">
        <f t="shared" si="4"/>
        <v>45.800000000000004</v>
      </c>
      <c r="V33" s="93">
        <f t="shared" si="4"/>
        <v>4404.0936000000002</v>
      </c>
      <c r="W33" s="93">
        <f t="shared" si="4"/>
        <v>4835371.3233313113</v>
      </c>
      <c r="X33" s="49"/>
      <c r="Y33" s="92">
        <f>SUM(Y10:Y32)</f>
        <v>80778.555242000017</v>
      </c>
      <c r="Z33" s="40"/>
      <c r="AA33" s="141">
        <f>SUM(AA10:AA32)</f>
        <v>0</v>
      </c>
      <c r="AB33" s="48"/>
      <c r="AC33" s="91">
        <f>SUM(AC10:AC32)</f>
        <v>4916149.8785733115</v>
      </c>
      <c r="AD33" s="31"/>
      <c r="AE33" s="27"/>
      <c r="AF33" s="69"/>
      <c r="AG33" s="48"/>
      <c r="AH33" s="36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</row>
    <row r="34" spans="1:52" ht="15" customHeight="1" x14ac:dyDescent="0.25">
      <c r="A34" s="46" t="s">
        <v>21</v>
      </c>
      <c r="B34" s="42">
        <v>87798.520499999999</v>
      </c>
      <c r="C34" s="42">
        <v>27892.191862849966</v>
      </c>
      <c r="D34" s="90">
        <f>B34+C34</f>
        <v>115690.71236284997</v>
      </c>
      <c r="E34" s="42">
        <v>0</v>
      </c>
      <c r="F34" s="90">
        <f>D34+E34</f>
        <v>115690.71236284997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316.83440000000002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0">
        <f>SUM(F34:V34)</f>
        <v>116007.54676284998</v>
      </c>
      <c r="X34" s="38"/>
      <c r="Y34" s="44"/>
      <c r="Z34" s="40"/>
      <c r="AA34" s="140">
        <v>0</v>
      </c>
      <c r="AB34" s="38"/>
      <c r="AC34" s="90">
        <f>+W34+Y34+AA34</f>
        <v>116007.54676284998</v>
      </c>
      <c r="AD34" s="31"/>
      <c r="AE34" s="27"/>
      <c r="AF34" s="69"/>
      <c r="AG34" s="2"/>
      <c r="AH34" s="36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6" t="s">
        <v>20</v>
      </c>
      <c r="B35" s="42">
        <v>45.8</v>
      </c>
      <c r="C35" s="42">
        <v>0</v>
      </c>
      <c r="D35" s="90">
        <f>B35+C35</f>
        <v>45.8</v>
      </c>
      <c r="E35" s="42">
        <v>0</v>
      </c>
      <c r="F35" s="90">
        <f>D35+E35</f>
        <v>45.8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0"/>
      <c r="X35" s="38"/>
      <c r="Y35" s="44"/>
      <c r="Z35" s="40"/>
      <c r="AA35" s="45"/>
      <c r="AB35" s="38"/>
      <c r="AC35" s="90">
        <f>+W35+Y35+AA35</f>
        <v>0</v>
      </c>
      <c r="AD35" s="31"/>
      <c r="AF35" s="69"/>
      <c r="AG35" s="2"/>
      <c r="AH35" s="36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6" t="s">
        <v>19</v>
      </c>
      <c r="B36" s="42">
        <v>3325281.6173999999</v>
      </c>
      <c r="C36" s="42">
        <v>0</v>
      </c>
      <c r="D36" s="90">
        <f>B36+C36</f>
        <v>3325281.6173999999</v>
      </c>
      <c r="E36" s="42">
        <v>0</v>
      </c>
      <c r="F36" s="90">
        <f>D36+E36</f>
        <v>3325281.6173999999</v>
      </c>
      <c r="G36" s="42">
        <v>0</v>
      </c>
      <c r="H36" s="42">
        <v>0</v>
      </c>
      <c r="I36" s="42">
        <v>0</v>
      </c>
      <c r="J36" s="42">
        <v>9998.1815999999999</v>
      </c>
      <c r="K36" s="42">
        <v>0</v>
      </c>
      <c r="L36" s="42">
        <v>0</v>
      </c>
      <c r="M36" s="42">
        <v>0</v>
      </c>
      <c r="N36" s="42">
        <v>0</v>
      </c>
      <c r="O36" s="42">
        <v>16819.345499999999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0">
        <f>SUM(F36:V36)</f>
        <v>3352099.1444999995</v>
      </c>
      <c r="X36" s="38"/>
      <c r="Y36" s="44">
        <f>-SUM(Y33)</f>
        <v>-80778.555242000017</v>
      </c>
      <c r="Z36" s="40"/>
      <c r="AA36" s="45">
        <f>-(AA33+AA34)</f>
        <v>0</v>
      </c>
      <c r="AB36" s="38"/>
      <c r="AC36" s="90">
        <f>+W36+Y36+AA36</f>
        <v>3271320.5892579993</v>
      </c>
      <c r="AD36" s="31"/>
      <c r="AE36" s="27"/>
      <c r="AF36" s="69"/>
      <c r="AG36" s="2"/>
      <c r="AH36" s="36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6" t="s">
        <v>18</v>
      </c>
      <c r="B37" s="42">
        <v>0</v>
      </c>
      <c r="C37" s="42">
        <v>0</v>
      </c>
      <c r="D37" s="90">
        <f>B37+C37</f>
        <v>0</v>
      </c>
      <c r="E37" s="42">
        <v>0</v>
      </c>
      <c r="F37" s="90">
        <f>D37+E37</f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309708.69939999998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10254.963599999999</v>
      </c>
      <c r="W37" s="90">
        <f>SUM(F37:V37)</f>
        <v>319963.663</v>
      </c>
      <c r="X37" s="38"/>
      <c r="Y37" s="44"/>
      <c r="Z37" s="40"/>
      <c r="AA37" s="45"/>
      <c r="AB37" s="38"/>
      <c r="AC37" s="90">
        <f>+W37+Y37+AA37</f>
        <v>319963.663</v>
      </c>
      <c r="AD37" s="31"/>
      <c r="AE37" s="27"/>
      <c r="AF37" s="69"/>
      <c r="AG37" s="2"/>
      <c r="AH37" s="36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3" t="s">
        <v>17</v>
      </c>
      <c r="B38" s="41">
        <v>82636.223099999988</v>
      </c>
      <c r="C38" s="41">
        <v>0</v>
      </c>
      <c r="D38" s="90">
        <f>B38+C38</f>
        <v>82636.223099999988</v>
      </c>
      <c r="E38" s="41">
        <v>0</v>
      </c>
      <c r="F38" s="90">
        <f>D38+E38</f>
        <v>82636.223099999988</v>
      </c>
      <c r="G38" s="41">
        <v>0</v>
      </c>
      <c r="H38" s="41">
        <v>0</v>
      </c>
      <c r="I38" s="41">
        <v>0</v>
      </c>
      <c r="J38" s="41">
        <v>240.11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89">
        <f>SUM(F38:V38)</f>
        <v>82876.333099999989</v>
      </c>
      <c r="X38" s="38"/>
      <c r="Y38" s="37"/>
      <c r="Z38" s="40"/>
      <c r="AA38" s="39"/>
      <c r="AB38" s="38"/>
      <c r="AC38" s="89">
        <f>+W38+Y38+AA38</f>
        <v>82876.333099999989</v>
      </c>
      <c r="AD38" s="31"/>
      <c r="AE38" s="27"/>
      <c r="AF38" s="69"/>
      <c r="AG38" s="2"/>
      <c r="AH38" s="36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9" customFormat="1" ht="20.100000000000001" customHeight="1" x14ac:dyDescent="0.2">
      <c r="A39" s="88" t="s">
        <v>16</v>
      </c>
      <c r="B39" s="87">
        <f>+SUM(B33:B38)</f>
        <v>7728674.1736999992</v>
      </c>
      <c r="C39" s="87">
        <f>+SUM(C33:C38)</f>
        <v>544769.37231885002</v>
      </c>
      <c r="D39" s="87">
        <f>+SUM(D33:D38)</f>
        <v>8273443.5460188491</v>
      </c>
      <c r="E39" s="87">
        <f>+SUM(E33:E38)</f>
        <v>107.0158</v>
      </c>
      <c r="F39" s="87">
        <f>SUM(F33:F38)</f>
        <v>8273550.5618188502</v>
      </c>
      <c r="G39" s="87">
        <f t="shared" ref="G39:W39" si="5">+SUM(G33:G38)</f>
        <v>0</v>
      </c>
      <c r="H39" s="87">
        <f t="shared" si="5"/>
        <v>0</v>
      </c>
      <c r="I39" s="87">
        <f t="shared" si="5"/>
        <v>0</v>
      </c>
      <c r="J39" s="87">
        <f t="shared" si="5"/>
        <v>24039.558399999998</v>
      </c>
      <c r="K39" s="87">
        <f t="shared" si="5"/>
        <v>1611.1880000000006</v>
      </c>
      <c r="L39" s="87">
        <f t="shared" si="5"/>
        <v>2.8700000000000001E-6</v>
      </c>
      <c r="M39" s="87">
        <f t="shared" si="5"/>
        <v>330492.31799999997</v>
      </c>
      <c r="N39" s="87">
        <f t="shared" si="5"/>
        <v>5056.2619000000004</v>
      </c>
      <c r="O39" s="87">
        <f t="shared" si="5"/>
        <v>26933.154899999998</v>
      </c>
      <c r="P39" s="87">
        <f t="shared" si="5"/>
        <v>702.48885741000004</v>
      </c>
      <c r="Q39" s="87">
        <f t="shared" si="5"/>
        <v>24407.988999999998</v>
      </c>
      <c r="R39" s="87">
        <f t="shared" si="5"/>
        <v>2919.0167223600001</v>
      </c>
      <c r="S39" s="87">
        <f t="shared" si="5"/>
        <v>0</v>
      </c>
      <c r="T39" s="87">
        <f t="shared" si="5"/>
        <v>1946.4158926699999</v>
      </c>
      <c r="U39" s="87">
        <f t="shared" si="5"/>
        <v>45.800000000000004</v>
      </c>
      <c r="V39" s="87">
        <f t="shared" si="5"/>
        <v>14659.057199999999</v>
      </c>
      <c r="W39" s="87">
        <f t="shared" si="5"/>
        <v>8706318.0106941611</v>
      </c>
      <c r="X39" s="35"/>
      <c r="Y39" s="34">
        <f>+SUM(Y33:Y38)</f>
        <v>0</v>
      </c>
      <c r="Z39" s="33"/>
      <c r="AA39" s="142"/>
      <c r="AB39" s="157"/>
      <c r="AC39" s="86">
        <f>+SUM(AC33:AC38)</f>
        <v>8706318.0106941611</v>
      </c>
      <c r="AD39" s="31"/>
      <c r="AE39" s="27"/>
      <c r="AF39" s="69"/>
      <c r="AG39" s="30"/>
      <c r="AH39" s="22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2" ht="15" customHeight="1" x14ac:dyDescent="0.2"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/>
      <c r="AF40" s="7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B41" s="27">
        <f>B42/1000</f>
        <v>0</v>
      </c>
      <c r="C41" s="27">
        <f>C42/1000</f>
        <v>0</v>
      </c>
      <c r="D41" s="27"/>
      <c r="E41" s="27">
        <f t="shared" ref="E41:W41" si="6">E42/1000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27">
        <f t="shared" si="6"/>
        <v>0</v>
      </c>
      <c r="L41" s="27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27">
        <f t="shared" si="6"/>
        <v>0</v>
      </c>
      <c r="S41" s="27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>X40/1000</f>
        <v>0</v>
      </c>
      <c r="Y41" s="27">
        <f>Y40/1000</f>
        <v>0</v>
      </c>
      <c r="Z41" s="27">
        <f>Z40/1000</f>
        <v>0</v>
      </c>
      <c r="AA41" s="27">
        <f>AA40/1000</f>
        <v>0</v>
      </c>
      <c r="AB41" s="27">
        <f>AB40/1000</f>
        <v>0</v>
      </c>
      <c r="AC41" s="27"/>
      <c r="AF41" s="70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70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69"/>
      <c r="Y42" s="69"/>
      <c r="Z42" s="69"/>
      <c r="AA42" s="69"/>
      <c r="AB42" s="69"/>
      <c r="AC42" s="69"/>
      <c r="AF42" s="70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2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F43" s="70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5" t="s">
        <v>15</v>
      </c>
      <c r="B44" s="24"/>
      <c r="C44" s="24"/>
      <c r="D44" s="23"/>
      <c r="E44" s="17">
        <v>5405369.2850000001</v>
      </c>
      <c r="F44" s="129"/>
      <c r="J44" s="4" t="s">
        <v>14</v>
      </c>
      <c r="K44" s="7" t="s">
        <v>13</v>
      </c>
      <c r="W44" s="22"/>
      <c r="AD44" s="7"/>
      <c r="AE44" s="7"/>
      <c r="AF44" s="126"/>
    </row>
    <row r="45" spans="1:52" s="6" customFormat="1" ht="15" customHeight="1" x14ac:dyDescent="0.2">
      <c r="A45" s="79" t="s">
        <v>12</v>
      </c>
      <c r="B45" s="80"/>
      <c r="C45" s="80"/>
      <c r="D45" s="18"/>
      <c r="E45" s="17">
        <v>2673398.1384000001</v>
      </c>
      <c r="F45" s="129"/>
      <c r="K45" s="7" t="s">
        <v>11</v>
      </c>
      <c r="W45" s="4"/>
      <c r="Y45" s="4"/>
      <c r="AA45" s="4"/>
      <c r="AC45" s="4"/>
      <c r="AD45" s="7"/>
      <c r="AE45" s="7"/>
      <c r="AF45" s="126"/>
    </row>
    <row r="46" spans="1:52" s="6" customFormat="1" ht="15" hidden="1" customHeight="1" x14ac:dyDescent="0.2">
      <c r="A46" s="209"/>
      <c r="B46" s="210"/>
      <c r="C46" s="210"/>
      <c r="D46" s="18"/>
      <c r="E46" s="17"/>
      <c r="F46" s="129"/>
      <c r="K46" s="6" t="s">
        <v>10</v>
      </c>
      <c r="AD46" s="7"/>
      <c r="AE46" s="7"/>
      <c r="AF46" s="126"/>
    </row>
    <row r="47" spans="1:52" s="6" customFormat="1" ht="15" customHeight="1" x14ac:dyDescent="0.2">
      <c r="A47" s="20" t="s">
        <v>9</v>
      </c>
      <c r="B47" s="80"/>
      <c r="C47" s="80"/>
      <c r="D47" s="18"/>
      <c r="E47" s="17">
        <v>160282.766</v>
      </c>
      <c r="F47" s="129"/>
      <c r="K47" s="7" t="s">
        <v>8</v>
      </c>
      <c r="AD47" s="7"/>
      <c r="AE47" s="7"/>
      <c r="AF47" s="126"/>
    </row>
    <row r="48" spans="1:52" s="6" customFormat="1" ht="15" customHeight="1" x14ac:dyDescent="0.2">
      <c r="A48" s="20" t="s">
        <v>7</v>
      </c>
      <c r="B48" s="80"/>
      <c r="C48" s="80"/>
      <c r="D48" s="18"/>
      <c r="E48" s="17">
        <v>0</v>
      </c>
      <c r="F48" s="129"/>
      <c r="K48" s="7" t="s">
        <v>6</v>
      </c>
      <c r="AD48" s="7"/>
      <c r="AE48" s="7"/>
      <c r="AF48" s="126"/>
    </row>
    <row r="49" spans="1:52" s="6" customFormat="1" ht="15" customHeight="1" x14ac:dyDescent="0.2">
      <c r="A49" s="79" t="s">
        <v>5</v>
      </c>
      <c r="B49" s="80"/>
      <c r="C49" s="80"/>
      <c r="D49" s="18"/>
      <c r="E49" s="17">
        <v>2422.7612999999997</v>
      </c>
      <c r="F49" s="129"/>
      <c r="AD49" s="7"/>
      <c r="AE49" s="7"/>
      <c r="AF49" s="126"/>
    </row>
    <row r="50" spans="1:52" s="6" customFormat="1" ht="15" customHeight="1" x14ac:dyDescent="0.2">
      <c r="A50" s="79" t="s">
        <v>4</v>
      </c>
      <c r="B50" s="80"/>
      <c r="C50" s="80"/>
      <c r="D50" s="18"/>
      <c r="E50" s="17">
        <v>22195.159</v>
      </c>
      <c r="F50" s="129"/>
      <c r="AF50" s="124"/>
    </row>
    <row r="51" spans="1:52" s="6" customFormat="1" ht="15" customHeight="1" x14ac:dyDescent="0.2">
      <c r="A51" s="20" t="s">
        <v>3</v>
      </c>
      <c r="B51" s="80"/>
      <c r="C51" s="80"/>
      <c r="D51" s="18"/>
      <c r="E51" s="17">
        <v>9882.4521188497547</v>
      </c>
      <c r="F51" s="129"/>
      <c r="AF51" s="124"/>
    </row>
    <row r="52" spans="1:52" s="84" customFormat="1" ht="20.100000000000001" customHeight="1" x14ac:dyDescent="0.2">
      <c r="A52" s="232" t="s">
        <v>82</v>
      </c>
      <c r="B52" s="233"/>
      <c r="C52" s="233"/>
      <c r="D52" s="122"/>
      <c r="E52" s="85">
        <f>SUM(E44:E51)</f>
        <v>8273550.5618188493</v>
      </c>
      <c r="F52" s="130"/>
      <c r="AF52" s="127"/>
    </row>
    <row r="53" spans="1:52" s="6" customFormat="1" ht="15" customHeight="1" x14ac:dyDescent="0.2">
      <c r="A53" s="209"/>
      <c r="B53" s="210"/>
      <c r="C53" s="210"/>
      <c r="D53" s="18"/>
      <c r="E53" s="17">
        <v>0</v>
      </c>
      <c r="F53" s="129"/>
      <c r="AF53" s="124"/>
    </row>
    <row r="54" spans="1:52" s="6" customFormat="1" ht="15" customHeight="1" x14ac:dyDescent="0.2">
      <c r="A54" s="209" t="s">
        <v>2</v>
      </c>
      <c r="B54" s="210"/>
      <c r="C54" s="210"/>
      <c r="D54" s="18"/>
      <c r="E54" s="17">
        <v>45.8</v>
      </c>
      <c r="F54" s="129"/>
      <c r="AF54" s="124"/>
    </row>
    <row r="55" spans="1:52" s="6" customFormat="1" ht="20.100000000000001" customHeight="1" x14ac:dyDescent="0.2">
      <c r="A55" s="230" t="s">
        <v>73</v>
      </c>
      <c r="B55" s="231"/>
      <c r="C55" s="231"/>
      <c r="D55" s="83"/>
      <c r="E55" s="82">
        <f>+E52-E53-E54</f>
        <v>8273504.7618188495</v>
      </c>
      <c r="F55" s="129"/>
      <c r="AF55" s="124"/>
    </row>
    <row r="56" spans="1:52" x14ac:dyDescent="0.2">
      <c r="A56" s="6"/>
      <c r="B56" s="6"/>
      <c r="C56" s="6"/>
      <c r="D56" s="6"/>
      <c r="E56" s="2"/>
      <c r="F56" s="16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C56" s="12"/>
      <c r="AD56" s="2"/>
      <c r="AE56" s="2"/>
      <c r="AF56" s="128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">
      <c r="A57" s="12" t="s">
        <v>0</v>
      </c>
      <c r="B57" s="6"/>
      <c r="C57" s="6"/>
      <c r="D57" s="6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C57" s="3"/>
      <c r="AD57" s="2"/>
      <c r="AE57" s="2"/>
      <c r="AF57" s="128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">
      <c r="A58" s="81" t="s">
        <v>107</v>
      </c>
      <c r="B58" s="6"/>
      <c r="C58" s="6"/>
      <c r="D58" s="6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12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3.5" thickBot="1" x14ac:dyDescent="0.25">
      <c r="A59" s="10" t="s">
        <v>97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10"/>
      <c r="Z59" s="9"/>
      <c r="AA59" s="8"/>
      <c r="AB59" s="9"/>
      <c r="AC59" s="8"/>
      <c r="AD59" s="7"/>
      <c r="AE59" s="2"/>
      <c r="AF59" s="128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76" t="s">
        <v>98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128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128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A53:C53"/>
    <mergeCell ref="A54:C54"/>
    <mergeCell ref="A55:C55"/>
    <mergeCell ref="A52:C52"/>
    <mergeCell ref="R6:T6"/>
    <mergeCell ref="R7:T7"/>
    <mergeCell ref="T8:T9"/>
    <mergeCell ref="A46:C46"/>
    <mergeCell ref="G6:I7"/>
    <mergeCell ref="P8:P9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Y9 W9" numberStoredAsText="1"/>
    <ignoredError sqref="F3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opLeftCell="T3" zoomScaleNormal="100" workbookViewId="0">
      <selection activeCell="W9" sqref="W9:Y9"/>
    </sheetView>
  </sheetViews>
  <sheetFormatPr baseColWidth="10" defaultColWidth="27.5546875" defaultRowHeight="12.75" x14ac:dyDescent="0.2"/>
  <cols>
    <col min="1" max="1" width="19.44140625" style="1" customWidth="1"/>
    <col min="2" max="3" width="12.77734375" style="1" customWidth="1"/>
    <col min="4" max="4" width="13" style="1" customWidth="1"/>
    <col min="5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256" width="27.5546875" style="1"/>
    <col min="257" max="257" width="19.44140625" style="1" customWidth="1"/>
    <col min="258" max="259" width="12.77734375" style="1" customWidth="1"/>
    <col min="260" max="260" width="13" style="1" customWidth="1"/>
    <col min="261" max="262" width="12.77734375" style="1" customWidth="1"/>
    <col min="263" max="265" width="0" style="1" hidden="1" customWidth="1"/>
    <col min="266" max="274" width="12.77734375" style="1" customWidth="1"/>
    <col min="275" max="275" width="0" style="1" hidden="1" customWidth="1"/>
    <col min="276" max="279" width="12.77734375" style="1" customWidth="1"/>
    <col min="280" max="280" width="1.77734375" style="1" customWidth="1"/>
    <col min="281" max="281" width="12.77734375" style="1" customWidth="1"/>
    <col min="282" max="282" width="1.77734375" style="1" customWidth="1"/>
    <col min="283" max="284" width="0" style="1" hidden="1" customWidth="1"/>
    <col min="285" max="285" width="12.77734375" style="1" customWidth="1"/>
    <col min="286" max="286" width="17.88671875" style="1" customWidth="1"/>
    <col min="287" max="287" width="11.77734375" style="1" customWidth="1"/>
    <col min="288" max="288" width="12" style="1" customWidth="1"/>
    <col min="289" max="512" width="27.5546875" style="1"/>
    <col min="513" max="513" width="19.44140625" style="1" customWidth="1"/>
    <col min="514" max="515" width="12.77734375" style="1" customWidth="1"/>
    <col min="516" max="516" width="13" style="1" customWidth="1"/>
    <col min="517" max="518" width="12.77734375" style="1" customWidth="1"/>
    <col min="519" max="521" width="0" style="1" hidden="1" customWidth="1"/>
    <col min="522" max="530" width="12.77734375" style="1" customWidth="1"/>
    <col min="531" max="531" width="0" style="1" hidden="1" customWidth="1"/>
    <col min="532" max="535" width="12.77734375" style="1" customWidth="1"/>
    <col min="536" max="536" width="1.77734375" style="1" customWidth="1"/>
    <col min="537" max="537" width="12.77734375" style="1" customWidth="1"/>
    <col min="538" max="538" width="1.77734375" style="1" customWidth="1"/>
    <col min="539" max="540" width="0" style="1" hidden="1" customWidth="1"/>
    <col min="541" max="541" width="12.77734375" style="1" customWidth="1"/>
    <col min="542" max="542" width="17.88671875" style="1" customWidth="1"/>
    <col min="543" max="543" width="11.77734375" style="1" customWidth="1"/>
    <col min="544" max="544" width="12" style="1" customWidth="1"/>
    <col min="545" max="768" width="27.5546875" style="1"/>
    <col min="769" max="769" width="19.44140625" style="1" customWidth="1"/>
    <col min="770" max="771" width="12.77734375" style="1" customWidth="1"/>
    <col min="772" max="772" width="13" style="1" customWidth="1"/>
    <col min="773" max="774" width="12.77734375" style="1" customWidth="1"/>
    <col min="775" max="777" width="0" style="1" hidden="1" customWidth="1"/>
    <col min="778" max="786" width="12.77734375" style="1" customWidth="1"/>
    <col min="787" max="787" width="0" style="1" hidden="1" customWidth="1"/>
    <col min="788" max="791" width="12.77734375" style="1" customWidth="1"/>
    <col min="792" max="792" width="1.77734375" style="1" customWidth="1"/>
    <col min="793" max="793" width="12.77734375" style="1" customWidth="1"/>
    <col min="794" max="794" width="1.77734375" style="1" customWidth="1"/>
    <col min="795" max="796" width="0" style="1" hidden="1" customWidth="1"/>
    <col min="797" max="797" width="12.77734375" style="1" customWidth="1"/>
    <col min="798" max="798" width="17.88671875" style="1" customWidth="1"/>
    <col min="799" max="799" width="11.77734375" style="1" customWidth="1"/>
    <col min="800" max="800" width="12" style="1" customWidth="1"/>
    <col min="801" max="1024" width="27.5546875" style="1"/>
    <col min="1025" max="1025" width="19.44140625" style="1" customWidth="1"/>
    <col min="1026" max="1027" width="12.77734375" style="1" customWidth="1"/>
    <col min="1028" max="1028" width="13" style="1" customWidth="1"/>
    <col min="1029" max="1030" width="12.77734375" style="1" customWidth="1"/>
    <col min="1031" max="1033" width="0" style="1" hidden="1" customWidth="1"/>
    <col min="1034" max="1042" width="12.77734375" style="1" customWidth="1"/>
    <col min="1043" max="1043" width="0" style="1" hidden="1" customWidth="1"/>
    <col min="1044" max="1047" width="12.77734375" style="1" customWidth="1"/>
    <col min="1048" max="1048" width="1.77734375" style="1" customWidth="1"/>
    <col min="1049" max="1049" width="12.77734375" style="1" customWidth="1"/>
    <col min="1050" max="1050" width="1.77734375" style="1" customWidth="1"/>
    <col min="1051" max="1052" width="0" style="1" hidden="1" customWidth="1"/>
    <col min="1053" max="1053" width="12.77734375" style="1" customWidth="1"/>
    <col min="1054" max="1054" width="17.88671875" style="1" customWidth="1"/>
    <col min="1055" max="1055" width="11.77734375" style="1" customWidth="1"/>
    <col min="1056" max="1056" width="12" style="1" customWidth="1"/>
    <col min="1057" max="1280" width="27.5546875" style="1"/>
    <col min="1281" max="1281" width="19.44140625" style="1" customWidth="1"/>
    <col min="1282" max="1283" width="12.77734375" style="1" customWidth="1"/>
    <col min="1284" max="1284" width="13" style="1" customWidth="1"/>
    <col min="1285" max="1286" width="12.77734375" style="1" customWidth="1"/>
    <col min="1287" max="1289" width="0" style="1" hidden="1" customWidth="1"/>
    <col min="1290" max="1298" width="12.77734375" style="1" customWidth="1"/>
    <col min="1299" max="1299" width="0" style="1" hidden="1" customWidth="1"/>
    <col min="1300" max="1303" width="12.77734375" style="1" customWidth="1"/>
    <col min="1304" max="1304" width="1.77734375" style="1" customWidth="1"/>
    <col min="1305" max="1305" width="12.77734375" style="1" customWidth="1"/>
    <col min="1306" max="1306" width="1.77734375" style="1" customWidth="1"/>
    <col min="1307" max="1308" width="0" style="1" hidden="1" customWidth="1"/>
    <col min="1309" max="1309" width="12.77734375" style="1" customWidth="1"/>
    <col min="1310" max="1310" width="17.88671875" style="1" customWidth="1"/>
    <col min="1311" max="1311" width="11.77734375" style="1" customWidth="1"/>
    <col min="1312" max="1312" width="12" style="1" customWidth="1"/>
    <col min="1313" max="1536" width="27.5546875" style="1"/>
    <col min="1537" max="1537" width="19.44140625" style="1" customWidth="1"/>
    <col min="1538" max="1539" width="12.77734375" style="1" customWidth="1"/>
    <col min="1540" max="1540" width="13" style="1" customWidth="1"/>
    <col min="1541" max="1542" width="12.77734375" style="1" customWidth="1"/>
    <col min="1543" max="1545" width="0" style="1" hidden="1" customWidth="1"/>
    <col min="1546" max="1554" width="12.77734375" style="1" customWidth="1"/>
    <col min="1555" max="1555" width="0" style="1" hidden="1" customWidth="1"/>
    <col min="1556" max="1559" width="12.77734375" style="1" customWidth="1"/>
    <col min="1560" max="1560" width="1.77734375" style="1" customWidth="1"/>
    <col min="1561" max="1561" width="12.77734375" style="1" customWidth="1"/>
    <col min="1562" max="1562" width="1.77734375" style="1" customWidth="1"/>
    <col min="1563" max="1564" width="0" style="1" hidden="1" customWidth="1"/>
    <col min="1565" max="1565" width="12.77734375" style="1" customWidth="1"/>
    <col min="1566" max="1566" width="17.88671875" style="1" customWidth="1"/>
    <col min="1567" max="1567" width="11.77734375" style="1" customWidth="1"/>
    <col min="1568" max="1568" width="12" style="1" customWidth="1"/>
    <col min="1569" max="1792" width="27.5546875" style="1"/>
    <col min="1793" max="1793" width="19.44140625" style="1" customWidth="1"/>
    <col min="1794" max="1795" width="12.77734375" style="1" customWidth="1"/>
    <col min="1796" max="1796" width="13" style="1" customWidth="1"/>
    <col min="1797" max="1798" width="12.77734375" style="1" customWidth="1"/>
    <col min="1799" max="1801" width="0" style="1" hidden="1" customWidth="1"/>
    <col min="1802" max="1810" width="12.77734375" style="1" customWidth="1"/>
    <col min="1811" max="1811" width="0" style="1" hidden="1" customWidth="1"/>
    <col min="1812" max="1815" width="12.77734375" style="1" customWidth="1"/>
    <col min="1816" max="1816" width="1.77734375" style="1" customWidth="1"/>
    <col min="1817" max="1817" width="12.77734375" style="1" customWidth="1"/>
    <col min="1818" max="1818" width="1.77734375" style="1" customWidth="1"/>
    <col min="1819" max="1820" width="0" style="1" hidden="1" customWidth="1"/>
    <col min="1821" max="1821" width="12.77734375" style="1" customWidth="1"/>
    <col min="1822" max="1822" width="17.88671875" style="1" customWidth="1"/>
    <col min="1823" max="1823" width="11.77734375" style="1" customWidth="1"/>
    <col min="1824" max="1824" width="12" style="1" customWidth="1"/>
    <col min="1825" max="2048" width="27.5546875" style="1"/>
    <col min="2049" max="2049" width="19.44140625" style="1" customWidth="1"/>
    <col min="2050" max="2051" width="12.77734375" style="1" customWidth="1"/>
    <col min="2052" max="2052" width="13" style="1" customWidth="1"/>
    <col min="2053" max="2054" width="12.77734375" style="1" customWidth="1"/>
    <col min="2055" max="2057" width="0" style="1" hidden="1" customWidth="1"/>
    <col min="2058" max="2066" width="12.77734375" style="1" customWidth="1"/>
    <col min="2067" max="2067" width="0" style="1" hidden="1" customWidth="1"/>
    <col min="2068" max="2071" width="12.77734375" style="1" customWidth="1"/>
    <col min="2072" max="2072" width="1.77734375" style="1" customWidth="1"/>
    <col min="2073" max="2073" width="12.77734375" style="1" customWidth="1"/>
    <col min="2074" max="2074" width="1.77734375" style="1" customWidth="1"/>
    <col min="2075" max="2076" width="0" style="1" hidden="1" customWidth="1"/>
    <col min="2077" max="2077" width="12.77734375" style="1" customWidth="1"/>
    <col min="2078" max="2078" width="17.88671875" style="1" customWidth="1"/>
    <col min="2079" max="2079" width="11.77734375" style="1" customWidth="1"/>
    <col min="2080" max="2080" width="12" style="1" customWidth="1"/>
    <col min="2081" max="2304" width="27.5546875" style="1"/>
    <col min="2305" max="2305" width="19.44140625" style="1" customWidth="1"/>
    <col min="2306" max="2307" width="12.77734375" style="1" customWidth="1"/>
    <col min="2308" max="2308" width="13" style="1" customWidth="1"/>
    <col min="2309" max="2310" width="12.77734375" style="1" customWidth="1"/>
    <col min="2311" max="2313" width="0" style="1" hidden="1" customWidth="1"/>
    <col min="2314" max="2322" width="12.77734375" style="1" customWidth="1"/>
    <col min="2323" max="2323" width="0" style="1" hidden="1" customWidth="1"/>
    <col min="2324" max="2327" width="12.77734375" style="1" customWidth="1"/>
    <col min="2328" max="2328" width="1.77734375" style="1" customWidth="1"/>
    <col min="2329" max="2329" width="12.77734375" style="1" customWidth="1"/>
    <col min="2330" max="2330" width="1.77734375" style="1" customWidth="1"/>
    <col min="2331" max="2332" width="0" style="1" hidden="1" customWidth="1"/>
    <col min="2333" max="2333" width="12.77734375" style="1" customWidth="1"/>
    <col min="2334" max="2334" width="17.88671875" style="1" customWidth="1"/>
    <col min="2335" max="2335" width="11.77734375" style="1" customWidth="1"/>
    <col min="2336" max="2336" width="12" style="1" customWidth="1"/>
    <col min="2337" max="2560" width="27.5546875" style="1"/>
    <col min="2561" max="2561" width="19.44140625" style="1" customWidth="1"/>
    <col min="2562" max="2563" width="12.77734375" style="1" customWidth="1"/>
    <col min="2564" max="2564" width="13" style="1" customWidth="1"/>
    <col min="2565" max="2566" width="12.77734375" style="1" customWidth="1"/>
    <col min="2567" max="2569" width="0" style="1" hidden="1" customWidth="1"/>
    <col min="2570" max="2578" width="12.77734375" style="1" customWidth="1"/>
    <col min="2579" max="2579" width="0" style="1" hidden="1" customWidth="1"/>
    <col min="2580" max="2583" width="12.77734375" style="1" customWidth="1"/>
    <col min="2584" max="2584" width="1.77734375" style="1" customWidth="1"/>
    <col min="2585" max="2585" width="12.77734375" style="1" customWidth="1"/>
    <col min="2586" max="2586" width="1.77734375" style="1" customWidth="1"/>
    <col min="2587" max="2588" width="0" style="1" hidden="1" customWidth="1"/>
    <col min="2589" max="2589" width="12.77734375" style="1" customWidth="1"/>
    <col min="2590" max="2590" width="17.88671875" style="1" customWidth="1"/>
    <col min="2591" max="2591" width="11.77734375" style="1" customWidth="1"/>
    <col min="2592" max="2592" width="12" style="1" customWidth="1"/>
    <col min="2593" max="2816" width="27.5546875" style="1"/>
    <col min="2817" max="2817" width="19.44140625" style="1" customWidth="1"/>
    <col min="2818" max="2819" width="12.77734375" style="1" customWidth="1"/>
    <col min="2820" max="2820" width="13" style="1" customWidth="1"/>
    <col min="2821" max="2822" width="12.77734375" style="1" customWidth="1"/>
    <col min="2823" max="2825" width="0" style="1" hidden="1" customWidth="1"/>
    <col min="2826" max="2834" width="12.77734375" style="1" customWidth="1"/>
    <col min="2835" max="2835" width="0" style="1" hidden="1" customWidth="1"/>
    <col min="2836" max="2839" width="12.77734375" style="1" customWidth="1"/>
    <col min="2840" max="2840" width="1.77734375" style="1" customWidth="1"/>
    <col min="2841" max="2841" width="12.77734375" style="1" customWidth="1"/>
    <col min="2842" max="2842" width="1.77734375" style="1" customWidth="1"/>
    <col min="2843" max="2844" width="0" style="1" hidden="1" customWidth="1"/>
    <col min="2845" max="2845" width="12.77734375" style="1" customWidth="1"/>
    <col min="2846" max="2846" width="17.88671875" style="1" customWidth="1"/>
    <col min="2847" max="2847" width="11.77734375" style="1" customWidth="1"/>
    <col min="2848" max="2848" width="12" style="1" customWidth="1"/>
    <col min="2849" max="3072" width="27.5546875" style="1"/>
    <col min="3073" max="3073" width="19.44140625" style="1" customWidth="1"/>
    <col min="3074" max="3075" width="12.77734375" style="1" customWidth="1"/>
    <col min="3076" max="3076" width="13" style="1" customWidth="1"/>
    <col min="3077" max="3078" width="12.77734375" style="1" customWidth="1"/>
    <col min="3079" max="3081" width="0" style="1" hidden="1" customWidth="1"/>
    <col min="3082" max="3090" width="12.77734375" style="1" customWidth="1"/>
    <col min="3091" max="3091" width="0" style="1" hidden="1" customWidth="1"/>
    <col min="3092" max="3095" width="12.77734375" style="1" customWidth="1"/>
    <col min="3096" max="3096" width="1.77734375" style="1" customWidth="1"/>
    <col min="3097" max="3097" width="12.77734375" style="1" customWidth="1"/>
    <col min="3098" max="3098" width="1.77734375" style="1" customWidth="1"/>
    <col min="3099" max="3100" width="0" style="1" hidden="1" customWidth="1"/>
    <col min="3101" max="3101" width="12.77734375" style="1" customWidth="1"/>
    <col min="3102" max="3102" width="17.88671875" style="1" customWidth="1"/>
    <col min="3103" max="3103" width="11.77734375" style="1" customWidth="1"/>
    <col min="3104" max="3104" width="12" style="1" customWidth="1"/>
    <col min="3105" max="3328" width="27.5546875" style="1"/>
    <col min="3329" max="3329" width="19.44140625" style="1" customWidth="1"/>
    <col min="3330" max="3331" width="12.77734375" style="1" customWidth="1"/>
    <col min="3332" max="3332" width="13" style="1" customWidth="1"/>
    <col min="3333" max="3334" width="12.77734375" style="1" customWidth="1"/>
    <col min="3335" max="3337" width="0" style="1" hidden="1" customWidth="1"/>
    <col min="3338" max="3346" width="12.77734375" style="1" customWidth="1"/>
    <col min="3347" max="3347" width="0" style="1" hidden="1" customWidth="1"/>
    <col min="3348" max="3351" width="12.77734375" style="1" customWidth="1"/>
    <col min="3352" max="3352" width="1.77734375" style="1" customWidth="1"/>
    <col min="3353" max="3353" width="12.77734375" style="1" customWidth="1"/>
    <col min="3354" max="3354" width="1.77734375" style="1" customWidth="1"/>
    <col min="3355" max="3356" width="0" style="1" hidden="1" customWidth="1"/>
    <col min="3357" max="3357" width="12.77734375" style="1" customWidth="1"/>
    <col min="3358" max="3358" width="17.88671875" style="1" customWidth="1"/>
    <col min="3359" max="3359" width="11.77734375" style="1" customWidth="1"/>
    <col min="3360" max="3360" width="12" style="1" customWidth="1"/>
    <col min="3361" max="3584" width="27.5546875" style="1"/>
    <col min="3585" max="3585" width="19.44140625" style="1" customWidth="1"/>
    <col min="3586" max="3587" width="12.77734375" style="1" customWidth="1"/>
    <col min="3588" max="3588" width="13" style="1" customWidth="1"/>
    <col min="3589" max="3590" width="12.77734375" style="1" customWidth="1"/>
    <col min="3591" max="3593" width="0" style="1" hidden="1" customWidth="1"/>
    <col min="3594" max="3602" width="12.77734375" style="1" customWidth="1"/>
    <col min="3603" max="3603" width="0" style="1" hidden="1" customWidth="1"/>
    <col min="3604" max="3607" width="12.77734375" style="1" customWidth="1"/>
    <col min="3608" max="3608" width="1.77734375" style="1" customWidth="1"/>
    <col min="3609" max="3609" width="12.77734375" style="1" customWidth="1"/>
    <col min="3610" max="3610" width="1.77734375" style="1" customWidth="1"/>
    <col min="3611" max="3612" width="0" style="1" hidden="1" customWidth="1"/>
    <col min="3613" max="3613" width="12.77734375" style="1" customWidth="1"/>
    <col min="3614" max="3614" width="17.88671875" style="1" customWidth="1"/>
    <col min="3615" max="3615" width="11.77734375" style="1" customWidth="1"/>
    <col min="3616" max="3616" width="12" style="1" customWidth="1"/>
    <col min="3617" max="3840" width="27.5546875" style="1"/>
    <col min="3841" max="3841" width="19.44140625" style="1" customWidth="1"/>
    <col min="3842" max="3843" width="12.77734375" style="1" customWidth="1"/>
    <col min="3844" max="3844" width="13" style="1" customWidth="1"/>
    <col min="3845" max="3846" width="12.77734375" style="1" customWidth="1"/>
    <col min="3847" max="3849" width="0" style="1" hidden="1" customWidth="1"/>
    <col min="3850" max="3858" width="12.77734375" style="1" customWidth="1"/>
    <col min="3859" max="3859" width="0" style="1" hidden="1" customWidth="1"/>
    <col min="3860" max="3863" width="12.77734375" style="1" customWidth="1"/>
    <col min="3864" max="3864" width="1.77734375" style="1" customWidth="1"/>
    <col min="3865" max="3865" width="12.77734375" style="1" customWidth="1"/>
    <col min="3866" max="3866" width="1.77734375" style="1" customWidth="1"/>
    <col min="3867" max="3868" width="0" style="1" hidden="1" customWidth="1"/>
    <col min="3869" max="3869" width="12.77734375" style="1" customWidth="1"/>
    <col min="3870" max="3870" width="17.88671875" style="1" customWidth="1"/>
    <col min="3871" max="3871" width="11.77734375" style="1" customWidth="1"/>
    <col min="3872" max="3872" width="12" style="1" customWidth="1"/>
    <col min="3873" max="4096" width="27.5546875" style="1"/>
    <col min="4097" max="4097" width="19.44140625" style="1" customWidth="1"/>
    <col min="4098" max="4099" width="12.77734375" style="1" customWidth="1"/>
    <col min="4100" max="4100" width="13" style="1" customWidth="1"/>
    <col min="4101" max="4102" width="12.77734375" style="1" customWidth="1"/>
    <col min="4103" max="4105" width="0" style="1" hidden="1" customWidth="1"/>
    <col min="4106" max="4114" width="12.77734375" style="1" customWidth="1"/>
    <col min="4115" max="4115" width="0" style="1" hidden="1" customWidth="1"/>
    <col min="4116" max="4119" width="12.77734375" style="1" customWidth="1"/>
    <col min="4120" max="4120" width="1.77734375" style="1" customWidth="1"/>
    <col min="4121" max="4121" width="12.77734375" style="1" customWidth="1"/>
    <col min="4122" max="4122" width="1.77734375" style="1" customWidth="1"/>
    <col min="4123" max="4124" width="0" style="1" hidden="1" customWidth="1"/>
    <col min="4125" max="4125" width="12.77734375" style="1" customWidth="1"/>
    <col min="4126" max="4126" width="17.88671875" style="1" customWidth="1"/>
    <col min="4127" max="4127" width="11.77734375" style="1" customWidth="1"/>
    <col min="4128" max="4128" width="12" style="1" customWidth="1"/>
    <col min="4129" max="4352" width="27.5546875" style="1"/>
    <col min="4353" max="4353" width="19.44140625" style="1" customWidth="1"/>
    <col min="4354" max="4355" width="12.77734375" style="1" customWidth="1"/>
    <col min="4356" max="4356" width="13" style="1" customWidth="1"/>
    <col min="4357" max="4358" width="12.77734375" style="1" customWidth="1"/>
    <col min="4359" max="4361" width="0" style="1" hidden="1" customWidth="1"/>
    <col min="4362" max="4370" width="12.77734375" style="1" customWidth="1"/>
    <col min="4371" max="4371" width="0" style="1" hidden="1" customWidth="1"/>
    <col min="4372" max="4375" width="12.77734375" style="1" customWidth="1"/>
    <col min="4376" max="4376" width="1.77734375" style="1" customWidth="1"/>
    <col min="4377" max="4377" width="12.77734375" style="1" customWidth="1"/>
    <col min="4378" max="4378" width="1.77734375" style="1" customWidth="1"/>
    <col min="4379" max="4380" width="0" style="1" hidden="1" customWidth="1"/>
    <col min="4381" max="4381" width="12.77734375" style="1" customWidth="1"/>
    <col min="4382" max="4382" width="17.88671875" style="1" customWidth="1"/>
    <col min="4383" max="4383" width="11.77734375" style="1" customWidth="1"/>
    <col min="4384" max="4384" width="12" style="1" customWidth="1"/>
    <col min="4385" max="4608" width="27.5546875" style="1"/>
    <col min="4609" max="4609" width="19.44140625" style="1" customWidth="1"/>
    <col min="4610" max="4611" width="12.77734375" style="1" customWidth="1"/>
    <col min="4612" max="4612" width="13" style="1" customWidth="1"/>
    <col min="4613" max="4614" width="12.77734375" style="1" customWidth="1"/>
    <col min="4615" max="4617" width="0" style="1" hidden="1" customWidth="1"/>
    <col min="4618" max="4626" width="12.77734375" style="1" customWidth="1"/>
    <col min="4627" max="4627" width="0" style="1" hidden="1" customWidth="1"/>
    <col min="4628" max="4631" width="12.77734375" style="1" customWidth="1"/>
    <col min="4632" max="4632" width="1.77734375" style="1" customWidth="1"/>
    <col min="4633" max="4633" width="12.77734375" style="1" customWidth="1"/>
    <col min="4634" max="4634" width="1.77734375" style="1" customWidth="1"/>
    <col min="4635" max="4636" width="0" style="1" hidden="1" customWidth="1"/>
    <col min="4637" max="4637" width="12.77734375" style="1" customWidth="1"/>
    <col min="4638" max="4638" width="17.88671875" style="1" customWidth="1"/>
    <col min="4639" max="4639" width="11.77734375" style="1" customWidth="1"/>
    <col min="4640" max="4640" width="12" style="1" customWidth="1"/>
    <col min="4641" max="4864" width="27.5546875" style="1"/>
    <col min="4865" max="4865" width="19.44140625" style="1" customWidth="1"/>
    <col min="4866" max="4867" width="12.77734375" style="1" customWidth="1"/>
    <col min="4868" max="4868" width="13" style="1" customWidth="1"/>
    <col min="4869" max="4870" width="12.77734375" style="1" customWidth="1"/>
    <col min="4871" max="4873" width="0" style="1" hidden="1" customWidth="1"/>
    <col min="4874" max="4882" width="12.77734375" style="1" customWidth="1"/>
    <col min="4883" max="4883" width="0" style="1" hidden="1" customWidth="1"/>
    <col min="4884" max="4887" width="12.77734375" style="1" customWidth="1"/>
    <col min="4888" max="4888" width="1.77734375" style="1" customWidth="1"/>
    <col min="4889" max="4889" width="12.77734375" style="1" customWidth="1"/>
    <col min="4890" max="4890" width="1.77734375" style="1" customWidth="1"/>
    <col min="4891" max="4892" width="0" style="1" hidden="1" customWidth="1"/>
    <col min="4893" max="4893" width="12.77734375" style="1" customWidth="1"/>
    <col min="4894" max="4894" width="17.88671875" style="1" customWidth="1"/>
    <col min="4895" max="4895" width="11.77734375" style="1" customWidth="1"/>
    <col min="4896" max="4896" width="12" style="1" customWidth="1"/>
    <col min="4897" max="5120" width="27.5546875" style="1"/>
    <col min="5121" max="5121" width="19.44140625" style="1" customWidth="1"/>
    <col min="5122" max="5123" width="12.77734375" style="1" customWidth="1"/>
    <col min="5124" max="5124" width="13" style="1" customWidth="1"/>
    <col min="5125" max="5126" width="12.77734375" style="1" customWidth="1"/>
    <col min="5127" max="5129" width="0" style="1" hidden="1" customWidth="1"/>
    <col min="5130" max="5138" width="12.77734375" style="1" customWidth="1"/>
    <col min="5139" max="5139" width="0" style="1" hidden="1" customWidth="1"/>
    <col min="5140" max="5143" width="12.77734375" style="1" customWidth="1"/>
    <col min="5144" max="5144" width="1.77734375" style="1" customWidth="1"/>
    <col min="5145" max="5145" width="12.77734375" style="1" customWidth="1"/>
    <col min="5146" max="5146" width="1.77734375" style="1" customWidth="1"/>
    <col min="5147" max="5148" width="0" style="1" hidden="1" customWidth="1"/>
    <col min="5149" max="5149" width="12.77734375" style="1" customWidth="1"/>
    <col min="5150" max="5150" width="17.88671875" style="1" customWidth="1"/>
    <col min="5151" max="5151" width="11.77734375" style="1" customWidth="1"/>
    <col min="5152" max="5152" width="12" style="1" customWidth="1"/>
    <col min="5153" max="5376" width="27.5546875" style="1"/>
    <col min="5377" max="5377" width="19.44140625" style="1" customWidth="1"/>
    <col min="5378" max="5379" width="12.77734375" style="1" customWidth="1"/>
    <col min="5380" max="5380" width="13" style="1" customWidth="1"/>
    <col min="5381" max="5382" width="12.77734375" style="1" customWidth="1"/>
    <col min="5383" max="5385" width="0" style="1" hidden="1" customWidth="1"/>
    <col min="5386" max="5394" width="12.77734375" style="1" customWidth="1"/>
    <col min="5395" max="5395" width="0" style="1" hidden="1" customWidth="1"/>
    <col min="5396" max="5399" width="12.77734375" style="1" customWidth="1"/>
    <col min="5400" max="5400" width="1.77734375" style="1" customWidth="1"/>
    <col min="5401" max="5401" width="12.77734375" style="1" customWidth="1"/>
    <col min="5402" max="5402" width="1.77734375" style="1" customWidth="1"/>
    <col min="5403" max="5404" width="0" style="1" hidden="1" customWidth="1"/>
    <col min="5405" max="5405" width="12.77734375" style="1" customWidth="1"/>
    <col min="5406" max="5406" width="17.88671875" style="1" customWidth="1"/>
    <col min="5407" max="5407" width="11.77734375" style="1" customWidth="1"/>
    <col min="5408" max="5408" width="12" style="1" customWidth="1"/>
    <col min="5409" max="5632" width="27.5546875" style="1"/>
    <col min="5633" max="5633" width="19.44140625" style="1" customWidth="1"/>
    <col min="5634" max="5635" width="12.77734375" style="1" customWidth="1"/>
    <col min="5636" max="5636" width="13" style="1" customWidth="1"/>
    <col min="5637" max="5638" width="12.77734375" style="1" customWidth="1"/>
    <col min="5639" max="5641" width="0" style="1" hidden="1" customWidth="1"/>
    <col min="5642" max="5650" width="12.77734375" style="1" customWidth="1"/>
    <col min="5651" max="5651" width="0" style="1" hidden="1" customWidth="1"/>
    <col min="5652" max="5655" width="12.77734375" style="1" customWidth="1"/>
    <col min="5656" max="5656" width="1.77734375" style="1" customWidth="1"/>
    <col min="5657" max="5657" width="12.77734375" style="1" customWidth="1"/>
    <col min="5658" max="5658" width="1.77734375" style="1" customWidth="1"/>
    <col min="5659" max="5660" width="0" style="1" hidden="1" customWidth="1"/>
    <col min="5661" max="5661" width="12.77734375" style="1" customWidth="1"/>
    <col min="5662" max="5662" width="17.88671875" style="1" customWidth="1"/>
    <col min="5663" max="5663" width="11.77734375" style="1" customWidth="1"/>
    <col min="5664" max="5664" width="12" style="1" customWidth="1"/>
    <col min="5665" max="5888" width="27.5546875" style="1"/>
    <col min="5889" max="5889" width="19.44140625" style="1" customWidth="1"/>
    <col min="5890" max="5891" width="12.77734375" style="1" customWidth="1"/>
    <col min="5892" max="5892" width="13" style="1" customWidth="1"/>
    <col min="5893" max="5894" width="12.77734375" style="1" customWidth="1"/>
    <col min="5895" max="5897" width="0" style="1" hidden="1" customWidth="1"/>
    <col min="5898" max="5906" width="12.77734375" style="1" customWidth="1"/>
    <col min="5907" max="5907" width="0" style="1" hidden="1" customWidth="1"/>
    <col min="5908" max="5911" width="12.77734375" style="1" customWidth="1"/>
    <col min="5912" max="5912" width="1.77734375" style="1" customWidth="1"/>
    <col min="5913" max="5913" width="12.77734375" style="1" customWidth="1"/>
    <col min="5914" max="5914" width="1.77734375" style="1" customWidth="1"/>
    <col min="5915" max="5916" width="0" style="1" hidden="1" customWidth="1"/>
    <col min="5917" max="5917" width="12.77734375" style="1" customWidth="1"/>
    <col min="5918" max="5918" width="17.88671875" style="1" customWidth="1"/>
    <col min="5919" max="5919" width="11.77734375" style="1" customWidth="1"/>
    <col min="5920" max="5920" width="12" style="1" customWidth="1"/>
    <col min="5921" max="6144" width="27.5546875" style="1"/>
    <col min="6145" max="6145" width="19.44140625" style="1" customWidth="1"/>
    <col min="6146" max="6147" width="12.77734375" style="1" customWidth="1"/>
    <col min="6148" max="6148" width="13" style="1" customWidth="1"/>
    <col min="6149" max="6150" width="12.77734375" style="1" customWidth="1"/>
    <col min="6151" max="6153" width="0" style="1" hidden="1" customWidth="1"/>
    <col min="6154" max="6162" width="12.77734375" style="1" customWidth="1"/>
    <col min="6163" max="6163" width="0" style="1" hidden="1" customWidth="1"/>
    <col min="6164" max="6167" width="12.77734375" style="1" customWidth="1"/>
    <col min="6168" max="6168" width="1.77734375" style="1" customWidth="1"/>
    <col min="6169" max="6169" width="12.77734375" style="1" customWidth="1"/>
    <col min="6170" max="6170" width="1.77734375" style="1" customWidth="1"/>
    <col min="6171" max="6172" width="0" style="1" hidden="1" customWidth="1"/>
    <col min="6173" max="6173" width="12.77734375" style="1" customWidth="1"/>
    <col min="6174" max="6174" width="17.88671875" style="1" customWidth="1"/>
    <col min="6175" max="6175" width="11.77734375" style="1" customWidth="1"/>
    <col min="6176" max="6176" width="12" style="1" customWidth="1"/>
    <col min="6177" max="6400" width="27.5546875" style="1"/>
    <col min="6401" max="6401" width="19.44140625" style="1" customWidth="1"/>
    <col min="6402" max="6403" width="12.77734375" style="1" customWidth="1"/>
    <col min="6404" max="6404" width="13" style="1" customWidth="1"/>
    <col min="6405" max="6406" width="12.77734375" style="1" customWidth="1"/>
    <col min="6407" max="6409" width="0" style="1" hidden="1" customWidth="1"/>
    <col min="6410" max="6418" width="12.77734375" style="1" customWidth="1"/>
    <col min="6419" max="6419" width="0" style="1" hidden="1" customWidth="1"/>
    <col min="6420" max="6423" width="12.77734375" style="1" customWidth="1"/>
    <col min="6424" max="6424" width="1.77734375" style="1" customWidth="1"/>
    <col min="6425" max="6425" width="12.77734375" style="1" customWidth="1"/>
    <col min="6426" max="6426" width="1.77734375" style="1" customWidth="1"/>
    <col min="6427" max="6428" width="0" style="1" hidden="1" customWidth="1"/>
    <col min="6429" max="6429" width="12.77734375" style="1" customWidth="1"/>
    <col min="6430" max="6430" width="17.88671875" style="1" customWidth="1"/>
    <col min="6431" max="6431" width="11.77734375" style="1" customWidth="1"/>
    <col min="6432" max="6432" width="12" style="1" customWidth="1"/>
    <col min="6433" max="6656" width="27.5546875" style="1"/>
    <col min="6657" max="6657" width="19.44140625" style="1" customWidth="1"/>
    <col min="6658" max="6659" width="12.77734375" style="1" customWidth="1"/>
    <col min="6660" max="6660" width="13" style="1" customWidth="1"/>
    <col min="6661" max="6662" width="12.77734375" style="1" customWidth="1"/>
    <col min="6663" max="6665" width="0" style="1" hidden="1" customWidth="1"/>
    <col min="6666" max="6674" width="12.77734375" style="1" customWidth="1"/>
    <col min="6675" max="6675" width="0" style="1" hidden="1" customWidth="1"/>
    <col min="6676" max="6679" width="12.77734375" style="1" customWidth="1"/>
    <col min="6680" max="6680" width="1.77734375" style="1" customWidth="1"/>
    <col min="6681" max="6681" width="12.77734375" style="1" customWidth="1"/>
    <col min="6682" max="6682" width="1.77734375" style="1" customWidth="1"/>
    <col min="6683" max="6684" width="0" style="1" hidden="1" customWidth="1"/>
    <col min="6685" max="6685" width="12.77734375" style="1" customWidth="1"/>
    <col min="6686" max="6686" width="17.88671875" style="1" customWidth="1"/>
    <col min="6687" max="6687" width="11.77734375" style="1" customWidth="1"/>
    <col min="6688" max="6688" width="12" style="1" customWidth="1"/>
    <col min="6689" max="6912" width="27.5546875" style="1"/>
    <col min="6913" max="6913" width="19.44140625" style="1" customWidth="1"/>
    <col min="6914" max="6915" width="12.77734375" style="1" customWidth="1"/>
    <col min="6916" max="6916" width="13" style="1" customWidth="1"/>
    <col min="6917" max="6918" width="12.77734375" style="1" customWidth="1"/>
    <col min="6919" max="6921" width="0" style="1" hidden="1" customWidth="1"/>
    <col min="6922" max="6930" width="12.77734375" style="1" customWidth="1"/>
    <col min="6931" max="6931" width="0" style="1" hidden="1" customWidth="1"/>
    <col min="6932" max="6935" width="12.77734375" style="1" customWidth="1"/>
    <col min="6936" max="6936" width="1.77734375" style="1" customWidth="1"/>
    <col min="6937" max="6937" width="12.77734375" style="1" customWidth="1"/>
    <col min="6938" max="6938" width="1.77734375" style="1" customWidth="1"/>
    <col min="6939" max="6940" width="0" style="1" hidden="1" customWidth="1"/>
    <col min="6941" max="6941" width="12.77734375" style="1" customWidth="1"/>
    <col min="6942" max="6942" width="17.88671875" style="1" customWidth="1"/>
    <col min="6943" max="6943" width="11.77734375" style="1" customWidth="1"/>
    <col min="6944" max="6944" width="12" style="1" customWidth="1"/>
    <col min="6945" max="7168" width="27.5546875" style="1"/>
    <col min="7169" max="7169" width="19.44140625" style="1" customWidth="1"/>
    <col min="7170" max="7171" width="12.77734375" style="1" customWidth="1"/>
    <col min="7172" max="7172" width="13" style="1" customWidth="1"/>
    <col min="7173" max="7174" width="12.77734375" style="1" customWidth="1"/>
    <col min="7175" max="7177" width="0" style="1" hidden="1" customWidth="1"/>
    <col min="7178" max="7186" width="12.77734375" style="1" customWidth="1"/>
    <col min="7187" max="7187" width="0" style="1" hidden="1" customWidth="1"/>
    <col min="7188" max="7191" width="12.77734375" style="1" customWidth="1"/>
    <col min="7192" max="7192" width="1.77734375" style="1" customWidth="1"/>
    <col min="7193" max="7193" width="12.77734375" style="1" customWidth="1"/>
    <col min="7194" max="7194" width="1.77734375" style="1" customWidth="1"/>
    <col min="7195" max="7196" width="0" style="1" hidden="1" customWidth="1"/>
    <col min="7197" max="7197" width="12.77734375" style="1" customWidth="1"/>
    <col min="7198" max="7198" width="17.88671875" style="1" customWidth="1"/>
    <col min="7199" max="7199" width="11.77734375" style="1" customWidth="1"/>
    <col min="7200" max="7200" width="12" style="1" customWidth="1"/>
    <col min="7201" max="7424" width="27.5546875" style="1"/>
    <col min="7425" max="7425" width="19.44140625" style="1" customWidth="1"/>
    <col min="7426" max="7427" width="12.77734375" style="1" customWidth="1"/>
    <col min="7428" max="7428" width="13" style="1" customWidth="1"/>
    <col min="7429" max="7430" width="12.77734375" style="1" customWidth="1"/>
    <col min="7431" max="7433" width="0" style="1" hidden="1" customWidth="1"/>
    <col min="7434" max="7442" width="12.77734375" style="1" customWidth="1"/>
    <col min="7443" max="7443" width="0" style="1" hidden="1" customWidth="1"/>
    <col min="7444" max="7447" width="12.77734375" style="1" customWidth="1"/>
    <col min="7448" max="7448" width="1.77734375" style="1" customWidth="1"/>
    <col min="7449" max="7449" width="12.77734375" style="1" customWidth="1"/>
    <col min="7450" max="7450" width="1.77734375" style="1" customWidth="1"/>
    <col min="7451" max="7452" width="0" style="1" hidden="1" customWidth="1"/>
    <col min="7453" max="7453" width="12.77734375" style="1" customWidth="1"/>
    <col min="7454" max="7454" width="17.88671875" style="1" customWidth="1"/>
    <col min="7455" max="7455" width="11.77734375" style="1" customWidth="1"/>
    <col min="7456" max="7456" width="12" style="1" customWidth="1"/>
    <col min="7457" max="7680" width="27.5546875" style="1"/>
    <col min="7681" max="7681" width="19.44140625" style="1" customWidth="1"/>
    <col min="7682" max="7683" width="12.77734375" style="1" customWidth="1"/>
    <col min="7684" max="7684" width="13" style="1" customWidth="1"/>
    <col min="7685" max="7686" width="12.77734375" style="1" customWidth="1"/>
    <col min="7687" max="7689" width="0" style="1" hidden="1" customWidth="1"/>
    <col min="7690" max="7698" width="12.77734375" style="1" customWidth="1"/>
    <col min="7699" max="7699" width="0" style="1" hidden="1" customWidth="1"/>
    <col min="7700" max="7703" width="12.77734375" style="1" customWidth="1"/>
    <col min="7704" max="7704" width="1.77734375" style="1" customWidth="1"/>
    <col min="7705" max="7705" width="12.77734375" style="1" customWidth="1"/>
    <col min="7706" max="7706" width="1.77734375" style="1" customWidth="1"/>
    <col min="7707" max="7708" width="0" style="1" hidden="1" customWidth="1"/>
    <col min="7709" max="7709" width="12.77734375" style="1" customWidth="1"/>
    <col min="7710" max="7710" width="17.88671875" style="1" customWidth="1"/>
    <col min="7711" max="7711" width="11.77734375" style="1" customWidth="1"/>
    <col min="7712" max="7712" width="12" style="1" customWidth="1"/>
    <col min="7713" max="7936" width="27.5546875" style="1"/>
    <col min="7937" max="7937" width="19.44140625" style="1" customWidth="1"/>
    <col min="7938" max="7939" width="12.77734375" style="1" customWidth="1"/>
    <col min="7940" max="7940" width="13" style="1" customWidth="1"/>
    <col min="7941" max="7942" width="12.77734375" style="1" customWidth="1"/>
    <col min="7943" max="7945" width="0" style="1" hidden="1" customWidth="1"/>
    <col min="7946" max="7954" width="12.77734375" style="1" customWidth="1"/>
    <col min="7955" max="7955" width="0" style="1" hidden="1" customWidth="1"/>
    <col min="7956" max="7959" width="12.77734375" style="1" customWidth="1"/>
    <col min="7960" max="7960" width="1.77734375" style="1" customWidth="1"/>
    <col min="7961" max="7961" width="12.77734375" style="1" customWidth="1"/>
    <col min="7962" max="7962" width="1.77734375" style="1" customWidth="1"/>
    <col min="7963" max="7964" width="0" style="1" hidden="1" customWidth="1"/>
    <col min="7965" max="7965" width="12.77734375" style="1" customWidth="1"/>
    <col min="7966" max="7966" width="17.88671875" style="1" customWidth="1"/>
    <col min="7967" max="7967" width="11.77734375" style="1" customWidth="1"/>
    <col min="7968" max="7968" width="12" style="1" customWidth="1"/>
    <col min="7969" max="8192" width="27.5546875" style="1"/>
    <col min="8193" max="8193" width="19.44140625" style="1" customWidth="1"/>
    <col min="8194" max="8195" width="12.77734375" style="1" customWidth="1"/>
    <col min="8196" max="8196" width="13" style="1" customWidth="1"/>
    <col min="8197" max="8198" width="12.77734375" style="1" customWidth="1"/>
    <col min="8199" max="8201" width="0" style="1" hidden="1" customWidth="1"/>
    <col min="8202" max="8210" width="12.77734375" style="1" customWidth="1"/>
    <col min="8211" max="8211" width="0" style="1" hidden="1" customWidth="1"/>
    <col min="8212" max="8215" width="12.77734375" style="1" customWidth="1"/>
    <col min="8216" max="8216" width="1.77734375" style="1" customWidth="1"/>
    <col min="8217" max="8217" width="12.77734375" style="1" customWidth="1"/>
    <col min="8218" max="8218" width="1.77734375" style="1" customWidth="1"/>
    <col min="8219" max="8220" width="0" style="1" hidden="1" customWidth="1"/>
    <col min="8221" max="8221" width="12.77734375" style="1" customWidth="1"/>
    <col min="8222" max="8222" width="17.88671875" style="1" customWidth="1"/>
    <col min="8223" max="8223" width="11.77734375" style="1" customWidth="1"/>
    <col min="8224" max="8224" width="12" style="1" customWidth="1"/>
    <col min="8225" max="8448" width="27.5546875" style="1"/>
    <col min="8449" max="8449" width="19.44140625" style="1" customWidth="1"/>
    <col min="8450" max="8451" width="12.77734375" style="1" customWidth="1"/>
    <col min="8452" max="8452" width="13" style="1" customWidth="1"/>
    <col min="8453" max="8454" width="12.77734375" style="1" customWidth="1"/>
    <col min="8455" max="8457" width="0" style="1" hidden="1" customWidth="1"/>
    <col min="8458" max="8466" width="12.77734375" style="1" customWidth="1"/>
    <col min="8467" max="8467" width="0" style="1" hidden="1" customWidth="1"/>
    <col min="8468" max="8471" width="12.77734375" style="1" customWidth="1"/>
    <col min="8472" max="8472" width="1.77734375" style="1" customWidth="1"/>
    <col min="8473" max="8473" width="12.77734375" style="1" customWidth="1"/>
    <col min="8474" max="8474" width="1.77734375" style="1" customWidth="1"/>
    <col min="8475" max="8476" width="0" style="1" hidden="1" customWidth="1"/>
    <col min="8477" max="8477" width="12.77734375" style="1" customWidth="1"/>
    <col min="8478" max="8478" width="17.88671875" style="1" customWidth="1"/>
    <col min="8479" max="8479" width="11.77734375" style="1" customWidth="1"/>
    <col min="8480" max="8480" width="12" style="1" customWidth="1"/>
    <col min="8481" max="8704" width="27.5546875" style="1"/>
    <col min="8705" max="8705" width="19.44140625" style="1" customWidth="1"/>
    <col min="8706" max="8707" width="12.77734375" style="1" customWidth="1"/>
    <col min="8708" max="8708" width="13" style="1" customWidth="1"/>
    <col min="8709" max="8710" width="12.77734375" style="1" customWidth="1"/>
    <col min="8711" max="8713" width="0" style="1" hidden="1" customWidth="1"/>
    <col min="8714" max="8722" width="12.77734375" style="1" customWidth="1"/>
    <col min="8723" max="8723" width="0" style="1" hidden="1" customWidth="1"/>
    <col min="8724" max="8727" width="12.77734375" style="1" customWidth="1"/>
    <col min="8728" max="8728" width="1.77734375" style="1" customWidth="1"/>
    <col min="8729" max="8729" width="12.77734375" style="1" customWidth="1"/>
    <col min="8730" max="8730" width="1.77734375" style="1" customWidth="1"/>
    <col min="8731" max="8732" width="0" style="1" hidden="1" customWidth="1"/>
    <col min="8733" max="8733" width="12.77734375" style="1" customWidth="1"/>
    <col min="8734" max="8734" width="17.88671875" style="1" customWidth="1"/>
    <col min="8735" max="8735" width="11.77734375" style="1" customWidth="1"/>
    <col min="8736" max="8736" width="12" style="1" customWidth="1"/>
    <col min="8737" max="8960" width="27.5546875" style="1"/>
    <col min="8961" max="8961" width="19.44140625" style="1" customWidth="1"/>
    <col min="8962" max="8963" width="12.77734375" style="1" customWidth="1"/>
    <col min="8964" max="8964" width="13" style="1" customWidth="1"/>
    <col min="8965" max="8966" width="12.77734375" style="1" customWidth="1"/>
    <col min="8967" max="8969" width="0" style="1" hidden="1" customWidth="1"/>
    <col min="8970" max="8978" width="12.77734375" style="1" customWidth="1"/>
    <col min="8979" max="8979" width="0" style="1" hidden="1" customWidth="1"/>
    <col min="8980" max="8983" width="12.77734375" style="1" customWidth="1"/>
    <col min="8984" max="8984" width="1.77734375" style="1" customWidth="1"/>
    <col min="8985" max="8985" width="12.77734375" style="1" customWidth="1"/>
    <col min="8986" max="8986" width="1.77734375" style="1" customWidth="1"/>
    <col min="8987" max="8988" width="0" style="1" hidden="1" customWidth="1"/>
    <col min="8989" max="8989" width="12.77734375" style="1" customWidth="1"/>
    <col min="8990" max="8990" width="17.88671875" style="1" customWidth="1"/>
    <col min="8991" max="8991" width="11.77734375" style="1" customWidth="1"/>
    <col min="8992" max="8992" width="12" style="1" customWidth="1"/>
    <col min="8993" max="9216" width="27.5546875" style="1"/>
    <col min="9217" max="9217" width="19.44140625" style="1" customWidth="1"/>
    <col min="9218" max="9219" width="12.77734375" style="1" customWidth="1"/>
    <col min="9220" max="9220" width="13" style="1" customWidth="1"/>
    <col min="9221" max="9222" width="12.77734375" style="1" customWidth="1"/>
    <col min="9223" max="9225" width="0" style="1" hidden="1" customWidth="1"/>
    <col min="9226" max="9234" width="12.77734375" style="1" customWidth="1"/>
    <col min="9235" max="9235" width="0" style="1" hidden="1" customWidth="1"/>
    <col min="9236" max="9239" width="12.77734375" style="1" customWidth="1"/>
    <col min="9240" max="9240" width="1.77734375" style="1" customWidth="1"/>
    <col min="9241" max="9241" width="12.77734375" style="1" customWidth="1"/>
    <col min="9242" max="9242" width="1.77734375" style="1" customWidth="1"/>
    <col min="9243" max="9244" width="0" style="1" hidden="1" customWidth="1"/>
    <col min="9245" max="9245" width="12.77734375" style="1" customWidth="1"/>
    <col min="9246" max="9246" width="17.88671875" style="1" customWidth="1"/>
    <col min="9247" max="9247" width="11.77734375" style="1" customWidth="1"/>
    <col min="9248" max="9248" width="12" style="1" customWidth="1"/>
    <col min="9249" max="9472" width="27.5546875" style="1"/>
    <col min="9473" max="9473" width="19.44140625" style="1" customWidth="1"/>
    <col min="9474" max="9475" width="12.77734375" style="1" customWidth="1"/>
    <col min="9476" max="9476" width="13" style="1" customWidth="1"/>
    <col min="9477" max="9478" width="12.77734375" style="1" customWidth="1"/>
    <col min="9479" max="9481" width="0" style="1" hidden="1" customWidth="1"/>
    <col min="9482" max="9490" width="12.77734375" style="1" customWidth="1"/>
    <col min="9491" max="9491" width="0" style="1" hidden="1" customWidth="1"/>
    <col min="9492" max="9495" width="12.77734375" style="1" customWidth="1"/>
    <col min="9496" max="9496" width="1.77734375" style="1" customWidth="1"/>
    <col min="9497" max="9497" width="12.77734375" style="1" customWidth="1"/>
    <col min="9498" max="9498" width="1.77734375" style="1" customWidth="1"/>
    <col min="9499" max="9500" width="0" style="1" hidden="1" customWidth="1"/>
    <col min="9501" max="9501" width="12.77734375" style="1" customWidth="1"/>
    <col min="9502" max="9502" width="17.88671875" style="1" customWidth="1"/>
    <col min="9503" max="9503" width="11.77734375" style="1" customWidth="1"/>
    <col min="9504" max="9504" width="12" style="1" customWidth="1"/>
    <col min="9505" max="9728" width="27.5546875" style="1"/>
    <col min="9729" max="9729" width="19.44140625" style="1" customWidth="1"/>
    <col min="9730" max="9731" width="12.77734375" style="1" customWidth="1"/>
    <col min="9732" max="9732" width="13" style="1" customWidth="1"/>
    <col min="9733" max="9734" width="12.77734375" style="1" customWidth="1"/>
    <col min="9735" max="9737" width="0" style="1" hidden="1" customWidth="1"/>
    <col min="9738" max="9746" width="12.77734375" style="1" customWidth="1"/>
    <col min="9747" max="9747" width="0" style="1" hidden="1" customWidth="1"/>
    <col min="9748" max="9751" width="12.77734375" style="1" customWidth="1"/>
    <col min="9752" max="9752" width="1.77734375" style="1" customWidth="1"/>
    <col min="9753" max="9753" width="12.77734375" style="1" customWidth="1"/>
    <col min="9754" max="9754" width="1.77734375" style="1" customWidth="1"/>
    <col min="9755" max="9756" width="0" style="1" hidden="1" customWidth="1"/>
    <col min="9757" max="9757" width="12.77734375" style="1" customWidth="1"/>
    <col min="9758" max="9758" width="17.88671875" style="1" customWidth="1"/>
    <col min="9759" max="9759" width="11.77734375" style="1" customWidth="1"/>
    <col min="9760" max="9760" width="12" style="1" customWidth="1"/>
    <col min="9761" max="9984" width="27.5546875" style="1"/>
    <col min="9985" max="9985" width="19.44140625" style="1" customWidth="1"/>
    <col min="9986" max="9987" width="12.77734375" style="1" customWidth="1"/>
    <col min="9988" max="9988" width="13" style="1" customWidth="1"/>
    <col min="9989" max="9990" width="12.77734375" style="1" customWidth="1"/>
    <col min="9991" max="9993" width="0" style="1" hidden="1" customWidth="1"/>
    <col min="9994" max="10002" width="12.77734375" style="1" customWidth="1"/>
    <col min="10003" max="10003" width="0" style="1" hidden="1" customWidth="1"/>
    <col min="10004" max="10007" width="12.77734375" style="1" customWidth="1"/>
    <col min="10008" max="10008" width="1.77734375" style="1" customWidth="1"/>
    <col min="10009" max="10009" width="12.77734375" style="1" customWidth="1"/>
    <col min="10010" max="10010" width="1.77734375" style="1" customWidth="1"/>
    <col min="10011" max="10012" width="0" style="1" hidden="1" customWidth="1"/>
    <col min="10013" max="10013" width="12.77734375" style="1" customWidth="1"/>
    <col min="10014" max="10014" width="17.88671875" style="1" customWidth="1"/>
    <col min="10015" max="10015" width="11.77734375" style="1" customWidth="1"/>
    <col min="10016" max="10016" width="12" style="1" customWidth="1"/>
    <col min="10017" max="10240" width="27.5546875" style="1"/>
    <col min="10241" max="10241" width="19.44140625" style="1" customWidth="1"/>
    <col min="10242" max="10243" width="12.77734375" style="1" customWidth="1"/>
    <col min="10244" max="10244" width="13" style="1" customWidth="1"/>
    <col min="10245" max="10246" width="12.77734375" style="1" customWidth="1"/>
    <col min="10247" max="10249" width="0" style="1" hidden="1" customWidth="1"/>
    <col min="10250" max="10258" width="12.77734375" style="1" customWidth="1"/>
    <col min="10259" max="10259" width="0" style="1" hidden="1" customWidth="1"/>
    <col min="10260" max="10263" width="12.77734375" style="1" customWidth="1"/>
    <col min="10264" max="10264" width="1.77734375" style="1" customWidth="1"/>
    <col min="10265" max="10265" width="12.77734375" style="1" customWidth="1"/>
    <col min="10266" max="10266" width="1.77734375" style="1" customWidth="1"/>
    <col min="10267" max="10268" width="0" style="1" hidden="1" customWidth="1"/>
    <col min="10269" max="10269" width="12.77734375" style="1" customWidth="1"/>
    <col min="10270" max="10270" width="17.88671875" style="1" customWidth="1"/>
    <col min="10271" max="10271" width="11.77734375" style="1" customWidth="1"/>
    <col min="10272" max="10272" width="12" style="1" customWidth="1"/>
    <col min="10273" max="10496" width="27.5546875" style="1"/>
    <col min="10497" max="10497" width="19.44140625" style="1" customWidth="1"/>
    <col min="10498" max="10499" width="12.77734375" style="1" customWidth="1"/>
    <col min="10500" max="10500" width="13" style="1" customWidth="1"/>
    <col min="10501" max="10502" width="12.77734375" style="1" customWidth="1"/>
    <col min="10503" max="10505" width="0" style="1" hidden="1" customWidth="1"/>
    <col min="10506" max="10514" width="12.77734375" style="1" customWidth="1"/>
    <col min="10515" max="10515" width="0" style="1" hidden="1" customWidth="1"/>
    <col min="10516" max="10519" width="12.77734375" style="1" customWidth="1"/>
    <col min="10520" max="10520" width="1.77734375" style="1" customWidth="1"/>
    <col min="10521" max="10521" width="12.77734375" style="1" customWidth="1"/>
    <col min="10522" max="10522" width="1.77734375" style="1" customWidth="1"/>
    <col min="10523" max="10524" width="0" style="1" hidden="1" customWidth="1"/>
    <col min="10525" max="10525" width="12.77734375" style="1" customWidth="1"/>
    <col min="10526" max="10526" width="17.88671875" style="1" customWidth="1"/>
    <col min="10527" max="10527" width="11.77734375" style="1" customWidth="1"/>
    <col min="10528" max="10528" width="12" style="1" customWidth="1"/>
    <col min="10529" max="10752" width="27.5546875" style="1"/>
    <col min="10753" max="10753" width="19.44140625" style="1" customWidth="1"/>
    <col min="10754" max="10755" width="12.77734375" style="1" customWidth="1"/>
    <col min="10756" max="10756" width="13" style="1" customWidth="1"/>
    <col min="10757" max="10758" width="12.77734375" style="1" customWidth="1"/>
    <col min="10759" max="10761" width="0" style="1" hidden="1" customWidth="1"/>
    <col min="10762" max="10770" width="12.77734375" style="1" customWidth="1"/>
    <col min="10771" max="10771" width="0" style="1" hidden="1" customWidth="1"/>
    <col min="10772" max="10775" width="12.77734375" style="1" customWidth="1"/>
    <col min="10776" max="10776" width="1.77734375" style="1" customWidth="1"/>
    <col min="10777" max="10777" width="12.77734375" style="1" customWidth="1"/>
    <col min="10778" max="10778" width="1.77734375" style="1" customWidth="1"/>
    <col min="10779" max="10780" width="0" style="1" hidden="1" customWidth="1"/>
    <col min="10781" max="10781" width="12.77734375" style="1" customWidth="1"/>
    <col min="10782" max="10782" width="17.88671875" style="1" customWidth="1"/>
    <col min="10783" max="10783" width="11.77734375" style="1" customWidth="1"/>
    <col min="10784" max="10784" width="12" style="1" customWidth="1"/>
    <col min="10785" max="11008" width="27.5546875" style="1"/>
    <col min="11009" max="11009" width="19.44140625" style="1" customWidth="1"/>
    <col min="11010" max="11011" width="12.77734375" style="1" customWidth="1"/>
    <col min="11012" max="11012" width="13" style="1" customWidth="1"/>
    <col min="11013" max="11014" width="12.77734375" style="1" customWidth="1"/>
    <col min="11015" max="11017" width="0" style="1" hidden="1" customWidth="1"/>
    <col min="11018" max="11026" width="12.77734375" style="1" customWidth="1"/>
    <col min="11027" max="11027" width="0" style="1" hidden="1" customWidth="1"/>
    <col min="11028" max="11031" width="12.77734375" style="1" customWidth="1"/>
    <col min="11032" max="11032" width="1.77734375" style="1" customWidth="1"/>
    <col min="11033" max="11033" width="12.77734375" style="1" customWidth="1"/>
    <col min="11034" max="11034" width="1.77734375" style="1" customWidth="1"/>
    <col min="11035" max="11036" width="0" style="1" hidden="1" customWidth="1"/>
    <col min="11037" max="11037" width="12.77734375" style="1" customWidth="1"/>
    <col min="11038" max="11038" width="17.88671875" style="1" customWidth="1"/>
    <col min="11039" max="11039" width="11.77734375" style="1" customWidth="1"/>
    <col min="11040" max="11040" width="12" style="1" customWidth="1"/>
    <col min="11041" max="11264" width="27.5546875" style="1"/>
    <col min="11265" max="11265" width="19.44140625" style="1" customWidth="1"/>
    <col min="11266" max="11267" width="12.77734375" style="1" customWidth="1"/>
    <col min="11268" max="11268" width="13" style="1" customWidth="1"/>
    <col min="11269" max="11270" width="12.77734375" style="1" customWidth="1"/>
    <col min="11271" max="11273" width="0" style="1" hidden="1" customWidth="1"/>
    <col min="11274" max="11282" width="12.77734375" style="1" customWidth="1"/>
    <col min="11283" max="11283" width="0" style="1" hidden="1" customWidth="1"/>
    <col min="11284" max="11287" width="12.77734375" style="1" customWidth="1"/>
    <col min="11288" max="11288" width="1.77734375" style="1" customWidth="1"/>
    <col min="11289" max="11289" width="12.77734375" style="1" customWidth="1"/>
    <col min="11290" max="11290" width="1.77734375" style="1" customWidth="1"/>
    <col min="11291" max="11292" width="0" style="1" hidden="1" customWidth="1"/>
    <col min="11293" max="11293" width="12.77734375" style="1" customWidth="1"/>
    <col min="11294" max="11294" width="17.88671875" style="1" customWidth="1"/>
    <col min="11295" max="11295" width="11.77734375" style="1" customWidth="1"/>
    <col min="11296" max="11296" width="12" style="1" customWidth="1"/>
    <col min="11297" max="11520" width="27.5546875" style="1"/>
    <col min="11521" max="11521" width="19.44140625" style="1" customWidth="1"/>
    <col min="11522" max="11523" width="12.77734375" style="1" customWidth="1"/>
    <col min="11524" max="11524" width="13" style="1" customWidth="1"/>
    <col min="11525" max="11526" width="12.77734375" style="1" customWidth="1"/>
    <col min="11527" max="11529" width="0" style="1" hidden="1" customWidth="1"/>
    <col min="11530" max="11538" width="12.77734375" style="1" customWidth="1"/>
    <col min="11539" max="11539" width="0" style="1" hidden="1" customWidth="1"/>
    <col min="11540" max="11543" width="12.77734375" style="1" customWidth="1"/>
    <col min="11544" max="11544" width="1.77734375" style="1" customWidth="1"/>
    <col min="11545" max="11545" width="12.77734375" style="1" customWidth="1"/>
    <col min="11546" max="11546" width="1.77734375" style="1" customWidth="1"/>
    <col min="11547" max="11548" width="0" style="1" hidden="1" customWidth="1"/>
    <col min="11549" max="11549" width="12.77734375" style="1" customWidth="1"/>
    <col min="11550" max="11550" width="17.88671875" style="1" customWidth="1"/>
    <col min="11551" max="11551" width="11.77734375" style="1" customWidth="1"/>
    <col min="11552" max="11552" width="12" style="1" customWidth="1"/>
    <col min="11553" max="11776" width="27.5546875" style="1"/>
    <col min="11777" max="11777" width="19.44140625" style="1" customWidth="1"/>
    <col min="11778" max="11779" width="12.77734375" style="1" customWidth="1"/>
    <col min="11780" max="11780" width="13" style="1" customWidth="1"/>
    <col min="11781" max="11782" width="12.77734375" style="1" customWidth="1"/>
    <col min="11783" max="11785" width="0" style="1" hidden="1" customWidth="1"/>
    <col min="11786" max="11794" width="12.77734375" style="1" customWidth="1"/>
    <col min="11795" max="11795" width="0" style="1" hidden="1" customWidth="1"/>
    <col min="11796" max="11799" width="12.77734375" style="1" customWidth="1"/>
    <col min="11800" max="11800" width="1.77734375" style="1" customWidth="1"/>
    <col min="11801" max="11801" width="12.77734375" style="1" customWidth="1"/>
    <col min="11802" max="11802" width="1.77734375" style="1" customWidth="1"/>
    <col min="11803" max="11804" width="0" style="1" hidden="1" customWidth="1"/>
    <col min="11805" max="11805" width="12.77734375" style="1" customWidth="1"/>
    <col min="11806" max="11806" width="17.88671875" style="1" customWidth="1"/>
    <col min="11807" max="11807" width="11.77734375" style="1" customWidth="1"/>
    <col min="11808" max="11808" width="12" style="1" customWidth="1"/>
    <col min="11809" max="12032" width="27.5546875" style="1"/>
    <col min="12033" max="12033" width="19.44140625" style="1" customWidth="1"/>
    <col min="12034" max="12035" width="12.77734375" style="1" customWidth="1"/>
    <col min="12036" max="12036" width="13" style="1" customWidth="1"/>
    <col min="12037" max="12038" width="12.77734375" style="1" customWidth="1"/>
    <col min="12039" max="12041" width="0" style="1" hidden="1" customWidth="1"/>
    <col min="12042" max="12050" width="12.77734375" style="1" customWidth="1"/>
    <col min="12051" max="12051" width="0" style="1" hidden="1" customWidth="1"/>
    <col min="12052" max="12055" width="12.77734375" style="1" customWidth="1"/>
    <col min="12056" max="12056" width="1.77734375" style="1" customWidth="1"/>
    <col min="12057" max="12057" width="12.77734375" style="1" customWidth="1"/>
    <col min="12058" max="12058" width="1.77734375" style="1" customWidth="1"/>
    <col min="12059" max="12060" width="0" style="1" hidden="1" customWidth="1"/>
    <col min="12061" max="12061" width="12.77734375" style="1" customWidth="1"/>
    <col min="12062" max="12062" width="17.88671875" style="1" customWidth="1"/>
    <col min="12063" max="12063" width="11.77734375" style="1" customWidth="1"/>
    <col min="12064" max="12064" width="12" style="1" customWidth="1"/>
    <col min="12065" max="12288" width="27.5546875" style="1"/>
    <col min="12289" max="12289" width="19.44140625" style="1" customWidth="1"/>
    <col min="12290" max="12291" width="12.77734375" style="1" customWidth="1"/>
    <col min="12292" max="12292" width="13" style="1" customWidth="1"/>
    <col min="12293" max="12294" width="12.77734375" style="1" customWidth="1"/>
    <col min="12295" max="12297" width="0" style="1" hidden="1" customWidth="1"/>
    <col min="12298" max="12306" width="12.77734375" style="1" customWidth="1"/>
    <col min="12307" max="12307" width="0" style="1" hidden="1" customWidth="1"/>
    <col min="12308" max="12311" width="12.77734375" style="1" customWidth="1"/>
    <col min="12312" max="12312" width="1.77734375" style="1" customWidth="1"/>
    <col min="12313" max="12313" width="12.77734375" style="1" customWidth="1"/>
    <col min="12314" max="12314" width="1.77734375" style="1" customWidth="1"/>
    <col min="12315" max="12316" width="0" style="1" hidden="1" customWidth="1"/>
    <col min="12317" max="12317" width="12.77734375" style="1" customWidth="1"/>
    <col min="12318" max="12318" width="17.88671875" style="1" customWidth="1"/>
    <col min="12319" max="12319" width="11.77734375" style="1" customWidth="1"/>
    <col min="12320" max="12320" width="12" style="1" customWidth="1"/>
    <col min="12321" max="12544" width="27.5546875" style="1"/>
    <col min="12545" max="12545" width="19.44140625" style="1" customWidth="1"/>
    <col min="12546" max="12547" width="12.77734375" style="1" customWidth="1"/>
    <col min="12548" max="12548" width="13" style="1" customWidth="1"/>
    <col min="12549" max="12550" width="12.77734375" style="1" customWidth="1"/>
    <col min="12551" max="12553" width="0" style="1" hidden="1" customWidth="1"/>
    <col min="12554" max="12562" width="12.77734375" style="1" customWidth="1"/>
    <col min="12563" max="12563" width="0" style="1" hidden="1" customWidth="1"/>
    <col min="12564" max="12567" width="12.77734375" style="1" customWidth="1"/>
    <col min="12568" max="12568" width="1.77734375" style="1" customWidth="1"/>
    <col min="12569" max="12569" width="12.77734375" style="1" customWidth="1"/>
    <col min="12570" max="12570" width="1.77734375" style="1" customWidth="1"/>
    <col min="12571" max="12572" width="0" style="1" hidden="1" customWidth="1"/>
    <col min="12573" max="12573" width="12.77734375" style="1" customWidth="1"/>
    <col min="12574" max="12574" width="17.88671875" style="1" customWidth="1"/>
    <col min="12575" max="12575" width="11.77734375" style="1" customWidth="1"/>
    <col min="12576" max="12576" width="12" style="1" customWidth="1"/>
    <col min="12577" max="12800" width="27.5546875" style="1"/>
    <col min="12801" max="12801" width="19.44140625" style="1" customWidth="1"/>
    <col min="12802" max="12803" width="12.77734375" style="1" customWidth="1"/>
    <col min="12804" max="12804" width="13" style="1" customWidth="1"/>
    <col min="12805" max="12806" width="12.77734375" style="1" customWidth="1"/>
    <col min="12807" max="12809" width="0" style="1" hidden="1" customWidth="1"/>
    <col min="12810" max="12818" width="12.77734375" style="1" customWidth="1"/>
    <col min="12819" max="12819" width="0" style="1" hidden="1" customWidth="1"/>
    <col min="12820" max="12823" width="12.77734375" style="1" customWidth="1"/>
    <col min="12824" max="12824" width="1.77734375" style="1" customWidth="1"/>
    <col min="12825" max="12825" width="12.77734375" style="1" customWidth="1"/>
    <col min="12826" max="12826" width="1.77734375" style="1" customWidth="1"/>
    <col min="12827" max="12828" width="0" style="1" hidden="1" customWidth="1"/>
    <col min="12829" max="12829" width="12.77734375" style="1" customWidth="1"/>
    <col min="12830" max="12830" width="17.88671875" style="1" customWidth="1"/>
    <col min="12831" max="12831" width="11.77734375" style="1" customWidth="1"/>
    <col min="12832" max="12832" width="12" style="1" customWidth="1"/>
    <col min="12833" max="13056" width="27.5546875" style="1"/>
    <col min="13057" max="13057" width="19.44140625" style="1" customWidth="1"/>
    <col min="13058" max="13059" width="12.77734375" style="1" customWidth="1"/>
    <col min="13060" max="13060" width="13" style="1" customWidth="1"/>
    <col min="13061" max="13062" width="12.77734375" style="1" customWidth="1"/>
    <col min="13063" max="13065" width="0" style="1" hidden="1" customWidth="1"/>
    <col min="13066" max="13074" width="12.77734375" style="1" customWidth="1"/>
    <col min="13075" max="13075" width="0" style="1" hidden="1" customWidth="1"/>
    <col min="13076" max="13079" width="12.77734375" style="1" customWidth="1"/>
    <col min="13080" max="13080" width="1.77734375" style="1" customWidth="1"/>
    <col min="13081" max="13081" width="12.77734375" style="1" customWidth="1"/>
    <col min="13082" max="13082" width="1.77734375" style="1" customWidth="1"/>
    <col min="13083" max="13084" width="0" style="1" hidden="1" customWidth="1"/>
    <col min="13085" max="13085" width="12.77734375" style="1" customWidth="1"/>
    <col min="13086" max="13086" width="17.88671875" style="1" customWidth="1"/>
    <col min="13087" max="13087" width="11.77734375" style="1" customWidth="1"/>
    <col min="13088" max="13088" width="12" style="1" customWidth="1"/>
    <col min="13089" max="13312" width="27.5546875" style="1"/>
    <col min="13313" max="13313" width="19.44140625" style="1" customWidth="1"/>
    <col min="13314" max="13315" width="12.77734375" style="1" customWidth="1"/>
    <col min="13316" max="13316" width="13" style="1" customWidth="1"/>
    <col min="13317" max="13318" width="12.77734375" style="1" customWidth="1"/>
    <col min="13319" max="13321" width="0" style="1" hidden="1" customWidth="1"/>
    <col min="13322" max="13330" width="12.77734375" style="1" customWidth="1"/>
    <col min="13331" max="13331" width="0" style="1" hidden="1" customWidth="1"/>
    <col min="13332" max="13335" width="12.77734375" style="1" customWidth="1"/>
    <col min="13336" max="13336" width="1.77734375" style="1" customWidth="1"/>
    <col min="13337" max="13337" width="12.77734375" style="1" customWidth="1"/>
    <col min="13338" max="13338" width="1.77734375" style="1" customWidth="1"/>
    <col min="13339" max="13340" width="0" style="1" hidden="1" customWidth="1"/>
    <col min="13341" max="13341" width="12.77734375" style="1" customWidth="1"/>
    <col min="13342" max="13342" width="17.88671875" style="1" customWidth="1"/>
    <col min="13343" max="13343" width="11.77734375" style="1" customWidth="1"/>
    <col min="13344" max="13344" width="12" style="1" customWidth="1"/>
    <col min="13345" max="13568" width="27.5546875" style="1"/>
    <col min="13569" max="13569" width="19.44140625" style="1" customWidth="1"/>
    <col min="13570" max="13571" width="12.77734375" style="1" customWidth="1"/>
    <col min="13572" max="13572" width="13" style="1" customWidth="1"/>
    <col min="13573" max="13574" width="12.77734375" style="1" customWidth="1"/>
    <col min="13575" max="13577" width="0" style="1" hidden="1" customWidth="1"/>
    <col min="13578" max="13586" width="12.77734375" style="1" customWidth="1"/>
    <col min="13587" max="13587" width="0" style="1" hidden="1" customWidth="1"/>
    <col min="13588" max="13591" width="12.77734375" style="1" customWidth="1"/>
    <col min="13592" max="13592" width="1.77734375" style="1" customWidth="1"/>
    <col min="13593" max="13593" width="12.77734375" style="1" customWidth="1"/>
    <col min="13594" max="13594" width="1.77734375" style="1" customWidth="1"/>
    <col min="13595" max="13596" width="0" style="1" hidden="1" customWidth="1"/>
    <col min="13597" max="13597" width="12.77734375" style="1" customWidth="1"/>
    <col min="13598" max="13598" width="17.88671875" style="1" customWidth="1"/>
    <col min="13599" max="13599" width="11.77734375" style="1" customWidth="1"/>
    <col min="13600" max="13600" width="12" style="1" customWidth="1"/>
    <col min="13601" max="13824" width="27.5546875" style="1"/>
    <col min="13825" max="13825" width="19.44140625" style="1" customWidth="1"/>
    <col min="13826" max="13827" width="12.77734375" style="1" customWidth="1"/>
    <col min="13828" max="13828" width="13" style="1" customWidth="1"/>
    <col min="13829" max="13830" width="12.77734375" style="1" customWidth="1"/>
    <col min="13831" max="13833" width="0" style="1" hidden="1" customWidth="1"/>
    <col min="13834" max="13842" width="12.77734375" style="1" customWidth="1"/>
    <col min="13843" max="13843" width="0" style="1" hidden="1" customWidth="1"/>
    <col min="13844" max="13847" width="12.77734375" style="1" customWidth="1"/>
    <col min="13848" max="13848" width="1.77734375" style="1" customWidth="1"/>
    <col min="13849" max="13849" width="12.77734375" style="1" customWidth="1"/>
    <col min="13850" max="13850" width="1.77734375" style="1" customWidth="1"/>
    <col min="13851" max="13852" width="0" style="1" hidden="1" customWidth="1"/>
    <col min="13853" max="13853" width="12.77734375" style="1" customWidth="1"/>
    <col min="13854" max="13854" width="17.88671875" style="1" customWidth="1"/>
    <col min="13855" max="13855" width="11.77734375" style="1" customWidth="1"/>
    <col min="13856" max="13856" width="12" style="1" customWidth="1"/>
    <col min="13857" max="14080" width="27.5546875" style="1"/>
    <col min="14081" max="14081" width="19.44140625" style="1" customWidth="1"/>
    <col min="14082" max="14083" width="12.77734375" style="1" customWidth="1"/>
    <col min="14084" max="14084" width="13" style="1" customWidth="1"/>
    <col min="14085" max="14086" width="12.77734375" style="1" customWidth="1"/>
    <col min="14087" max="14089" width="0" style="1" hidden="1" customWidth="1"/>
    <col min="14090" max="14098" width="12.77734375" style="1" customWidth="1"/>
    <col min="14099" max="14099" width="0" style="1" hidden="1" customWidth="1"/>
    <col min="14100" max="14103" width="12.77734375" style="1" customWidth="1"/>
    <col min="14104" max="14104" width="1.77734375" style="1" customWidth="1"/>
    <col min="14105" max="14105" width="12.77734375" style="1" customWidth="1"/>
    <col min="14106" max="14106" width="1.77734375" style="1" customWidth="1"/>
    <col min="14107" max="14108" width="0" style="1" hidden="1" customWidth="1"/>
    <col min="14109" max="14109" width="12.77734375" style="1" customWidth="1"/>
    <col min="14110" max="14110" width="17.88671875" style="1" customWidth="1"/>
    <col min="14111" max="14111" width="11.77734375" style="1" customWidth="1"/>
    <col min="14112" max="14112" width="12" style="1" customWidth="1"/>
    <col min="14113" max="14336" width="27.5546875" style="1"/>
    <col min="14337" max="14337" width="19.44140625" style="1" customWidth="1"/>
    <col min="14338" max="14339" width="12.77734375" style="1" customWidth="1"/>
    <col min="14340" max="14340" width="13" style="1" customWidth="1"/>
    <col min="14341" max="14342" width="12.77734375" style="1" customWidth="1"/>
    <col min="14343" max="14345" width="0" style="1" hidden="1" customWidth="1"/>
    <col min="14346" max="14354" width="12.77734375" style="1" customWidth="1"/>
    <col min="14355" max="14355" width="0" style="1" hidden="1" customWidth="1"/>
    <col min="14356" max="14359" width="12.77734375" style="1" customWidth="1"/>
    <col min="14360" max="14360" width="1.77734375" style="1" customWidth="1"/>
    <col min="14361" max="14361" width="12.77734375" style="1" customWidth="1"/>
    <col min="14362" max="14362" width="1.77734375" style="1" customWidth="1"/>
    <col min="14363" max="14364" width="0" style="1" hidden="1" customWidth="1"/>
    <col min="14365" max="14365" width="12.77734375" style="1" customWidth="1"/>
    <col min="14366" max="14366" width="17.88671875" style="1" customWidth="1"/>
    <col min="14367" max="14367" width="11.77734375" style="1" customWidth="1"/>
    <col min="14368" max="14368" width="12" style="1" customWidth="1"/>
    <col min="14369" max="14592" width="27.5546875" style="1"/>
    <col min="14593" max="14593" width="19.44140625" style="1" customWidth="1"/>
    <col min="14594" max="14595" width="12.77734375" style="1" customWidth="1"/>
    <col min="14596" max="14596" width="13" style="1" customWidth="1"/>
    <col min="14597" max="14598" width="12.77734375" style="1" customWidth="1"/>
    <col min="14599" max="14601" width="0" style="1" hidden="1" customWidth="1"/>
    <col min="14602" max="14610" width="12.77734375" style="1" customWidth="1"/>
    <col min="14611" max="14611" width="0" style="1" hidden="1" customWidth="1"/>
    <col min="14612" max="14615" width="12.77734375" style="1" customWidth="1"/>
    <col min="14616" max="14616" width="1.77734375" style="1" customWidth="1"/>
    <col min="14617" max="14617" width="12.77734375" style="1" customWidth="1"/>
    <col min="14618" max="14618" width="1.77734375" style="1" customWidth="1"/>
    <col min="14619" max="14620" width="0" style="1" hidden="1" customWidth="1"/>
    <col min="14621" max="14621" width="12.77734375" style="1" customWidth="1"/>
    <col min="14622" max="14622" width="17.88671875" style="1" customWidth="1"/>
    <col min="14623" max="14623" width="11.77734375" style="1" customWidth="1"/>
    <col min="14624" max="14624" width="12" style="1" customWidth="1"/>
    <col min="14625" max="14848" width="27.5546875" style="1"/>
    <col min="14849" max="14849" width="19.44140625" style="1" customWidth="1"/>
    <col min="14850" max="14851" width="12.77734375" style="1" customWidth="1"/>
    <col min="14852" max="14852" width="13" style="1" customWidth="1"/>
    <col min="14853" max="14854" width="12.77734375" style="1" customWidth="1"/>
    <col min="14855" max="14857" width="0" style="1" hidden="1" customWidth="1"/>
    <col min="14858" max="14866" width="12.77734375" style="1" customWidth="1"/>
    <col min="14867" max="14867" width="0" style="1" hidden="1" customWidth="1"/>
    <col min="14868" max="14871" width="12.77734375" style="1" customWidth="1"/>
    <col min="14872" max="14872" width="1.77734375" style="1" customWidth="1"/>
    <col min="14873" max="14873" width="12.77734375" style="1" customWidth="1"/>
    <col min="14874" max="14874" width="1.77734375" style="1" customWidth="1"/>
    <col min="14875" max="14876" width="0" style="1" hidden="1" customWidth="1"/>
    <col min="14877" max="14877" width="12.77734375" style="1" customWidth="1"/>
    <col min="14878" max="14878" width="17.88671875" style="1" customWidth="1"/>
    <col min="14879" max="14879" width="11.77734375" style="1" customWidth="1"/>
    <col min="14880" max="14880" width="12" style="1" customWidth="1"/>
    <col min="14881" max="15104" width="27.5546875" style="1"/>
    <col min="15105" max="15105" width="19.44140625" style="1" customWidth="1"/>
    <col min="15106" max="15107" width="12.77734375" style="1" customWidth="1"/>
    <col min="15108" max="15108" width="13" style="1" customWidth="1"/>
    <col min="15109" max="15110" width="12.77734375" style="1" customWidth="1"/>
    <col min="15111" max="15113" width="0" style="1" hidden="1" customWidth="1"/>
    <col min="15114" max="15122" width="12.77734375" style="1" customWidth="1"/>
    <col min="15123" max="15123" width="0" style="1" hidden="1" customWidth="1"/>
    <col min="15124" max="15127" width="12.77734375" style="1" customWidth="1"/>
    <col min="15128" max="15128" width="1.77734375" style="1" customWidth="1"/>
    <col min="15129" max="15129" width="12.77734375" style="1" customWidth="1"/>
    <col min="15130" max="15130" width="1.77734375" style="1" customWidth="1"/>
    <col min="15131" max="15132" width="0" style="1" hidden="1" customWidth="1"/>
    <col min="15133" max="15133" width="12.77734375" style="1" customWidth="1"/>
    <col min="15134" max="15134" width="17.88671875" style="1" customWidth="1"/>
    <col min="15135" max="15135" width="11.77734375" style="1" customWidth="1"/>
    <col min="15136" max="15136" width="12" style="1" customWidth="1"/>
    <col min="15137" max="15360" width="27.5546875" style="1"/>
    <col min="15361" max="15361" width="19.44140625" style="1" customWidth="1"/>
    <col min="15362" max="15363" width="12.77734375" style="1" customWidth="1"/>
    <col min="15364" max="15364" width="13" style="1" customWidth="1"/>
    <col min="15365" max="15366" width="12.77734375" style="1" customWidth="1"/>
    <col min="15367" max="15369" width="0" style="1" hidden="1" customWidth="1"/>
    <col min="15370" max="15378" width="12.77734375" style="1" customWidth="1"/>
    <col min="15379" max="15379" width="0" style="1" hidden="1" customWidth="1"/>
    <col min="15380" max="15383" width="12.77734375" style="1" customWidth="1"/>
    <col min="15384" max="15384" width="1.77734375" style="1" customWidth="1"/>
    <col min="15385" max="15385" width="12.77734375" style="1" customWidth="1"/>
    <col min="15386" max="15386" width="1.77734375" style="1" customWidth="1"/>
    <col min="15387" max="15388" width="0" style="1" hidden="1" customWidth="1"/>
    <col min="15389" max="15389" width="12.77734375" style="1" customWidth="1"/>
    <col min="15390" max="15390" width="17.88671875" style="1" customWidth="1"/>
    <col min="15391" max="15391" width="11.77734375" style="1" customWidth="1"/>
    <col min="15392" max="15392" width="12" style="1" customWidth="1"/>
    <col min="15393" max="15616" width="27.5546875" style="1"/>
    <col min="15617" max="15617" width="19.44140625" style="1" customWidth="1"/>
    <col min="15618" max="15619" width="12.77734375" style="1" customWidth="1"/>
    <col min="15620" max="15620" width="13" style="1" customWidth="1"/>
    <col min="15621" max="15622" width="12.77734375" style="1" customWidth="1"/>
    <col min="15623" max="15625" width="0" style="1" hidden="1" customWidth="1"/>
    <col min="15626" max="15634" width="12.77734375" style="1" customWidth="1"/>
    <col min="15635" max="15635" width="0" style="1" hidden="1" customWidth="1"/>
    <col min="15636" max="15639" width="12.77734375" style="1" customWidth="1"/>
    <col min="15640" max="15640" width="1.77734375" style="1" customWidth="1"/>
    <col min="15641" max="15641" width="12.77734375" style="1" customWidth="1"/>
    <col min="15642" max="15642" width="1.77734375" style="1" customWidth="1"/>
    <col min="15643" max="15644" width="0" style="1" hidden="1" customWidth="1"/>
    <col min="15645" max="15645" width="12.77734375" style="1" customWidth="1"/>
    <col min="15646" max="15646" width="17.88671875" style="1" customWidth="1"/>
    <col min="15647" max="15647" width="11.77734375" style="1" customWidth="1"/>
    <col min="15648" max="15648" width="12" style="1" customWidth="1"/>
    <col min="15649" max="15872" width="27.5546875" style="1"/>
    <col min="15873" max="15873" width="19.44140625" style="1" customWidth="1"/>
    <col min="15874" max="15875" width="12.77734375" style="1" customWidth="1"/>
    <col min="15876" max="15876" width="13" style="1" customWidth="1"/>
    <col min="15877" max="15878" width="12.77734375" style="1" customWidth="1"/>
    <col min="15879" max="15881" width="0" style="1" hidden="1" customWidth="1"/>
    <col min="15882" max="15890" width="12.77734375" style="1" customWidth="1"/>
    <col min="15891" max="15891" width="0" style="1" hidden="1" customWidth="1"/>
    <col min="15892" max="15895" width="12.77734375" style="1" customWidth="1"/>
    <col min="15896" max="15896" width="1.77734375" style="1" customWidth="1"/>
    <col min="15897" max="15897" width="12.77734375" style="1" customWidth="1"/>
    <col min="15898" max="15898" width="1.77734375" style="1" customWidth="1"/>
    <col min="15899" max="15900" width="0" style="1" hidden="1" customWidth="1"/>
    <col min="15901" max="15901" width="12.77734375" style="1" customWidth="1"/>
    <col min="15902" max="15902" width="17.88671875" style="1" customWidth="1"/>
    <col min="15903" max="15903" width="11.77734375" style="1" customWidth="1"/>
    <col min="15904" max="15904" width="12" style="1" customWidth="1"/>
    <col min="15905" max="16128" width="27.5546875" style="1"/>
    <col min="16129" max="16129" width="19.44140625" style="1" customWidth="1"/>
    <col min="16130" max="16131" width="12.77734375" style="1" customWidth="1"/>
    <col min="16132" max="16132" width="13" style="1" customWidth="1"/>
    <col min="16133" max="16134" width="12.77734375" style="1" customWidth="1"/>
    <col min="16135" max="16137" width="0" style="1" hidden="1" customWidth="1"/>
    <col min="16138" max="16146" width="12.77734375" style="1" customWidth="1"/>
    <col min="16147" max="16147" width="0" style="1" hidden="1" customWidth="1"/>
    <col min="16148" max="16151" width="12.77734375" style="1" customWidth="1"/>
    <col min="16152" max="16152" width="1.77734375" style="1" customWidth="1"/>
    <col min="16153" max="16153" width="12.77734375" style="1" customWidth="1"/>
    <col min="16154" max="16154" width="1.77734375" style="1" customWidth="1"/>
    <col min="16155" max="16156" width="0" style="1" hidden="1" customWidth="1"/>
    <col min="16157" max="16157" width="12.77734375" style="1" customWidth="1"/>
    <col min="16158" max="16158" width="17.88671875" style="1" customWidth="1"/>
    <col min="16159" max="16159" width="11.77734375" style="1" customWidth="1"/>
    <col min="16160" max="16160" width="12" style="1" customWidth="1"/>
    <col min="16161" max="16384" width="27.5546875" style="1"/>
  </cols>
  <sheetData>
    <row r="1" spans="1:52" ht="36.75" customHeight="1" x14ac:dyDescent="0.25">
      <c r="A1" s="68"/>
      <c r="B1" s="53"/>
      <c r="C1" s="67"/>
      <c r="D1" s="53"/>
      <c r="E1" s="53"/>
      <c r="F1" s="53"/>
      <c r="G1" s="53"/>
      <c r="H1" s="53"/>
      <c r="I1" s="53"/>
      <c r="J1" s="53"/>
      <c r="K1" s="53"/>
      <c r="M1" s="66"/>
      <c r="O1" s="53"/>
      <c r="P1" s="53"/>
      <c r="Q1" s="53"/>
      <c r="R1" s="53"/>
      <c r="S1" s="53"/>
      <c r="T1" s="53"/>
      <c r="U1" s="53"/>
      <c r="V1" s="53"/>
      <c r="W1" s="65" t="s">
        <v>95</v>
      </c>
      <c r="Y1" s="64"/>
      <c r="AA1" s="64"/>
      <c r="AC1" s="64"/>
    </row>
    <row r="2" spans="1:52" s="60" customFormat="1" ht="18" customHeight="1" x14ac:dyDescent="0.2">
      <c r="A2" s="63"/>
      <c r="B2" s="29"/>
      <c r="C2" s="29"/>
      <c r="D2" s="30"/>
      <c r="E2" s="29"/>
      <c r="F2" s="29"/>
      <c r="G2" s="29"/>
      <c r="H2" s="29"/>
      <c r="I2" s="29"/>
      <c r="J2" s="29"/>
      <c r="K2" s="29"/>
      <c r="M2" s="62"/>
      <c r="N2" s="61"/>
      <c r="O2" s="29"/>
      <c r="P2" s="29"/>
      <c r="Q2" s="29"/>
      <c r="R2" s="29"/>
      <c r="S2" s="29"/>
      <c r="T2" s="29"/>
      <c r="U2" s="29"/>
      <c r="V2" s="29"/>
      <c r="W2" s="5"/>
      <c r="Y2" s="5"/>
      <c r="AA2" s="5"/>
      <c r="AC2" s="5"/>
    </row>
    <row r="3" spans="1:52" ht="21" customHeight="1" x14ac:dyDescent="0.2">
      <c r="A3" s="59"/>
      <c r="B3" s="53"/>
      <c r="C3" s="53"/>
      <c r="D3" s="59"/>
      <c r="E3" s="53"/>
      <c r="F3" s="54"/>
      <c r="G3" s="53"/>
      <c r="H3" s="53"/>
      <c r="I3" s="54"/>
      <c r="J3" s="53"/>
      <c r="K3" s="53"/>
      <c r="M3" s="58"/>
      <c r="N3" s="57"/>
      <c r="O3" s="53"/>
      <c r="P3" s="53"/>
      <c r="Q3" s="53"/>
      <c r="R3" s="53"/>
      <c r="S3" s="53"/>
      <c r="T3" s="53"/>
      <c r="U3" s="53"/>
      <c r="V3" s="53"/>
      <c r="W3" s="5"/>
      <c r="Y3" s="5"/>
      <c r="AA3" s="5"/>
      <c r="AC3" s="5"/>
    </row>
    <row r="4" spans="1:52" ht="20.100000000000001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5"/>
      <c r="X4" s="8"/>
      <c r="Y4" s="55"/>
      <c r="Z4" s="8"/>
      <c r="AA4" s="55"/>
      <c r="AB4" s="8"/>
      <c r="AC4" s="55"/>
    </row>
    <row r="5" spans="1:52" ht="15" customHeight="1" x14ac:dyDescent="0.2">
      <c r="A5" s="53"/>
      <c r="B5" s="53"/>
      <c r="C5" s="53"/>
      <c r="D5" s="53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2"/>
      <c r="Y5" s="50"/>
      <c r="AA5" s="50"/>
      <c r="AC5" s="50"/>
    </row>
    <row r="6" spans="1:52" ht="15.95" customHeight="1" x14ac:dyDescent="0.25">
      <c r="A6" s="104"/>
      <c r="B6" s="104" t="s">
        <v>94</v>
      </c>
      <c r="C6" s="104" t="s">
        <v>100</v>
      </c>
      <c r="D6" s="104"/>
      <c r="E6" s="104" t="s">
        <v>93</v>
      </c>
      <c r="F6" s="104"/>
      <c r="G6" s="223"/>
      <c r="H6" s="224"/>
      <c r="I6" s="224"/>
      <c r="J6" s="119" t="s">
        <v>92</v>
      </c>
      <c r="K6" s="118"/>
      <c r="L6" s="104" t="s">
        <v>91</v>
      </c>
      <c r="M6" s="117" t="s">
        <v>90</v>
      </c>
      <c r="N6" s="110" t="s">
        <v>89</v>
      </c>
      <c r="O6" s="109"/>
      <c r="P6" s="109"/>
      <c r="Q6" s="108"/>
      <c r="R6" s="215" t="s">
        <v>88</v>
      </c>
      <c r="S6" s="216"/>
      <c r="T6" s="217"/>
      <c r="U6" s="104" t="s">
        <v>87</v>
      </c>
      <c r="V6" s="116" t="s">
        <v>86</v>
      </c>
      <c r="W6" s="115" t="s">
        <v>73</v>
      </c>
      <c r="X6" s="96"/>
      <c r="Y6" s="114" t="s">
        <v>85</v>
      </c>
      <c r="Z6" s="2"/>
      <c r="AA6" s="137"/>
      <c r="AB6" s="2"/>
      <c r="AC6" s="1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97" t="s">
        <v>22</v>
      </c>
      <c r="B7" s="97" t="s">
        <v>84</v>
      </c>
      <c r="C7" s="97" t="s">
        <v>99</v>
      </c>
      <c r="D7" s="97" t="s">
        <v>82</v>
      </c>
      <c r="E7" s="97" t="s">
        <v>83</v>
      </c>
      <c r="F7" s="97" t="s">
        <v>82</v>
      </c>
      <c r="G7" s="225"/>
      <c r="H7" s="225"/>
      <c r="I7" s="225"/>
      <c r="J7" s="113" t="s">
        <v>81</v>
      </c>
      <c r="K7" s="112"/>
      <c r="L7" s="97" t="s">
        <v>80</v>
      </c>
      <c r="M7" s="111" t="s">
        <v>70</v>
      </c>
      <c r="N7" s="110" t="s">
        <v>79</v>
      </c>
      <c r="O7" s="109"/>
      <c r="P7" s="108"/>
      <c r="Q7" s="104" t="s">
        <v>78</v>
      </c>
      <c r="R7" s="218" t="s">
        <v>108</v>
      </c>
      <c r="S7" s="219"/>
      <c r="T7" s="220"/>
      <c r="U7" s="97" t="s">
        <v>77</v>
      </c>
      <c r="V7" s="98" t="s">
        <v>76</v>
      </c>
      <c r="W7" s="97" t="s">
        <v>75</v>
      </c>
      <c r="X7" s="96"/>
      <c r="Y7" s="95" t="s">
        <v>74</v>
      </c>
      <c r="Z7" s="2"/>
      <c r="AA7" s="138"/>
      <c r="AB7" s="2"/>
      <c r="AC7" s="95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97"/>
      <c r="B8" s="97" t="s">
        <v>72</v>
      </c>
      <c r="C8" s="97" t="s">
        <v>72</v>
      </c>
      <c r="D8" s="97"/>
      <c r="E8" s="97" t="s">
        <v>71</v>
      </c>
      <c r="F8" s="97"/>
      <c r="G8" s="107"/>
      <c r="H8" s="106"/>
      <c r="I8" s="105"/>
      <c r="J8" s="104" t="s">
        <v>71</v>
      </c>
      <c r="K8" s="104" t="s">
        <v>70</v>
      </c>
      <c r="L8" s="97" t="s">
        <v>69</v>
      </c>
      <c r="M8" s="97" t="s">
        <v>68</v>
      </c>
      <c r="N8" s="98" t="s">
        <v>67</v>
      </c>
      <c r="O8" s="104" t="s">
        <v>66</v>
      </c>
      <c r="P8" s="226" t="s">
        <v>63</v>
      </c>
      <c r="Q8" s="97" t="s">
        <v>65</v>
      </c>
      <c r="R8" s="104" t="s">
        <v>64</v>
      </c>
      <c r="S8" s="103"/>
      <c r="T8" s="221" t="s">
        <v>63</v>
      </c>
      <c r="U8" s="97" t="s">
        <v>62</v>
      </c>
      <c r="V8" s="98" t="s">
        <v>61</v>
      </c>
      <c r="W8" s="97" t="s">
        <v>60</v>
      </c>
      <c r="X8" s="96"/>
      <c r="Y8" s="95" t="s">
        <v>59</v>
      </c>
      <c r="Z8" s="2"/>
      <c r="AA8" s="138"/>
      <c r="AB8" s="2"/>
      <c r="AC8" s="95" t="s">
        <v>58</v>
      </c>
      <c r="AD8" s="26"/>
      <c r="AE8" s="26"/>
      <c r="AF8" s="26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102"/>
      <c r="B9" s="97"/>
      <c r="C9" s="97"/>
      <c r="D9" s="97"/>
      <c r="E9" s="97" t="s">
        <v>57</v>
      </c>
      <c r="F9" s="102"/>
      <c r="G9" s="101"/>
      <c r="H9" s="100"/>
      <c r="I9" s="99"/>
      <c r="J9" s="97" t="s">
        <v>56</v>
      </c>
      <c r="K9" s="97" t="s">
        <v>55</v>
      </c>
      <c r="L9" s="97" t="s">
        <v>54</v>
      </c>
      <c r="M9" s="97" t="s">
        <v>53</v>
      </c>
      <c r="N9" s="98" t="s">
        <v>52</v>
      </c>
      <c r="O9" s="97" t="s">
        <v>51</v>
      </c>
      <c r="P9" s="227"/>
      <c r="Q9" s="97"/>
      <c r="R9" s="97" t="s">
        <v>50</v>
      </c>
      <c r="S9" s="98"/>
      <c r="T9" s="222"/>
      <c r="U9" s="97" t="s">
        <v>49</v>
      </c>
      <c r="V9" s="98" t="s">
        <v>48</v>
      </c>
      <c r="W9" s="97" t="s">
        <v>47</v>
      </c>
      <c r="X9" s="96"/>
      <c r="Y9" s="95" t="s">
        <v>46</v>
      </c>
      <c r="Z9" s="2"/>
      <c r="AA9" s="139"/>
      <c r="AB9" s="2"/>
      <c r="AC9" s="145"/>
      <c r="AD9" s="26"/>
      <c r="AE9" s="26"/>
      <c r="AF9" s="26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6" t="s">
        <v>45</v>
      </c>
      <c r="B10" s="42">
        <v>546902.49040000001</v>
      </c>
      <c r="C10" s="42">
        <v>154278.68624070002</v>
      </c>
      <c r="D10" s="90">
        <f>B10+C10</f>
        <v>701181.17664070008</v>
      </c>
      <c r="E10" s="42">
        <v>35.008399999999995</v>
      </c>
      <c r="F10" s="90">
        <f>D10+E10</f>
        <v>701216.18504070013</v>
      </c>
      <c r="G10" s="42">
        <v>0</v>
      </c>
      <c r="H10" s="42">
        <v>0</v>
      </c>
      <c r="I10" s="42">
        <v>0</v>
      </c>
      <c r="J10" s="42">
        <v>36688.257100000003</v>
      </c>
      <c r="K10" s="42">
        <v>8734.4016999999985</v>
      </c>
      <c r="L10" s="42">
        <v>0</v>
      </c>
      <c r="M10" s="42">
        <v>10186.230800000001</v>
      </c>
      <c r="N10" s="42">
        <v>1294.9783</v>
      </c>
      <c r="O10" s="42">
        <v>2777.5002000000004</v>
      </c>
      <c r="P10" s="42">
        <v>49.982210683657044</v>
      </c>
      <c r="Q10" s="42">
        <v>4173.9709999999995</v>
      </c>
      <c r="R10" s="42">
        <v>181.32341705251861</v>
      </c>
      <c r="S10" s="42">
        <v>0</v>
      </c>
      <c r="T10" s="42">
        <v>130.85969082633662</v>
      </c>
      <c r="U10" s="42">
        <v>0</v>
      </c>
      <c r="V10" s="42">
        <v>758.29419999999993</v>
      </c>
      <c r="W10" s="90">
        <f t="shared" ref="W10:W32" si="0">SUM(F10:V10)</f>
        <v>766191.98365926277</v>
      </c>
      <c r="X10" s="38"/>
      <c r="Y10" s="44">
        <v>37857.586076</v>
      </c>
      <c r="Z10" s="40"/>
      <c r="AA10" s="140">
        <v>0</v>
      </c>
      <c r="AB10" s="38"/>
      <c r="AC10" s="146">
        <f>+W10+Y10+AA10</f>
        <v>804049.56973526278</v>
      </c>
      <c r="AD10" s="31"/>
      <c r="AE10" s="27"/>
      <c r="AF10" s="147"/>
      <c r="AG10" s="2"/>
      <c r="AH10" s="3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6" t="s">
        <v>44</v>
      </c>
      <c r="B11" s="42">
        <v>80614.560200000007</v>
      </c>
      <c r="C11" s="42">
        <v>7331.0392673999995</v>
      </c>
      <c r="D11" s="90">
        <f t="shared" ref="D11:D32" si="1">B11+C11</f>
        <v>87945.59946740001</v>
      </c>
      <c r="E11" s="42">
        <v>1.7832999999999999</v>
      </c>
      <c r="F11" s="90">
        <f t="shared" ref="F11:F32" si="2">D11+E11</f>
        <v>87947.382767400006</v>
      </c>
      <c r="G11" s="42">
        <v>0</v>
      </c>
      <c r="H11" s="42">
        <v>0</v>
      </c>
      <c r="I11" s="42">
        <v>0</v>
      </c>
      <c r="J11" s="42">
        <v>4601.6220999999996</v>
      </c>
      <c r="K11" s="42">
        <v>0</v>
      </c>
      <c r="L11" s="42">
        <v>0</v>
      </c>
      <c r="M11" s="42">
        <v>0</v>
      </c>
      <c r="N11" s="42">
        <v>162.42510000000001</v>
      </c>
      <c r="O11" s="42">
        <v>278.64909999999998</v>
      </c>
      <c r="P11" s="42">
        <v>75.330460530514571</v>
      </c>
      <c r="Q11" s="42">
        <v>604.50609999999995</v>
      </c>
      <c r="R11" s="42">
        <v>229.76812685335017</v>
      </c>
      <c r="S11" s="42">
        <v>0</v>
      </c>
      <c r="T11" s="42">
        <v>197.22458529485547</v>
      </c>
      <c r="U11" s="42">
        <v>2.2000000000000002</v>
      </c>
      <c r="V11" s="42">
        <v>95.110500000000002</v>
      </c>
      <c r="W11" s="90">
        <f t="shared" si="0"/>
        <v>94194.218840078698</v>
      </c>
      <c r="X11" s="38"/>
      <c r="Y11" s="44">
        <v>120.6609</v>
      </c>
      <c r="Z11" s="40"/>
      <c r="AA11" s="45">
        <v>0</v>
      </c>
      <c r="AB11" s="38"/>
      <c r="AC11" s="90">
        <f t="shared" ref="AC11:AC38" si="3">+W11+Y11+AA11</f>
        <v>94314.879740078701</v>
      </c>
      <c r="AD11" s="31"/>
      <c r="AE11" s="27"/>
      <c r="AF11" s="147"/>
      <c r="AG11" s="2"/>
      <c r="AH11" s="3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6" t="s">
        <v>43</v>
      </c>
      <c r="B12" s="42">
        <v>249850.18549999999</v>
      </c>
      <c r="C12" s="42">
        <v>33666.747209400026</v>
      </c>
      <c r="D12" s="90">
        <f t="shared" si="1"/>
        <v>283516.93270940002</v>
      </c>
      <c r="E12" s="42">
        <v>10.441700000000001</v>
      </c>
      <c r="F12" s="90">
        <f>D12+E12</f>
        <v>283527.37440940004</v>
      </c>
      <c r="G12" s="42">
        <v>0</v>
      </c>
      <c r="H12" s="42">
        <v>0</v>
      </c>
      <c r="I12" s="42">
        <v>0</v>
      </c>
      <c r="J12" s="42">
        <v>14834.5998</v>
      </c>
      <c r="K12" s="42">
        <v>2982.8357000000001</v>
      </c>
      <c r="L12" s="42">
        <v>0</v>
      </c>
      <c r="M12" s="42">
        <v>3478.6415000000002</v>
      </c>
      <c r="N12" s="42">
        <v>523.6173</v>
      </c>
      <c r="O12" s="42">
        <v>1390.9367</v>
      </c>
      <c r="P12" s="42">
        <v>49.982210683657044</v>
      </c>
      <c r="Q12" s="42">
        <v>1626.4094</v>
      </c>
      <c r="R12" s="42">
        <v>170.18462984304259</v>
      </c>
      <c r="S12" s="42">
        <v>0</v>
      </c>
      <c r="T12" s="42">
        <v>130.85969082633662</v>
      </c>
      <c r="U12" s="42">
        <v>0.5</v>
      </c>
      <c r="V12" s="42">
        <v>306.61200000000002</v>
      </c>
      <c r="W12" s="90">
        <f t="shared" si="0"/>
        <v>309022.55334075313</v>
      </c>
      <c r="X12" s="38"/>
      <c r="Y12" s="44">
        <v>1162.4483720000001</v>
      </c>
      <c r="Z12" s="40"/>
      <c r="AA12" s="45">
        <v>0</v>
      </c>
      <c r="AB12" s="38"/>
      <c r="AC12" s="90">
        <f t="shared" si="3"/>
        <v>310185.00171275315</v>
      </c>
      <c r="AD12" s="31"/>
      <c r="AE12" s="27"/>
      <c r="AF12" s="147"/>
      <c r="AG12" s="2"/>
      <c r="AH12" s="36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6" t="s">
        <v>42</v>
      </c>
      <c r="B13" s="42">
        <v>103380.0073</v>
      </c>
      <c r="C13" s="42">
        <v>15315.801781800023</v>
      </c>
      <c r="D13" s="90">
        <f t="shared" si="1"/>
        <v>118695.80908180002</v>
      </c>
      <c r="E13" s="42">
        <v>3.2166999999999999</v>
      </c>
      <c r="F13" s="90">
        <f t="shared" si="2"/>
        <v>118699.02578180002</v>
      </c>
      <c r="G13" s="42">
        <v>0</v>
      </c>
      <c r="H13" s="42">
        <v>0</v>
      </c>
      <c r="I13" s="42">
        <v>0</v>
      </c>
      <c r="J13" s="42">
        <v>6210.5807999999997</v>
      </c>
      <c r="K13" s="42">
        <v>953.77260000000001</v>
      </c>
      <c r="L13" s="42">
        <v>0</v>
      </c>
      <c r="M13" s="42">
        <v>1112.3083999999999</v>
      </c>
      <c r="N13" s="42">
        <v>219.2148</v>
      </c>
      <c r="O13" s="42">
        <v>364.44549999999998</v>
      </c>
      <c r="P13" s="42">
        <v>63.277212041124272</v>
      </c>
      <c r="Q13" s="42">
        <v>1424.9073000000001</v>
      </c>
      <c r="R13" s="42">
        <v>237.83465036734671</v>
      </c>
      <c r="S13" s="42">
        <v>0</v>
      </c>
      <c r="T13" s="42">
        <v>165.66767036486806</v>
      </c>
      <c r="U13" s="42">
        <v>1.5</v>
      </c>
      <c r="V13" s="42">
        <v>128.3646</v>
      </c>
      <c r="W13" s="90">
        <f t="shared" si="0"/>
        <v>129580.89931457337</v>
      </c>
      <c r="X13" s="38"/>
      <c r="Y13" s="44">
        <v>2037.977476</v>
      </c>
      <c r="Z13" s="40"/>
      <c r="AA13" s="45">
        <v>0</v>
      </c>
      <c r="AB13" s="38"/>
      <c r="AC13" s="90">
        <f t="shared" si="3"/>
        <v>131618.87679057335</v>
      </c>
      <c r="AD13" s="31"/>
      <c r="AE13" s="27"/>
      <c r="AF13" s="147"/>
      <c r="AG13" s="2"/>
      <c r="AH13" s="3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6" t="s">
        <v>41</v>
      </c>
      <c r="B14" s="42">
        <v>142382.6704</v>
      </c>
      <c r="C14" s="42">
        <v>16903.415381100003</v>
      </c>
      <c r="D14" s="90">
        <f t="shared" si="1"/>
        <v>159286.0857811</v>
      </c>
      <c r="E14" s="42">
        <v>2.8</v>
      </c>
      <c r="F14" s="90">
        <f t="shared" si="2"/>
        <v>159288.88578109999</v>
      </c>
      <c r="G14" s="42">
        <v>0</v>
      </c>
      <c r="H14" s="42">
        <v>0</v>
      </c>
      <c r="I14" s="42">
        <v>0</v>
      </c>
      <c r="J14" s="42">
        <v>8334.4063999999998</v>
      </c>
      <c r="K14" s="42">
        <v>749.82730000000004</v>
      </c>
      <c r="L14" s="42">
        <v>0</v>
      </c>
      <c r="M14" s="42">
        <v>874.4633</v>
      </c>
      <c r="N14" s="42">
        <v>294.1816</v>
      </c>
      <c r="O14" s="42">
        <v>391.05409999999995</v>
      </c>
      <c r="P14" s="42">
        <v>67.205873622114552</v>
      </c>
      <c r="Q14" s="42">
        <v>1324.1563000000001</v>
      </c>
      <c r="R14" s="42">
        <v>249.46474143632167</v>
      </c>
      <c r="S14" s="42">
        <v>0</v>
      </c>
      <c r="T14" s="42">
        <v>175.95339869068758</v>
      </c>
      <c r="U14" s="42">
        <v>0.5</v>
      </c>
      <c r="V14" s="42">
        <v>172.26249999999999</v>
      </c>
      <c r="W14" s="90">
        <f t="shared" si="0"/>
        <v>171922.36129484916</v>
      </c>
      <c r="X14" s="38"/>
      <c r="Y14" s="44">
        <v>2452.8158620000004</v>
      </c>
      <c r="Z14" s="40"/>
      <c r="AA14" s="45">
        <v>0</v>
      </c>
      <c r="AB14" s="38"/>
      <c r="AC14" s="90">
        <f t="shared" si="3"/>
        <v>174375.17715684915</v>
      </c>
      <c r="AD14" s="31"/>
      <c r="AE14" s="27"/>
      <c r="AF14" s="147"/>
      <c r="AG14" s="2"/>
      <c r="AH14" s="36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6" t="s">
        <v>40</v>
      </c>
      <c r="B15" s="42">
        <v>43492.774700000002</v>
      </c>
      <c r="C15" s="42">
        <v>7004.17764419999</v>
      </c>
      <c r="D15" s="90">
        <f t="shared" si="1"/>
        <v>50496.952344199992</v>
      </c>
      <c r="E15" s="42">
        <v>2.0167000000000002</v>
      </c>
      <c r="F15" s="90">
        <f t="shared" si="2"/>
        <v>50498.969044199992</v>
      </c>
      <c r="G15" s="42">
        <v>0</v>
      </c>
      <c r="H15" s="42">
        <v>0</v>
      </c>
      <c r="I15" s="42">
        <v>0</v>
      </c>
      <c r="J15" s="42">
        <v>2642.1776</v>
      </c>
      <c r="K15" s="42">
        <v>293.3184</v>
      </c>
      <c r="L15" s="42">
        <v>0</v>
      </c>
      <c r="M15" s="42">
        <v>342.0736</v>
      </c>
      <c r="N15" s="42">
        <v>93.263000000000005</v>
      </c>
      <c r="O15" s="42">
        <v>318.10509999999999</v>
      </c>
      <c r="P15" s="42">
        <v>70.464213540246092</v>
      </c>
      <c r="Q15" s="42">
        <v>921.15219999999999</v>
      </c>
      <c r="R15" s="42">
        <v>425.46231006723582</v>
      </c>
      <c r="S15" s="42">
        <v>0</v>
      </c>
      <c r="T15" s="42">
        <v>184.48414088861304</v>
      </c>
      <c r="U15" s="42">
        <v>3</v>
      </c>
      <c r="V15" s="42">
        <v>54.611599999999996</v>
      </c>
      <c r="W15" s="90">
        <f t="shared" si="0"/>
        <v>55847.08120869608</v>
      </c>
      <c r="X15" s="38"/>
      <c r="Y15" s="44">
        <v>420.29465500000003</v>
      </c>
      <c r="Z15" s="40"/>
      <c r="AA15" s="45">
        <v>0</v>
      </c>
      <c r="AB15" s="38"/>
      <c r="AC15" s="90">
        <f t="shared" si="3"/>
        <v>56267.375863696077</v>
      </c>
      <c r="AD15" s="31"/>
      <c r="AE15" s="27"/>
      <c r="AF15" s="147"/>
      <c r="AG15" s="2"/>
      <c r="AH15" s="36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6" t="s">
        <v>39</v>
      </c>
      <c r="B16" s="42">
        <v>141194.78969999999</v>
      </c>
      <c r="C16" s="42">
        <v>14708.773052700002</v>
      </c>
      <c r="D16" s="90">
        <f t="shared" si="1"/>
        <v>155903.5627527</v>
      </c>
      <c r="E16" s="42">
        <v>5.6249000000000002</v>
      </c>
      <c r="F16" s="90">
        <f t="shared" si="2"/>
        <v>155909.1876527</v>
      </c>
      <c r="G16" s="42">
        <v>0</v>
      </c>
      <c r="H16" s="42">
        <v>0</v>
      </c>
      <c r="I16" s="42">
        <v>0</v>
      </c>
      <c r="J16" s="42">
        <v>8157.4209000000001</v>
      </c>
      <c r="K16" s="42">
        <v>1294.4849999999999</v>
      </c>
      <c r="L16" s="42">
        <v>0</v>
      </c>
      <c r="M16" s="42">
        <v>1509.6538</v>
      </c>
      <c r="N16" s="42">
        <v>287.92990000000003</v>
      </c>
      <c r="O16" s="42">
        <v>523.99</v>
      </c>
      <c r="P16" s="42">
        <v>57.837227367212428</v>
      </c>
      <c r="Q16" s="42">
        <v>1122.6543000000001</v>
      </c>
      <c r="R16" s="42">
        <v>237.89112816575872</v>
      </c>
      <c r="S16" s="42">
        <v>0</v>
      </c>
      <c r="T16" s="42">
        <v>151.42510880811193</v>
      </c>
      <c r="U16" s="42">
        <v>1.8</v>
      </c>
      <c r="V16" s="42">
        <v>168.60170000000002</v>
      </c>
      <c r="W16" s="90">
        <f t="shared" si="0"/>
        <v>169422.87671704104</v>
      </c>
      <c r="X16" s="38"/>
      <c r="Y16" s="44">
        <v>942.32455200000004</v>
      </c>
      <c r="Z16" s="40"/>
      <c r="AA16" s="45">
        <v>0</v>
      </c>
      <c r="AB16" s="38"/>
      <c r="AC16" s="90">
        <f t="shared" si="3"/>
        <v>170365.20126904105</v>
      </c>
      <c r="AD16" s="31"/>
      <c r="AE16" s="27"/>
      <c r="AF16" s="147"/>
      <c r="AG16" s="2"/>
      <c r="AH16" s="3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6" t="s">
        <v>38</v>
      </c>
      <c r="B17" s="42">
        <v>106336.55459999999</v>
      </c>
      <c r="C17" s="42">
        <v>9899.2377368999951</v>
      </c>
      <c r="D17" s="90">
        <f t="shared" si="1"/>
        <v>116235.79233689999</v>
      </c>
      <c r="E17" s="42">
        <v>1.7251000000000001</v>
      </c>
      <c r="F17" s="90">
        <f t="shared" si="2"/>
        <v>116237.51743689999</v>
      </c>
      <c r="G17" s="42">
        <v>0</v>
      </c>
      <c r="H17" s="42">
        <v>0</v>
      </c>
      <c r="I17" s="42">
        <v>0</v>
      </c>
      <c r="J17" s="42">
        <v>6081.8640999999998</v>
      </c>
      <c r="K17" s="42">
        <v>349.2842</v>
      </c>
      <c r="L17" s="42">
        <v>0</v>
      </c>
      <c r="M17" s="42">
        <v>407.34209999999996</v>
      </c>
      <c r="N17" s="42">
        <v>214.67349999999999</v>
      </c>
      <c r="O17" s="42">
        <v>242.94149999999999</v>
      </c>
      <c r="P17" s="42">
        <v>77.659864346528238</v>
      </c>
      <c r="Q17" s="42">
        <v>1151.4403</v>
      </c>
      <c r="R17" s="42">
        <v>257.70317000885836</v>
      </c>
      <c r="S17" s="42">
        <v>0</v>
      </c>
      <c r="T17" s="42">
        <v>203.32325641367876</v>
      </c>
      <c r="U17" s="42">
        <v>2.2000000000000002</v>
      </c>
      <c r="V17" s="42">
        <v>125.7054</v>
      </c>
      <c r="W17" s="90">
        <f t="shared" si="0"/>
        <v>125351.65482766906</v>
      </c>
      <c r="X17" s="38"/>
      <c r="Y17" s="44">
        <v>1122.2528239999999</v>
      </c>
      <c r="Z17" s="40"/>
      <c r="AA17" s="45">
        <v>0</v>
      </c>
      <c r="AB17" s="38"/>
      <c r="AC17" s="90">
        <f t="shared" si="3"/>
        <v>126473.90765166905</v>
      </c>
      <c r="AD17" s="31"/>
      <c r="AE17" s="27"/>
      <c r="AF17" s="147"/>
      <c r="AG17" s="2"/>
      <c r="AH17" s="3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6" t="s">
        <v>37</v>
      </c>
      <c r="B18" s="42">
        <v>81187.436799999996</v>
      </c>
      <c r="C18" s="42">
        <v>9525.6815960999957</v>
      </c>
      <c r="D18" s="90">
        <f t="shared" si="1"/>
        <v>90713.118396099992</v>
      </c>
      <c r="E18" s="42">
        <v>2.7749999999999999</v>
      </c>
      <c r="F18" s="90">
        <f t="shared" si="2"/>
        <v>90715.893396099986</v>
      </c>
      <c r="G18" s="42">
        <v>0</v>
      </c>
      <c r="H18" s="42">
        <v>0</v>
      </c>
      <c r="I18" s="42">
        <v>0</v>
      </c>
      <c r="J18" s="42">
        <v>4746.4282999999996</v>
      </c>
      <c r="K18" s="42">
        <v>0</v>
      </c>
      <c r="L18" s="42">
        <v>0</v>
      </c>
      <c r="M18" s="42">
        <v>0</v>
      </c>
      <c r="N18" s="42">
        <v>167.5325</v>
      </c>
      <c r="O18" s="42">
        <v>254.1848</v>
      </c>
      <c r="P18" s="42">
        <v>62.668732948669359</v>
      </c>
      <c r="Q18" s="42">
        <v>863.58019999999999</v>
      </c>
      <c r="R18" s="42">
        <v>243.22028224424358</v>
      </c>
      <c r="S18" s="42">
        <v>0</v>
      </c>
      <c r="T18" s="42">
        <v>164.07459585692644</v>
      </c>
      <c r="U18" s="42">
        <v>2.2000000000000002</v>
      </c>
      <c r="V18" s="42">
        <v>98.101199999999992</v>
      </c>
      <c r="W18" s="90">
        <f t="shared" si="0"/>
        <v>97317.884007149842</v>
      </c>
      <c r="X18" s="38"/>
      <c r="Y18" s="44">
        <v>1135.751045</v>
      </c>
      <c r="Z18" s="40"/>
      <c r="AA18" s="45">
        <v>0</v>
      </c>
      <c r="AB18" s="38"/>
      <c r="AC18" s="90">
        <f t="shared" si="3"/>
        <v>98453.635052149839</v>
      </c>
      <c r="AD18" s="31"/>
      <c r="AE18" s="27"/>
      <c r="AF18" s="147"/>
      <c r="AG18" s="2"/>
      <c r="AH18" s="36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6" t="s">
        <v>36</v>
      </c>
      <c r="B19" s="42">
        <v>56139.428200000002</v>
      </c>
      <c r="C19" s="42">
        <v>4902.9243510000069</v>
      </c>
      <c r="D19" s="90">
        <f t="shared" si="1"/>
        <v>61042.352551000011</v>
      </c>
      <c r="E19" s="42">
        <v>1.6</v>
      </c>
      <c r="F19" s="90">
        <f t="shared" si="2"/>
        <v>61043.952551000009</v>
      </c>
      <c r="G19" s="42">
        <v>0</v>
      </c>
      <c r="H19" s="42">
        <v>0</v>
      </c>
      <c r="I19" s="42">
        <v>0</v>
      </c>
      <c r="J19" s="42">
        <v>3198.0145000000002</v>
      </c>
      <c r="K19" s="42">
        <v>257.55450000000002</v>
      </c>
      <c r="L19" s="42">
        <v>3.1300000000000001E-6</v>
      </c>
      <c r="M19" s="42">
        <v>299.81099999999998</v>
      </c>
      <c r="N19" s="42">
        <v>112.88760000000001</v>
      </c>
      <c r="O19" s="42">
        <v>310.73220000000003</v>
      </c>
      <c r="P19" s="42">
        <v>55.632373632948799</v>
      </c>
      <c r="Q19" s="42">
        <v>586.87080000000003</v>
      </c>
      <c r="R19" s="42">
        <v>327.80770987900257</v>
      </c>
      <c r="S19" s="42">
        <v>0</v>
      </c>
      <c r="T19" s="42">
        <v>145.65252544028095</v>
      </c>
      <c r="U19" s="42">
        <v>2.5</v>
      </c>
      <c r="V19" s="42">
        <v>66.003799999999998</v>
      </c>
      <c r="W19" s="90">
        <f t="shared" si="0"/>
        <v>66407.419563082251</v>
      </c>
      <c r="X19" s="38"/>
      <c r="Y19" s="44">
        <v>0</v>
      </c>
      <c r="Z19" s="40"/>
      <c r="AA19" s="45">
        <v>0</v>
      </c>
      <c r="AB19" s="38"/>
      <c r="AC19" s="90">
        <f t="shared" si="3"/>
        <v>66407.419563082251</v>
      </c>
      <c r="AD19" s="31"/>
      <c r="AE19" s="27"/>
      <c r="AF19" s="147"/>
      <c r="AG19" s="2"/>
      <c r="AH19" s="3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6" t="s">
        <v>35</v>
      </c>
      <c r="B20" s="42">
        <v>60369.525000000001</v>
      </c>
      <c r="C20" s="42">
        <v>5743.4256681000079</v>
      </c>
      <c r="D20" s="90">
        <f t="shared" si="1"/>
        <v>66112.950668100006</v>
      </c>
      <c r="E20" s="42">
        <v>1.6916</v>
      </c>
      <c r="F20" s="90">
        <f t="shared" si="2"/>
        <v>66114.642268100011</v>
      </c>
      <c r="G20" s="42">
        <v>0</v>
      </c>
      <c r="H20" s="42">
        <v>0</v>
      </c>
      <c r="I20" s="42">
        <v>0</v>
      </c>
      <c r="J20" s="42">
        <v>3459.2612999999997</v>
      </c>
      <c r="K20" s="42">
        <v>0</v>
      </c>
      <c r="L20" s="42">
        <v>0</v>
      </c>
      <c r="M20" s="42">
        <v>0</v>
      </c>
      <c r="N20" s="42">
        <v>122.1019</v>
      </c>
      <c r="O20" s="42">
        <v>259.21960000000001</v>
      </c>
      <c r="P20" s="42">
        <v>73.296863163510778</v>
      </c>
      <c r="Q20" s="42">
        <v>575.7201</v>
      </c>
      <c r="R20" s="42">
        <v>256.91976687438222</v>
      </c>
      <c r="S20" s="42">
        <v>0</v>
      </c>
      <c r="T20" s="42">
        <v>191.90037256304657</v>
      </c>
      <c r="U20" s="42">
        <v>2.2000000000000002</v>
      </c>
      <c r="V20" s="42">
        <v>71.49860000000001</v>
      </c>
      <c r="W20" s="90">
        <f t="shared" si="0"/>
        <v>71126.760770700959</v>
      </c>
      <c r="X20" s="38"/>
      <c r="Y20" s="44">
        <v>268.12933799999996</v>
      </c>
      <c r="Z20" s="40"/>
      <c r="AA20" s="45">
        <v>0</v>
      </c>
      <c r="AB20" s="38"/>
      <c r="AC20" s="90">
        <f t="shared" si="3"/>
        <v>71394.890108700958</v>
      </c>
      <c r="AD20" s="31"/>
      <c r="AE20" s="27"/>
      <c r="AF20" s="147"/>
      <c r="AG20" s="2"/>
      <c r="AH20" s="3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6" t="s">
        <v>34</v>
      </c>
      <c r="B21" s="42">
        <v>111668.9295</v>
      </c>
      <c r="C21" s="42">
        <v>21479.478108600044</v>
      </c>
      <c r="D21" s="90">
        <f t="shared" si="1"/>
        <v>133148.40760860004</v>
      </c>
      <c r="E21" s="42">
        <v>5.1416000000000004</v>
      </c>
      <c r="F21" s="90">
        <f t="shared" si="2"/>
        <v>133153.54920860004</v>
      </c>
      <c r="G21" s="42">
        <v>0</v>
      </c>
      <c r="H21" s="42">
        <v>0</v>
      </c>
      <c r="I21" s="42">
        <v>0</v>
      </c>
      <c r="J21" s="42">
        <v>6966.7914000000001</v>
      </c>
      <c r="K21" s="42">
        <v>0</v>
      </c>
      <c r="L21" s="42">
        <v>0</v>
      </c>
      <c r="M21" s="42">
        <v>0</v>
      </c>
      <c r="N21" s="42">
        <v>245.90820000000002</v>
      </c>
      <c r="O21" s="42">
        <v>514.03589999999997</v>
      </c>
      <c r="P21" s="42">
        <v>56.892578356629492</v>
      </c>
      <c r="Q21" s="42">
        <v>1151.4403</v>
      </c>
      <c r="R21" s="42">
        <v>191.70428010950974</v>
      </c>
      <c r="S21" s="42">
        <v>0</v>
      </c>
      <c r="T21" s="42">
        <v>148.95189933321356</v>
      </c>
      <c r="U21" s="42">
        <v>2.2000000000000002</v>
      </c>
      <c r="V21" s="42">
        <v>143.99529999999999</v>
      </c>
      <c r="W21" s="90">
        <f t="shared" si="0"/>
        <v>142575.46906639941</v>
      </c>
      <c r="X21" s="38"/>
      <c r="Y21" s="44">
        <v>1664.361251</v>
      </c>
      <c r="Z21" s="40"/>
      <c r="AA21" s="45">
        <v>0</v>
      </c>
      <c r="AB21" s="38"/>
      <c r="AC21" s="90">
        <f t="shared" si="3"/>
        <v>144239.83031739941</v>
      </c>
      <c r="AD21" s="31"/>
      <c r="AE21" s="27"/>
      <c r="AF21" s="147"/>
      <c r="AG21" s="2"/>
      <c r="AH21" s="3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6" t="s">
        <v>33</v>
      </c>
      <c r="B22" s="42">
        <v>87589.218699999998</v>
      </c>
      <c r="C22" s="42">
        <v>17884.000251299989</v>
      </c>
      <c r="D22" s="90">
        <f t="shared" si="1"/>
        <v>105473.21895129999</v>
      </c>
      <c r="E22" s="42">
        <v>2.8416999999999999</v>
      </c>
      <c r="F22" s="90">
        <f t="shared" si="2"/>
        <v>105476.06065129999</v>
      </c>
      <c r="G22" s="42">
        <v>0</v>
      </c>
      <c r="H22" s="42">
        <v>0</v>
      </c>
      <c r="I22" s="42">
        <v>0</v>
      </c>
      <c r="J22" s="42">
        <v>5518.7285000000002</v>
      </c>
      <c r="K22" s="42">
        <v>409.49770000000001</v>
      </c>
      <c r="L22" s="42">
        <v>0</v>
      </c>
      <c r="M22" s="42">
        <v>477.5643</v>
      </c>
      <c r="N22" s="42">
        <v>194.7921</v>
      </c>
      <c r="O22" s="42">
        <v>399.65100000000001</v>
      </c>
      <c r="P22" s="42">
        <v>73.589930683038361</v>
      </c>
      <c r="Q22" s="42">
        <v>1352.9423000000002</v>
      </c>
      <c r="R22" s="42">
        <v>219.54531225280309</v>
      </c>
      <c r="S22" s="42">
        <v>0</v>
      </c>
      <c r="T22" s="42">
        <v>192.66766004146857</v>
      </c>
      <c r="U22" s="42">
        <v>2.2000000000000002</v>
      </c>
      <c r="V22" s="42">
        <v>114.06339999999999</v>
      </c>
      <c r="W22" s="90">
        <f t="shared" si="0"/>
        <v>114431.3028542773</v>
      </c>
      <c r="X22" s="38"/>
      <c r="Y22" s="44">
        <v>2361.0701600000002</v>
      </c>
      <c r="Z22" s="40"/>
      <c r="AA22" s="45">
        <v>0</v>
      </c>
      <c r="AB22" s="38"/>
      <c r="AC22" s="90">
        <f t="shared" si="3"/>
        <v>116792.3730142773</v>
      </c>
      <c r="AD22" s="31"/>
      <c r="AE22" s="27"/>
      <c r="AF22" s="147"/>
      <c r="AG22" s="2"/>
      <c r="AH22" s="3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6" t="s">
        <v>32</v>
      </c>
      <c r="B23" s="42">
        <v>47478.9179</v>
      </c>
      <c r="C23" s="42">
        <v>7938.0679964999881</v>
      </c>
      <c r="D23" s="90">
        <f t="shared" si="1"/>
        <v>55416.985896499988</v>
      </c>
      <c r="E23" s="42">
        <v>1.4499</v>
      </c>
      <c r="F23" s="90">
        <f t="shared" si="2"/>
        <v>55418.435796499987</v>
      </c>
      <c r="G23" s="42">
        <v>0</v>
      </c>
      <c r="H23" s="42">
        <v>0</v>
      </c>
      <c r="I23" s="42">
        <v>0</v>
      </c>
      <c r="J23" s="42">
        <v>2899.6109999999999</v>
      </c>
      <c r="K23" s="42">
        <v>184.1626</v>
      </c>
      <c r="L23" s="42">
        <v>0</v>
      </c>
      <c r="M23" s="42">
        <v>214.7741</v>
      </c>
      <c r="N23" s="42">
        <v>102.3455</v>
      </c>
      <c r="O23" s="42">
        <v>381.75819999999999</v>
      </c>
      <c r="P23" s="42">
        <v>65.349298836362891</v>
      </c>
      <c r="Q23" s="42">
        <v>1237.7983000000002</v>
      </c>
      <c r="R23" s="42">
        <v>279.05952108743651</v>
      </c>
      <c r="S23" s="42">
        <v>0</v>
      </c>
      <c r="T23" s="42">
        <v>171.09265325911457</v>
      </c>
      <c r="U23" s="42">
        <v>2.5</v>
      </c>
      <c r="V23" s="42">
        <v>59.93</v>
      </c>
      <c r="W23" s="90">
        <f t="shared" si="0"/>
        <v>61016.816969682906</v>
      </c>
      <c r="X23" s="38"/>
      <c r="Y23" s="44">
        <v>594.31109199999992</v>
      </c>
      <c r="Z23" s="40"/>
      <c r="AA23" s="45">
        <v>0</v>
      </c>
      <c r="AB23" s="38"/>
      <c r="AC23" s="90">
        <f t="shared" si="3"/>
        <v>61611.128061682903</v>
      </c>
      <c r="AD23" s="31"/>
      <c r="AE23" s="27"/>
      <c r="AF23" s="147"/>
      <c r="AG23" s="2"/>
      <c r="AH23" s="3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6" t="s">
        <v>31</v>
      </c>
      <c r="B24" s="42">
        <v>71973.758000000002</v>
      </c>
      <c r="C24" s="42">
        <v>8591.7912435000108</v>
      </c>
      <c r="D24" s="90">
        <f t="shared" si="1"/>
        <v>80565.54924350002</v>
      </c>
      <c r="E24" s="42">
        <v>1.2167000000000001</v>
      </c>
      <c r="F24" s="90">
        <f t="shared" si="2"/>
        <v>80566.765943500024</v>
      </c>
      <c r="G24" s="42">
        <v>0</v>
      </c>
      <c r="H24" s="42">
        <v>0</v>
      </c>
      <c r="I24" s="42">
        <v>0</v>
      </c>
      <c r="J24" s="42">
        <v>4215.4719999999998</v>
      </c>
      <c r="K24" s="42">
        <v>0</v>
      </c>
      <c r="L24" s="42">
        <v>0</v>
      </c>
      <c r="M24" s="42">
        <v>0</v>
      </c>
      <c r="N24" s="42">
        <v>148.7953</v>
      </c>
      <c r="O24" s="42">
        <v>307.6576</v>
      </c>
      <c r="P24" s="42">
        <v>60.721196245180757</v>
      </c>
      <c r="Q24" s="42">
        <v>1295.3703</v>
      </c>
      <c r="R24" s="42">
        <v>188.64156068369817</v>
      </c>
      <c r="S24" s="42">
        <v>0</v>
      </c>
      <c r="T24" s="42">
        <v>158.97570071367227</v>
      </c>
      <c r="U24" s="42">
        <v>2.5</v>
      </c>
      <c r="V24" s="42">
        <v>87.129300000000001</v>
      </c>
      <c r="W24" s="90">
        <f t="shared" si="0"/>
        <v>87032.028901142563</v>
      </c>
      <c r="X24" s="38"/>
      <c r="Y24" s="44">
        <v>489.51416700000004</v>
      </c>
      <c r="Z24" s="40"/>
      <c r="AA24" s="45">
        <v>0</v>
      </c>
      <c r="AB24" s="38"/>
      <c r="AC24" s="90">
        <f t="shared" si="3"/>
        <v>87521.543068142564</v>
      </c>
      <c r="AD24" s="31"/>
      <c r="AE24" s="27"/>
      <c r="AF24" s="147"/>
      <c r="AG24" s="2"/>
      <c r="AH24" s="36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6" t="s">
        <v>30</v>
      </c>
      <c r="B25" s="42">
        <v>104688.6121</v>
      </c>
      <c r="C25" s="42">
        <v>17697.222180599983</v>
      </c>
      <c r="D25" s="90">
        <f t="shared" si="1"/>
        <v>122385.83428059999</v>
      </c>
      <c r="E25" s="42">
        <v>3.3167</v>
      </c>
      <c r="F25" s="90">
        <f t="shared" si="2"/>
        <v>122389.15098059998</v>
      </c>
      <c r="G25" s="42">
        <v>0</v>
      </c>
      <c r="H25" s="42">
        <v>0</v>
      </c>
      <c r="I25" s="42">
        <v>0</v>
      </c>
      <c r="J25" s="42">
        <v>6403.6559000000007</v>
      </c>
      <c r="K25" s="42">
        <v>0</v>
      </c>
      <c r="L25" s="42">
        <v>0</v>
      </c>
      <c r="M25" s="42">
        <v>0</v>
      </c>
      <c r="N25" s="42">
        <v>226.03270000000001</v>
      </c>
      <c r="O25" s="42">
        <v>397.5763</v>
      </c>
      <c r="P25" s="42">
        <v>62.120366581764088</v>
      </c>
      <c r="Q25" s="42">
        <v>1151.4403</v>
      </c>
      <c r="R25" s="42">
        <v>277.14964998060555</v>
      </c>
      <c r="S25" s="42">
        <v>0</v>
      </c>
      <c r="T25" s="42">
        <v>162.63890398994695</v>
      </c>
      <c r="U25" s="42">
        <v>2.5</v>
      </c>
      <c r="V25" s="42">
        <v>132.3569</v>
      </c>
      <c r="W25" s="90">
        <f t="shared" si="0"/>
        <v>131204.62200115231</v>
      </c>
      <c r="X25" s="38"/>
      <c r="Y25" s="44">
        <v>3386.8920480000002</v>
      </c>
      <c r="Z25" s="40"/>
      <c r="AA25" s="45">
        <v>0</v>
      </c>
      <c r="AB25" s="38"/>
      <c r="AC25" s="90">
        <f t="shared" si="3"/>
        <v>134591.51404915232</v>
      </c>
      <c r="AD25" s="31"/>
      <c r="AE25" s="27"/>
      <c r="AF25" s="147"/>
      <c r="AG25" s="2"/>
      <c r="AH25" s="3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6" t="s">
        <v>29</v>
      </c>
      <c r="B26" s="42">
        <v>96306.300900000002</v>
      </c>
      <c r="C26" s="42">
        <v>11626.934889300022</v>
      </c>
      <c r="D26" s="90">
        <f t="shared" si="1"/>
        <v>107933.23578930003</v>
      </c>
      <c r="E26" s="42">
        <v>2.5083000000000002</v>
      </c>
      <c r="F26" s="90">
        <f t="shared" si="2"/>
        <v>107935.74408930003</v>
      </c>
      <c r="G26" s="42">
        <v>0</v>
      </c>
      <c r="H26" s="42">
        <v>0</v>
      </c>
      <c r="I26" s="42">
        <v>0</v>
      </c>
      <c r="J26" s="42">
        <v>5647.4452000000001</v>
      </c>
      <c r="K26" s="42">
        <v>0</v>
      </c>
      <c r="L26" s="42">
        <v>0</v>
      </c>
      <c r="M26" s="42">
        <v>0</v>
      </c>
      <c r="N26" s="42">
        <v>199.33929999999998</v>
      </c>
      <c r="O26" s="42">
        <v>286.50420000000003</v>
      </c>
      <c r="P26" s="42">
        <v>57.549781907991516</v>
      </c>
      <c r="Q26" s="42">
        <v>1050.6893</v>
      </c>
      <c r="R26" s="42">
        <v>191.08139707729492</v>
      </c>
      <c r="S26" s="42">
        <v>0</v>
      </c>
      <c r="T26" s="42">
        <v>150.67254057220427</v>
      </c>
      <c r="U26" s="42">
        <v>2.2000000000000002</v>
      </c>
      <c r="V26" s="42">
        <v>116.72619999999999</v>
      </c>
      <c r="W26" s="90">
        <f t="shared" si="0"/>
        <v>115637.95200885754</v>
      </c>
      <c r="X26" s="38"/>
      <c r="Y26" s="44">
        <v>600.45647299999996</v>
      </c>
      <c r="Z26" s="40"/>
      <c r="AA26" s="45">
        <v>0</v>
      </c>
      <c r="AB26" s="38"/>
      <c r="AC26" s="90">
        <f t="shared" si="3"/>
        <v>116238.40848185754</v>
      </c>
      <c r="AD26" s="31"/>
      <c r="AE26" s="27"/>
      <c r="AF26" s="147"/>
      <c r="AG26" s="2"/>
      <c r="AH26" s="3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6" t="s">
        <v>28</v>
      </c>
      <c r="B27" s="42">
        <v>66107.291700000002</v>
      </c>
      <c r="C27" s="42">
        <v>6770.7050559000108</v>
      </c>
      <c r="D27" s="90">
        <f t="shared" si="1"/>
        <v>72877.996755900007</v>
      </c>
      <c r="E27" s="42">
        <v>1.5751000000000002</v>
      </c>
      <c r="F27" s="90">
        <f t="shared" si="2"/>
        <v>72879.571855900009</v>
      </c>
      <c r="G27" s="42">
        <v>0</v>
      </c>
      <c r="H27" s="42">
        <v>0</v>
      </c>
      <c r="I27" s="42">
        <v>0</v>
      </c>
      <c r="J27" s="42">
        <v>3813.2322999999997</v>
      </c>
      <c r="K27" s="42">
        <v>0</v>
      </c>
      <c r="L27" s="42">
        <v>0</v>
      </c>
      <c r="M27" s="42">
        <v>0</v>
      </c>
      <c r="N27" s="42">
        <v>134.5934</v>
      </c>
      <c r="O27" s="42">
        <v>248.7431</v>
      </c>
      <c r="P27" s="42">
        <v>56.377079377652365</v>
      </c>
      <c r="Q27" s="42">
        <v>1050.6893</v>
      </c>
      <c r="R27" s="42">
        <v>218.76804448738605</v>
      </c>
      <c r="S27" s="42">
        <v>0</v>
      </c>
      <c r="T27" s="42">
        <v>147.60225839297237</v>
      </c>
      <c r="U27" s="42">
        <v>2.2000000000000002</v>
      </c>
      <c r="V27" s="42">
        <v>78.813199999999995</v>
      </c>
      <c r="W27" s="90">
        <f t="shared" si="0"/>
        <v>78630.590538158023</v>
      </c>
      <c r="X27" s="38"/>
      <c r="Y27" s="44">
        <v>0</v>
      </c>
      <c r="Z27" s="40"/>
      <c r="AA27" s="45">
        <v>0</v>
      </c>
      <c r="AB27" s="38"/>
      <c r="AC27" s="90">
        <f t="shared" si="3"/>
        <v>78630.590538158023</v>
      </c>
      <c r="AD27" s="31"/>
      <c r="AE27" s="27"/>
      <c r="AF27" s="147"/>
      <c r="AG27" s="2"/>
      <c r="AH27" s="3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6" t="s">
        <v>27</v>
      </c>
      <c r="B28" s="42">
        <v>46761.390899999999</v>
      </c>
      <c r="C28" s="42">
        <v>3735.5614101000015</v>
      </c>
      <c r="D28" s="90">
        <f t="shared" si="1"/>
        <v>50496.952310100001</v>
      </c>
      <c r="E28" s="42">
        <v>0.70829999999999993</v>
      </c>
      <c r="F28" s="90">
        <f t="shared" si="2"/>
        <v>50497.6606101</v>
      </c>
      <c r="G28" s="42">
        <v>0</v>
      </c>
      <c r="H28" s="42">
        <v>0</v>
      </c>
      <c r="I28" s="42">
        <v>0</v>
      </c>
      <c r="J28" s="42">
        <v>2642.1776</v>
      </c>
      <c r="K28" s="42">
        <v>238.78739999999999</v>
      </c>
      <c r="L28" s="42">
        <v>0</v>
      </c>
      <c r="M28" s="42">
        <v>278.47859999999997</v>
      </c>
      <c r="N28" s="42">
        <v>93.263000000000005</v>
      </c>
      <c r="O28" s="42">
        <v>268.2869</v>
      </c>
      <c r="P28" s="42">
        <v>79.325721805960015</v>
      </c>
      <c r="Q28" s="42">
        <v>921.15219999999999</v>
      </c>
      <c r="R28" s="42">
        <v>646.6886534643952</v>
      </c>
      <c r="S28" s="42">
        <v>0</v>
      </c>
      <c r="T28" s="42">
        <v>207.68467998523911</v>
      </c>
      <c r="U28" s="42">
        <v>3</v>
      </c>
      <c r="V28" s="42">
        <v>54.611599999999996</v>
      </c>
      <c r="W28" s="90">
        <f t="shared" si="0"/>
        <v>55931.116965355584</v>
      </c>
      <c r="X28" s="38"/>
      <c r="Y28" s="44">
        <v>0.18832599999999999</v>
      </c>
      <c r="Z28" s="40"/>
      <c r="AA28" s="45">
        <v>0</v>
      </c>
      <c r="AB28" s="38"/>
      <c r="AC28" s="90">
        <f t="shared" si="3"/>
        <v>55931.305291355588</v>
      </c>
      <c r="AD28" s="31"/>
      <c r="AE28" s="27"/>
      <c r="AF28" s="147"/>
      <c r="AG28" s="2"/>
      <c r="AH28" s="3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6" t="s">
        <v>26</v>
      </c>
      <c r="B29" s="42">
        <v>259120.2746</v>
      </c>
      <c r="C29" s="42">
        <v>31378.715845499977</v>
      </c>
      <c r="D29" s="90">
        <f t="shared" si="1"/>
        <v>290498.99044550001</v>
      </c>
      <c r="E29" s="42">
        <v>11.290799999999999</v>
      </c>
      <c r="F29" s="90">
        <f t="shared" si="2"/>
        <v>290510.28124550002</v>
      </c>
      <c r="G29" s="42">
        <v>0</v>
      </c>
      <c r="H29" s="42">
        <v>0</v>
      </c>
      <c r="I29" s="42">
        <v>0</v>
      </c>
      <c r="J29" s="42">
        <v>15219.268900000001</v>
      </c>
      <c r="K29" s="42">
        <v>3282.6303000000003</v>
      </c>
      <c r="L29" s="42">
        <v>1.2439999999999999E-5</v>
      </c>
      <c r="M29" s="42">
        <v>3821.2060000000006</v>
      </c>
      <c r="N29" s="42">
        <v>537.2337</v>
      </c>
      <c r="O29" s="42">
        <v>1069.4418000000001</v>
      </c>
      <c r="P29" s="42">
        <v>49.982210683657044</v>
      </c>
      <c r="Q29" s="42">
        <v>1657.9098999999999</v>
      </c>
      <c r="R29" s="42">
        <v>154.97887370968084</v>
      </c>
      <c r="S29" s="42">
        <v>0</v>
      </c>
      <c r="T29" s="42">
        <v>130.85969082633662</v>
      </c>
      <c r="U29" s="42">
        <v>0.5</v>
      </c>
      <c r="V29" s="42">
        <v>314.11279999999999</v>
      </c>
      <c r="W29" s="90">
        <f t="shared" si="0"/>
        <v>316748.40543315973</v>
      </c>
      <c r="X29" s="38"/>
      <c r="Y29" s="44">
        <v>1397.695273</v>
      </c>
      <c r="Z29" s="40"/>
      <c r="AA29" s="45">
        <v>0</v>
      </c>
      <c r="AB29" s="38"/>
      <c r="AC29" s="90">
        <f t="shared" si="3"/>
        <v>318146.10070615972</v>
      </c>
      <c r="AD29" s="31"/>
      <c r="AE29" s="27"/>
      <c r="AF29" s="147"/>
      <c r="AG29" s="2"/>
      <c r="AH29" s="36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6" t="s">
        <v>25</v>
      </c>
      <c r="B30" s="42">
        <v>116322.43040000001</v>
      </c>
      <c r="C30" s="42">
        <v>15595.968887400029</v>
      </c>
      <c r="D30" s="90">
        <f t="shared" si="1"/>
        <v>131918.39928740004</v>
      </c>
      <c r="E30" s="42">
        <v>2.6333000000000002</v>
      </c>
      <c r="F30" s="90">
        <f t="shared" si="2"/>
        <v>131921.03258740003</v>
      </c>
      <c r="G30" s="42">
        <v>0</v>
      </c>
      <c r="H30" s="42">
        <v>0</v>
      </c>
      <c r="I30" s="42">
        <v>0</v>
      </c>
      <c r="J30" s="42">
        <v>6902.4330999999993</v>
      </c>
      <c r="K30" s="42">
        <v>0</v>
      </c>
      <c r="L30" s="42">
        <v>0</v>
      </c>
      <c r="M30" s="42">
        <v>0</v>
      </c>
      <c r="N30" s="42">
        <v>243.63759999999999</v>
      </c>
      <c r="O30" s="42">
        <v>378.08429999999998</v>
      </c>
      <c r="P30" s="42">
        <v>66.642082652943884</v>
      </c>
      <c r="Q30" s="42">
        <v>1237.7983000000002</v>
      </c>
      <c r="R30" s="42">
        <v>194.98026800262298</v>
      </c>
      <c r="S30" s="42">
        <v>0</v>
      </c>
      <c r="T30" s="42">
        <v>174.47732326494111</v>
      </c>
      <c r="U30" s="42">
        <v>2.2000000000000002</v>
      </c>
      <c r="V30" s="42">
        <v>142.66570000000002</v>
      </c>
      <c r="W30" s="90">
        <f t="shared" si="0"/>
        <v>141263.95126132053</v>
      </c>
      <c r="X30" s="38"/>
      <c r="Y30" s="44">
        <v>1977.506844</v>
      </c>
      <c r="Z30" s="40"/>
      <c r="AA30" s="45">
        <v>0</v>
      </c>
      <c r="AB30" s="38"/>
      <c r="AC30" s="90">
        <f t="shared" si="3"/>
        <v>143241.45810532052</v>
      </c>
      <c r="AD30" s="31"/>
      <c r="AE30" s="27"/>
      <c r="AF30" s="147"/>
      <c r="AG30" s="2"/>
      <c r="AH30" s="3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6" t="s">
        <v>24</v>
      </c>
      <c r="B31" s="42">
        <v>132667.89420000001</v>
      </c>
      <c r="C31" s="42">
        <v>19238.141262300043</v>
      </c>
      <c r="D31" s="90">
        <f t="shared" si="1"/>
        <v>151906.03546230006</v>
      </c>
      <c r="E31" s="42">
        <v>4.6500000000000004</v>
      </c>
      <c r="F31" s="90">
        <f t="shared" si="2"/>
        <v>151910.68546230005</v>
      </c>
      <c r="G31" s="42">
        <v>0</v>
      </c>
      <c r="H31" s="42">
        <v>0</v>
      </c>
      <c r="I31" s="42">
        <v>0</v>
      </c>
      <c r="J31" s="42">
        <v>7948.2563</v>
      </c>
      <c r="K31" s="42">
        <v>0</v>
      </c>
      <c r="L31" s="42">
        <v>0</v>
      </c>
      <c r="M31" s="42">
        <v>0</v>
      </c>
      <c r="N31" s="42">
        <v>280.55180000000001</v>
      </c>
      <c r="O31" s="42">
        <v>383.79540000000003</v>
      </c>
      <c r="P31" s="42">
        <v>51.328908530738232</v>
      </c>
      <c r="Q31" s="42">
        <v>1209.0123000000001</v>
      </c>
      <c r="R31" s="42">
        <v>126.92197691797024</v>
      </c>
      <c r="S31" s="42">
        <v>0</v>
      </c>
      <c r="T31" s="42">
        <v>134.38551455973746</v>
      </c>
      <c r="U31" s="42">
        <v>2.2000000000000002</v>
      </c>
      <c r="V31" s="42">
        <v>164.28139999999999</v>
      </c>
      <c r="W31" s="90">
        <f t="shared" si="0"/>
        <v>162211.41906230853</v>
      </c>
      <c r="X31" s="38"/>
      <c r="Y31" s="44">
        <v>2427.555953</v>
      </c>
      <c r="Z31" s="40"/>
      <c r="AA31" s="45">
        <v>0</v>
      </c>
      <c r="AB31" s="38"/>
      <c r="AC31" s="90">
        <f t="shared" si="3"/>
        <v>164638.97501530853</v>
      </c>
      <c r="AD31" s="31"/>
      <c r="AE31" s="27"/>
      <c r="AF31" s="147"/>
      <c r="AG31" s="2"/>
      <c r="AH31" s="36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6" t="s">
        <v>23</v>
      </c>
      <c r="B32" s="42">
        <v>37559.294399999999</v>
      </c>
      <c r="C32" s="42">
        <v>1821.0861876000013</v>
      </c>
      <c r="D32" s="90">
        <f t="shared" si="1"/>
        <v>39380.380587599997</v>
      </c>
      <c r="E32" s="42">
        <v>1</v>
      </c>
      <c r="F32" s="90">
        <f t="shared" si="2"/>
        <v>39381.380587599997</v>
      </c>
      <c r="G32" s="42">
        <v>0</v>
      </c>
      <c r="H32" s="42">
        <v>0</v>
      </c>
      <c r="I32" s="42">
        <v>0</v>
      </c>
      <c r="J32" s="42">
        <v>2060.5034000000001</v>
      </c>
      <c r="K32" s="42">
        <v>21.180900000000001</v>
      </c>
      <c r="L32" s="42">
        <v>0</v>
      </c>
      <c r="M32" s="42">
        <v>24.701599999999999</v>
      </c>
      <c r="N32" s="42">
        <v>72.731899999999996</v>
      </c>
      <c r="O32" s="42">
        <v>198.2851</v>
      </c>
      <c r="P32" s="42">
        <v>58.33557187789819</v>
      </c>
      <c r="Q32" s="42">
        <v>762.8291999999999</v>
      </c>
      <c r="R32" s="42">
        <v>152.96885772453572</v>
      </c>
      <c r="S32" s="42">
        <v>0</v>
      </c>
      <c r="T32" s="42">
        <v>152.729837197411</v>
      </c>
      <c r="U32" s="42">
        <v>3</v>
      </c>
      <c r="V32" s="42">
        <v>42.589300000000001</v>
      </c>
      <c r="W32" s="90">
        <f t="shared" si="0"/>
        <v>42931.236254399839</v>
      </c>
      <c r="X32" s="38"/>
      <c r="Y32" s="44">
        <v>0</v>
      </c>
      <c r="Z32" s="40"/>
      <c r="AA32" s="39">
        <v>0</v>
      </c>
      <c r="AB32" s="38"/>
      <c r="AC32" s="90">
        <f t="shared" si="3"/>
        <v>42931.236254399839</v>
      </c>
      <c r="AD32" s="31"/>
      <c r="AE32" s="27"/>
      <c r="AF32" s="147"/>
      <c r="AG32" s="2"/>
      <c r="AH32" s="36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7" customFormat="1" ht="20.100000000000001" customHeight="1" x14ac:dyDescent="0.2">
      <c r="A33" s="94" t="s">
        <v>22</v>
      </c>
      <c r="B33" s="93">
        <f>SUM(B10:B32)</f>
        <v>2790094.7360999999</v>
      </c>
      <c r="C33" s="93">
        <f>SUM(C10:C32)</f>
        <v>443037.58324800024</v>
      </c>
      <c r="D33" s="93">
        <f>SUM(D10:D32)</f>
        <v>3233132.319348</v>
      </c>
      <c r="E33" s="93">
        <f t="shared" ref="E33:W33" si="4">SUM(E10:E32)</f>
        <v>107.0158</v>
      </c>
      <c r="F33" s="93">
        <f>SUM(F10:F32)</f>
        <v>3233239.3351480006</v>
      </c>
      <c r="G33" s="93">
        <f t="shared" si="4"/>
        <v>0</v>
      </c>
      <c r="H33" s="93">
        <f t="shared" si="4"/>
        <v>0</v>
      </c>
      <c r="I33" s="93">
        <f t="shared" si="4"/>
        <v>0</v>
      </c>
      <c r="J33" s="93">
        <f t="shared" si="4"/>
        <v>169192.20849999998</v>
      </c>
      <c r="K33" s="93">
        <f t="shared" si="4"/>
        <v>19751.738300000001</v>
      </c>
      <c r="L33" s="93">
        <f t="shared" si="4"/>
        <v>1.5569999999999998E-5</v>
      </c>
      <c r="M33" s="93">
        <f t="shared" si="4"/>
        <v>23027.249100000005</v>
      </c>
      <c r="N33" s="93">
        <f t="shared" si="4"/>
        <v>5972.0299999999988</v>
      </c>
      <c r="O33" s="93">
        <f t="shared" si="4"/>
        <v>11945.578600000001</v>
      </c>
      <c r="P33" s="93">
        <f t="shared" si="4"/>
        <v>1441.5519701000001</v>
      </c>
      <c r="Q33" s="93">
        <f t="shared" si="4"/>
        <v>28454.439999999991</v>
      </c>
      <c r="R33" s="93">
        <f>SUM(R10:R32)</f>
        <v>5660.0683282900009</v>
      </c>
      <c r="S33" s="93">
        <f t="shared" si="4"/>
        <v>0</v>
      </c>
      <c r="T33" s="93">
        <f t="shared" si="4"/>
        <v>3774.1636981100005</v>
      </c>
      <c r="U33" s="93">
        <f t="shared" si="4"/>
        <v>45.800000000000004</v>
      </c>
      <c r="V33" s="93">
        <f t="shared" si="4"/>
        <v>3496.4411999999998</v>
      </c>
      <c r="W33" s="93">
        <f t="shared" si="4"/>
        <v>3506000.6048600706</v>
      </c>
      <c r="X33" s="49"/>
      <c r="Y33" s="92">
        <f>SUM(Y10:Y32)</f>
        <v>62419.792687000008</v>
      </c>
      <c r="Z33" s="40"/>
      <c r="AA33" s="141">
        <f>SUM(AA10:AA32)</f>
        <v>0</v>
      </c>
      <c r="AB33" s="48"/>
      <c r="AC33" s="91">
        <f>SUM(AC10:AC32)</f>
        <v>3568420.3975470709</v>
      </c>
      <c r="AD33" s="31"/>
      <c r="AE33" s="27"/>
      <c r="AF33" s="147"/>
      <c r="AG33" s="48"/>
      <c r="AH33" s="36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</row>
    <row r="34" spans="1:52" ht="15" customHeight="1" x14ac:dyDescent="0.25">
      <c r="A34" s="46" t="s">
        <v>21</v>
      </c>
      <c r="B34" s="42">
        <v>54855.1682</v>
      </c>
      <c r="C34" s="42">
        <v>23907.593025300012</v>
      </c>
      <c r="D34" s="90">
        <f>B34+C34</f>
        <v>78762.761225300012</v>
      </c>
      <c r="E34" s="42">
        <v>0</v>
      </c>
      <c r="F34" s="90">
        <f>D34+E34</f>
        <v>78762.761225300012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374.21809999999999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0">
        <f>SUM(F34:V34)</f>
        <v>79136.97932530001</v>
      </c>
      <c r="X34" s="38"/>
      <c r="Y34" s="44"/>
      <c r="Z34" s="40"/>
      <c r="AA34" s="140">
        <v>0</v>
      </c>
      <c r="AB34" s="38"/>
      <c r="AC34" s="90">
        <f>+W34+Y34+AA34</f>
        <v>79136.97932530001</v>
      </c>
      <c r="AD34" s="31"/>
      <c r="AE34" s="27"/>
      <c r="AF34" s="147"/>
      <c r="AG34" s="2"/>
      <c r="AH34" s="36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6" t="s">
        <v>20</v>
      </c>
      <c r="B35" s="42">
        <v>45.8</v>
      </c>
      <c r="C35" s="42">
        <v>0</v>
      </c>
      <c r="D35" s="90">
        <f>B35+C35</f>
        <v>45.8</v>
      </c>
      <c r="E35" s="42">
        <v>0</v>
      </c>
      <c r="F35" s="90">
        <f>D35+E35</f>
        <v>45.8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0"/>
      <c r="X35" s="38"/>
      <c r="Y35" s="44"/>
      <c r="Z35" s="40"/>
      <c r="AA35" s="45"/>
      <c r="AB35" s="38"/>
      <c r="AC35" s="90">
        <f t="shared" si="3"/>
        <v>0</v>
      </c>
      <c r="AD35" s="31"/>
      <c r="AF35" s="147"/>
      <c r="AG35" s="2"/>
      <c r="AH35" s="36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6" t="s">
        <v>19</v>
      </c>
      <c r="B36" s="42">
        <v>2263866.7944999998</v>
      </c>
      <c r="C36" s="42">
        <v>0</v>
      </c>
      <c r="D36" s="90">
        <f>B36+C36</f>
        <v>2263866.7944999998</v>
      </c>
      <c r="E36" s="42">
        <v>0</v>
      </c>
      <c r="F36" s="90">
        <f>D36+E36</f>
        <v>2263866.7944999998</v>
      </c>
      <c r="G36" s="42">
        <v>0</v>
      </c>
      <c r="H36" s="42">
        <v>0</v>
      </c>
      <c r="I36" s="42">
        <v>0</v>
      </c>
      <c r="J36" s="42">
        <v>122570.51359999999</v>
      </c>
      <c r="K36" s="42">
        <v>0</v>
      </c>
      <c r="L36" s="42">
        <v>0</v>
      </c>
      <c r="M36" s="42">
        <v>0</v>
      </c>
      <c r="N36" s="42">
        <v>0</v>
      </c>
      <c r="O36" s="42">
        <v>19865.592000000001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0">
        <f>SUM(F36:V36)</f>
        <v>2406302.9001000002</v>
      </c>
      <c r="X36" s="38"/>
      <c r="Y36" s="44">
        <f>-SUM(Y33)</f>
        <v>-62419.792687000008</v>
      </c>
      <c r="Z36" s="40"/>
      <c r="AA36" s="45">
        <f>-(AA33+AA34)</f>
        <v>0</v>
      </c>
      <c r="AB36" s="38"/>
      <c r="AC36" s="90">
        <f>+W36+Y36+AA36</f>
        <v>2343883.1074130004</v>
      </c>
      <c r="AD36" s="31"/>
      <c r="AE36" s="27"/>
      <c r="AF36" s="147"/>
      <c r="AG36" s="2"/>
      <c r="AH36" s="36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6" t="s">
        <v>18</v>
      </c>
      <c r="B37" s="42">
        <v>0</v>
      </c>
      <c r="C37" s="42">
        <v>0</v>
      </c>
      <c r="D37" s="90">
        <f>B37+C37</f>
        <v>0</v>
      </c>
      <c r="E37" s="42">
        <v>0</v>
      </c>
      <c r="F37" s="90">
        <f>D37+E37</f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343285.63900000002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8142.8193000000001</v>
      </c>
      <c r="W37" s="90">
        <f>SUM(F37:V37)</f>
        <v>351428.4583</v>
      </c>
      <c r="X37" s="38"/>
      <c r="Y37" s="44"/>
      <c r="Z37" s="40"/>
      <c r="AA37" s="45"/>
      <c r="AB37" s="38"/>
      <c r="AC37" s="90">
        <f t="shared" si="3"/>
        <v>351428.4583</v>
      </c>
      <c r="AD37" s="31"/>
      <c r="AE37" s="27"/>
      <c r="AF37" s="147"/>
      <c r="AG37" s="2"/>
      <c r="AH37" s="36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3" t="s">
        <v>17</v>
      </c>
      <c r="B38" s="41">
        <v>56259.1152</v>
      </c>
      <c r="C38" s="41">
        <v>0</v>
      </c>
      <c r="D38" s="90">
        <f>B38+C38</f>
        <v>56259.1152</v>
      </c>
      <c r="E38" s="41">
        <v>0</v>
      </c>
      <c r="F38" s="90">
        <f>D38+E38</f>
        <v>56259.1152</v>
      </c>
      <c r="G38" s="41">
        <v>0</v>
      </c>
      <c r="H38" s="41">
        <v>0</v>
      </c>
      <c r="I38" s="41">
        <v>0</v>
      </c>
      <c r="J38" s="41">
        <v>2943.5762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89">
        <f>SUM(F38:V38)</f>
        <v>59202.691400000003</v>
      </c>
      <c r="X38" s="38"/>
      <c r="Y38" s="37"/>
      <c r="Z38" s="40"/>
      <c r="AA38" s="39"/>
      <c r="AB38" s="38"/>
      <c r="AC38" s="89">
        <f t="shared" si="3"/>
        <v>59202.691400000003</v>
      </c>
      <c r="AD38" s="31"/>
      <c r="AE38" s="27"/>
      <c r="AF38" s="147"/>
      <c r="AG38" s="2"/>
      <c r="AH38" s="36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9" customFormat="1" ht="20.100000000000001" customHeight="1" x14ac:dyDescent="0.2">
      <c r="A39" s="88" t="s">
        <v>16</v>
      </c>
      <c r="B39" s="87">
        <f>+SUM(B33:B38)</f>
        <v>5165121.6140000001</v>
      </c>
      <c r="C39" s="87">
        <f>+SUM(C33:C38)</f>
        <v>466945.17627330025</v>
      </c>
      <c r="D39" s="87">
        <f>+SUM(D33:D38)</f>
        <v>5632066.7902732994</v>
      </c>
      <c r="E39" s="87">
        <f t="shared" ref="E39:V39" si="5">+SUM(E33:E38)</f>
        <v>107.0158</v>
      </c>
      <c r="F39" s="87">
        <f>SUM(F33:F38)</f>
        <v>5632173.8060733005</v>
      </c>
      <c r="G39" s="87">
        <f t="shared" si="5"/>
        <v>0</v>
      </c>
      <c r="H39" s="87">
        <f t="shared" si="5"/>
        <v>0</v>
      </c>
      <c r="I39" s="87">
        <f t="shared" si="5"/>
        <v>0</v>
      </c>
      <c r="J39" s="87">
        <f t="shared" si="5"/>
        <v>294706.29829999997</v>
      </c>
      <c r="K39" s="87">
        <f t="shared" si="5"/>
        <v>19751.738300000001</v>
      </c>
      <c r="L39" s="87">
        <f t="shared" si="5"/>
        <v>1.5569999999999998E-5</v>
      </c>
      <c r="M39" s="87">
        <f t="shared" si="5"/>
        <v>366312.88810000004</v>
      </c>
      <c r="N39" s="87">
        <f t="shared" si="5"/>
        <v>5972.0299999999988</v>
      </c>
      <c r="O39" s="87">
        <f t="shared" si="5"/>
        <v>31811.170600000001</v>
      </c>
      <c r="P39" s="87">
        <f t="shared" si="5"/>
        <v>1441.5519701000001</v>
      </c>
      <c r="Q39" s="87">
        <f t="shared" si="5"/>
        <v>28828.65809999999</v>
      </c>
      <c r="R39" s="87">
        <f t="shared" si="5"/>
        <v>5660.0683282900009</v>
      </c>
      <c r="S39" s="87">
        <f t="shared" si="5"/>
        <v>0</v>
      </c>
      <c r="T39" s="87">
        <f t="shared" si="5"/>
        <v>3774.1636981100005</v>
      </c>
      <c r="U39" s="87">
        <f t="shared" si="5"/>
        <v>45.800000000000004</v>
      </c>
      <c r="V39" s="87">
        <f t="shared" si="5"/>
        <v>11639.2605</v>
      </c>
      <c r="W39" s="87">
        <f>+SUM(W33:W38)</f>
        <v>6402071.6339853713</v>
      </c>
      <c r="X39" s="35"/>
      <c r="Y39" s="34">
        <f>+SUM(Y33:Y38)</f>
        <v>0</v>
      </c>
      <c r="Z39" s="33"/>
      <c r="AA39" s="142"/>
      <c r="AB39" s="32"/>
      <c r="AC39" s="86">
        <f>+SUM(AC33:AC38)</f>
        <v>6402071.6339853713</v>
      </c>
      <c r="AD39" s="31"/>
      <c r="AE39" s="27"/>
      <c r="AF39" s="147"/>
      <c r="AG39" s="30"/>
      <c r="AH39" s="22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2" ht="15" customHeight="1" x14ac:dyDescent="0.2">
      <c r="R40" s="31"/>
      <c r="T40" s="31"/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/>
      <c r="AF40" s="148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B41" s="27">
        <f>B42/1000</f>
        <v>0</v>
      </c>
      <c r="C41" s="27">
        <f>C42/1000</f>
        <v>0</v>
      </c>
      <c r="D41" s="27"/>
      <c r="E41" s="27">
        <f t="shared" ref="E41:W41" si="6">E42/1000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27">
        <f t="shared" si="6"/>
        <v>0</v>
      </c>
      <c r="L41" s="27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/>
      <c r="Q41" s="27"/>
      <c r="R41" s="27"/>
      <c r="S41" s="27"/>
      <c r="T41" s="27"/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ref="X41:AB41" si="7">X40/1000</f>
        <v>0</v>
      </c>
      <c r="Y41" s="27">
        <f t="shared" si="7"/>
        <v>0</v>
      </c>
      <c r="Z41" s="27">
        <f t="shared" si="7"/>
        <v>0</v>
      </c>
      <c r="AA41" s="27">
        <f t="shared" si="7"/>
        <v>0</v>
      </c>
      <c r="AB41" s="27">
        <f t="shared" si="7"/>
        <v>0</v>
      </c>
      <c r="AC41" s="27"/>
      <c r="AF41" s="148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149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1"/>
      <c r="Y42" s="151"/>
      <c r="Z42" s="151"/>
      <c r="AA42" s="151"/>
      <c r="AB42" s="151"/>
      <c r="AC42" s="151"/>
      <c r="AD42" s="149"/>
      <c r="AF42" s="148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15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F43" s="148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5" t="s">
        <v>15</v>
      </c>
      <c r="B44" s="24"/>
      <c r="C44" s="24"/>
      <c r="D44" s="23"/>
      <c r="E44" s="17">
        <v>2454681.8489999999</v>
      </c>
      <c r="F44" s="153"/>
      <c r="J44" s="4" t="s">
        <v>14</v>
      </c>
      <c r="K44" s="7" t="s">
        <v>13</v>
      </c>
      <c r="W44" s="22"/>
      <c r="AD44" s="7"/>
      <c r="AE44" s="7"/>
      <c r="AF44" s="154"/>
    </row>
    <row r="45" spans="1:52" s="6" customFormat="1" ht="15" customHeight="1" x14ac:dyDescent="0.2">
      <c r="A45" s="133" t="s">
        <v>12</v>
      </c>
      <c r="B45" s="134"/>
      <c r="C45" s="134"/>
      <c r="D45" s="18"/>
      <c r="E45" s="17">
        <v>2963233.4834000003</v>
      </c>
      <c r="F45" s="153"/>
      <c r="K45" s="7" t="s">
        <v>11</v>
      </c>
      <c r="W45" s="4"/>
      <c r="Y45" s="4"/>
      <c r="AA45" s="4"/>
      <c r="AC45" s="4"/>
      <c r="AD45" s="7"/>
      <c r="AE45" s="7"/>
      <c r="AF45" s="154"/>
    </row>
    <row r="46" spans="1:52" s="6" customFormat="1" ht="15" hidden="1" customHeight="1" x14ac:dyDescent="0.2">
      <c r="A46" s="209"/>
      <c r="B46" s="210"/>
      <c r="C46" s="210"/>
      <c r="D46" s="18"/>
      <c r="E46" s="17"/>
      <c r="F46" s="153"/>
      <c r="K46" s="6" t="s">
        <v>10</v>
      </c>
      <c r="AD46" s="7"/>
      <c r="AE46" s="7"/>
      <c r="AF46" s="154"/>
    </row>
    <row r="47" spans="1:52" s="6" customFormat="1" ht="15" customHeight="1" x14ac:dyDescent="0.2">
      <c r="A47" s="20" t="s">
        <v>9</v>
      </c>
      <c r="B47" s="134"/>
      <c r="C47" s="134"/>
      <c r="D47" s="18"/>
      <c r="E47" s="17">
        <v>189228.11300000001</v>
      </c>
      <c r="F47" s="153"/>
      <c r="K47" s="7" t="s">
        <v>8</v>
      </c>
      <c r="AD47" s="7"/>
      <c r="AE47" s="7"/>
      <c r="AF47" s="154"/>
    </row>
    <row r="48" spans="1:52" s="6" customFormat="1" ht="15" customHeight="1" x14ac:dyDescent="0.2">
      <c r="A48" s="20" t="s">
        <v>7</v>
      </c>
      <c r="B48" s="134"/>
      <c r="C48" s="134"/>
      <c r="D48" s="18"/>
      <c r="E48" s="17">
        <v>0</v>
      </c>
      <c r="F48" s="153"/>
      <c r="K48" s="7" t="s">
        <v>6</v>
      </c>
      <c r="AD48" s="7"/>
      <c r="AE48" s="7"/>
      <c r="AF48" s="154"/>
    </row>
    <row r="49" spans="1:52" s="6" customFormat="1" ht="15" customHeight="1" x14ac:dyDescent="0.2">
      <c r="A49" s="133" t="s">
        <v>5</v>
      </c>
      <c r="B49" s="134"/>
      <c r="C49" s="134"/>
      <c r="D49" s="18"/>
      <c r="E49" s="17">
        <v>2785.3838999999998</v>
      </c>
      <c r="F49" s="153"/>
      <c r="AD49" s="7"/>
      <c r="AE49" s="7"/>
      <c r="AF49" s="7"/>
    </row>
    <row r="50" spans="1:52" s="6" customFormat="1" ht="15" customHeight="1" x14ac:dyDescent="0.2">
      <c r="A50" s="133" t="s">
        <v>4</v>
      </c>
      <c r="B50" s="134"/>
      <c r="C50" s="134"/>
      <c r="D50" s="18"/>
      <c r="E50" s="17">
        <v>16028.4879</v>
      </c>
      <c r="F50" s="153"/>
    </row>
    <row r="51" spans="1:52" s="6" customFormat="1" ht="15" customHeight="1" x14ac:dyDescent="0.2">
      <c r="A51" s="20" t="s">
        <v>3</v>
      </c>
      <c r="B51" s="134"/>
      <c r="C51" s="134"/>
      <c r="D51" s="18"/>
      <c r="E51" s="17">
        <v>6216.4888733015059</v>
      </c>
      <c r="F51" s="153"/>
    </row>
    <row r="52" spans="1:52" s="84" customFormat="1" ht="20.100000000000001" customHeight="1" x14ac:dyDescent="0.2">
      <c r="A52" s="232" t="s">
        <v>109</v>
      </c>
      <c r="B52" s="233"/>
      <c r="C52" s="233"/>
      <c r="D52" s="143"/>
      <c r="E52" s="85">
        <f>SUM(E44:E51)</f>
        <v>5632173.8060733005</v>
      </c>
      <c r="F52" s="155"/>
    </row>
    <row r="53" spans="1:52" s="6" customFormat="1" ht="15" customHeight="1" x14ac:dyDescent="0.2">
      <c r="A53" s="209"/>
      <c r="B53" s="210"/>
      <c r="C53" s="210"/>
      <c r="D53" s="18"/>
      <c r="E53" s="17">
        <v>0</v>
      </c>
      <c r="F53" s="153"/>
    </row>
    <row r="54" spans="1:52" s="6" customFormat="1" ht="15" customHeight="1" x14ac:dyDescent="0.2">
      <c r="A54" s="209" t="s">
        <v>2</v>
      </c>
      <c r="B54" s="210"/>
      <c r="C54" s="210"/>
      <c r="D54" s="18"/>
      <c r="E54" s="17">
        <v>45.8</v>
      </c>
      <c r="F54" s="153"/>
    </row>
    <row r="55" spans="1:52" s="6" customFormat="1" ht="20.100000000000001" customHeight="1" x14ac:dyDescent="0.2">
      <c r="A55" s="230" t="s">
        <v>110</v>
      </c>
      <c r="B55" s="231"/>
      <c r="C55" s="231"/>
      <c r="D55" s="83"/>
      <c r="E55" s="82">
        <f>+E52-E53-E54</f>
        <v>5632128.0060733007</v>
      </c>
      <c r="F55" s="153"/>
    </row>
    <row r="56" spans="1:52" x14ac:dyDescent="0.2">
      <c r="A56" s="6"/>
      <c r="B56" s="6"/>
      <c r="C56" s="6"/>
      <c r="D56" s="6"/>
      <c r="E56" s="2"/>
      <c r="F56" s="16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C56" s="1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">
      <c r="A57" s="12" t="s">
        <v>0</v>
      </c>
      <c r="B57" s="6"/>
      <c r="C57" s="6"/>
      <c r="D57" s="6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C57" s="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">
      <c r="A58" s="81" t="s">
        <v>111</v>
      </c>
      <c r="B58" s="6"/>
      <c r="C58" s="6"/>
      <c r="D58" s="6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3.5" thickBot="1" x14ac:dyDescent="0.25">
      <c r="A59" s="10" t="s">
        <v>97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10"/>
      <c r="Z59" s="9"/>
      <c r="AA59" s="8"/>
      <c r="AB59" s="9"/>
      <c r="AC59" s="8"/>
      <c r="AD59" s="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76" t="s">
        <v>98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R6:T6"/>
    <mergeCell ref="R7:T7"/>
    <mergeCell ref="P8:P9"/>
    <mergeCell ref="T8:T9"/>
    <mergeCell ref="A46:C46"/>
    <mergeCell ref="A52:C52"/>
    <mergeCell ref="A53:C53"/>
    <mergeCell ref="A54:C54"/>
    <mergeCell ref="A55:C55"/>
    <mergeCell ref="G6:I7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D33 F39 F33 W33" formula="1"/>
    <ignoredError sqref="W9:Y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opLeftCell="K1" zoomScaleNormal="100" workbookViewId="0">
      <selection activeCell="W9" sqref="W9:Y9"/>
    </sheetView>
  </sheetViews>
  <sheetFormatPr baseColWidth="10" defaultColWidth="27.5546875" defaultRowHeight="12.75" x14ac:dyDescent="0.2"/>
  <cols>
    <col min="1" max="1" width="19.44140625" style="1" customWidth="1"/>
    <col min="2" max="3" width="12.77734375" style="1" customWidth="1"/>
    <col min="4" max="4" width="13" style="1" customWidth="1"/>
    <col min="5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256" width="27.5546875" style="1"/>
    <col min="257" max="257" width="19.44140625" style="1" customWidth="1"/>
    <col min="258" max="259" width="12.77734375" style="1" customWidth="1"/>
    <col min="260" max="260" width="13" style="1" customWidth="1"/>
    <col min="261" max="262" width="12.77734375" style="1" customWidth="1"/>
    <col min="263" max="265" width="0" style="1" hidden="1" customWidth="1"/>
    <col min="266" max="274" width="12.77734375" style="1" customWidth="1"/>
    <col min="275" max="275" width="0" style="1" hidden="1" customWidth="1"/>
    <col min="276" max="279" width="12.77734375" style="1" customWidth="1"/>
    <col min="280" max="280" width="1.77734375" style="1" customWidth="1"/>
    <col min="281" max="281" width="12.77734375" style="1" customWidth="1"/>
    <col min="282" max="282" width="1.77734375" style="1" customWidth="1"/>
    <col min="283" max="284" width="0" style="1" hidden="1" customWidth="1"/>
    <col min="285" max="285" width="12.77734375" style="1" customWidth="1"/>
    <col min="286" max="286" width="17.88671875" style="1" customWidth="1"/>
    <col min="287" max="287" width="11.77734375" style="1" customWidth="1"/>
    <col min="288" max="288" width="12" style="1" customWidth="1"/>
    <col min="289" max="512" width="27.5546875" style="1"/>
    <col min="513" max="513" width="19.44140625" style="1" customWidth="1"/>
    <col min="514" max="515" width="12.77734375" style="1" customWidth="1"/>
    <col min="516" max="516" width="13" style="1" customWidth="1"/>
    <col min="517" max="518" width="12.77734375" style="1" customWidth="1"/>
    <col min="519" max="521" width="0" style="1" hidden="1" customWidth="1"/>
    <col min="522" max="530" width="12.77734375" style="1" customWidth="1"/>
    <col min="531" max="531" width="0" style="1" hidden="1" customWidth="1"/>
    <col min="532" max="535" width="12.77734375" style="1" customWidth="1"/>
    <col min="536" max="536" width="1.77734375" style="1" customWidth="1"/>
    <col min="537" max="537" width="12.77734375" style="1" customWidth="1"/>
    <col min="538" max="538" width="1.77734375" style="1" customWidth="1"/>
    <col min="539" max="540" width="0" style="1" hidden="1" customWidth="1"/>
    <col min="541" max="541" width="12.77734375" style="1" customWidth="1"/>
    <col min="542" max="542" width="17.88671875" style="1" customWidth="1"/>
    <col min="543" max="543" width="11.77734375" style="1" customWidth="1"/>
    <col min="544" max="544" width="12" style="1" customWidth="1"/>
    <col min="545" max="768" width="27.5546875" style="1"/>
    <col min="769" max="769" width="19.44140625" style="1" customWidth="1"/>
    <col min="770" max="771" width="12.77734375" style="1" customWidth="1"/>
    <col min="772" max="772" width="13" style="1" customWidth="1"/>
    <col min="773" max="774" width="12.77734375" style="1" customWidth="1"/>
    <col min="775" max="777" width="0" style="1" hidden="1" customWidth="1"/>
    <col min="778" max="786" width="12.77734375" style="1" customWidth="1"/>
    <col min="787" max="787" width="0" style="1" hidden="1" customWidth="1"/>
    <col min="788" max="791" width="12.77734375" style="1" customWidth="1"/>
    <col min="792" max="792" width="1.77734375" style="1" customWidth="1"/>
    <col min="793" max="793" width="12.77734375" style="1" customWidth="1"/>
    <col min="794" max="794" width="1.77734375" style="1" customWidth="1"/>
    <col min="795" max="796" width="0" style="1" hidden="1" customWidth="1"/>
    <col min="797" max="797" width="12.77734375" style="1" customWidth="1"/>
    <col min="798" max="798" width="17.88671875" style="1" customWidth="1"/>
    <col min="799" max="799" width="11.77734375" style="1" customWidth="1"/>
    <col min="800" max="800" width="12" style="1" customWidth="1"/>
    <col min="801" max="1024" width="27.5546875" style="1"/>
    <col min="1025" max="1025" width="19.44140625" style="1" customWidth="1"/>
    <col min="1026" max="1027" width="12.77734375" style="1" customWidth="1"/>
    <col min="1028" max="1028" width="13" style="1" customWidth="1"/>
    <col min="1029" max="1030" width="12.77734375" style="1" customWidth="1"/>
    <col min="1031" max="1033" width="0" style="1" hidden="1" customWidth="1"/>
    <col min="1034" max="1042" width="12.77734375" style="1" customWidth="1"/>
    <col min="1043" max="1043" width="0" style="1" hidden="1" customWidth="1"/>
    <col min="1044" max="1047" width="12.77734375" style="1" customWidth="1"/>
    <col min="1048" max="1048" width="1.77734375" style="1" customWidth="1"/>
    <col min="1049" max="1049" width="12.77734375" style="1" customWidth="1"/>
    <col min="1050" max="1050" width="1.77734375" style="1" customWidth="1"/>
    <col min="1051" max="1052" width="0" style="1" hidden="1" customWidth="1"/>
    <col min="1053" max="1053" width="12.77734375" style="1" customWidth="1"/>
    <col min="1054" max="1054" width="17.88671875" style="1" customWidth="1"/>
    <col min="1055" max="1055" width="11.77734375" style="1" customWidth="1"/>
    <col min="1056" max="1056" width="12" style="1" customWidth="1"/>
    <col min="1057" max="1280" width="27.5546875" style="1"/>
    <col min="1281" max="1281" width="19.44140625" style="1" customWidth="1"/>
    <col min="1282" max="1283" width="12.77734375" style="1" customWidth="1"/>
    <col min="1284" max="1284" width="13" style="1" customWidth="1"/>
    <col min="1285" max="1286" width="12.77734375" style="1" customWidth="1"/>
    <col min="1287" max="1289" width="0" style="1" hidden="1" customWidth="1"/>
    <col min="1290" max="1298" width="12.77734375" style="1" customWidth="1"/>
    <col min="1299" max="1299" width="0" style="1" hidden="1" customWidth="1"/>
    <col min="1300" max="1303" width="12.77734375" style="1" customWidth="1"/>
    <col min="1304" max="1304" width="1.77734375" style="1" customWidth="1"/>
    <col min="1305" max="1305" width="12.77734375" style="1" customWidth="1"/>
    <col min="1306" max="1306" width="1.77734375" style="1" customWidth="1"/>
    <col min="1307" max="1308" width="0" style="1" hidden="1" customWidth="1"/>
    <col min="1309" max="1309" width="12.77734375" style="1" customWidth="1"/>
    <col min="1310" max="1310" width="17.88671875" style="1" customWidth="1"/>
    <col min="1311" max="1311" width="11.77734375" style="1" customWidth="1"/>
    <col min="1312" max="1312" width="12" style="1" customWidth="1"/>
    <col min="1313" max="1536" width="27.5546875" style="1"/>
    <col min="1537" max="1537" width="19.44140625" style="1" customWidth="1"/>
    <col min="1538" max="1539" width="12.77734375" style="1" customWidth="1"/>
    <col min="1540" max="1540" width="13" style="1" customWidth="1"/>
    <col min="1541" max="1542" width="12.77734375" style="1" customWidth="1"/>
    <col min="1543" max="1545" width="0" style="1" hidden="1" customWidth="1"/>
    <col min="1546" max="1554" width="12.77734375" style="1" customWidth="1"/>
    <col min="1555" max="1555" width="0" style="1" hidden="1" customWidth="1"/>
    <col min="1556" max="1559" width="12.77734375" style="1" customWidth="1"/>
    <col min="1560" max="1560" width="1.77734375" style="1" customWidth="1"/>
    <col min="1561" max="1561" width="12.77734375" style="1" customWidth="1"/>
    <col min="1562" max="1562" width="1.77734375" style="1" customWidth="1"/>
    <col min="1563" max="1564" width="0" style="1" hidden="1" customWidth="1"/>
    <col min="1565" max="1565" width="12.77734375" style="1" customWidth="1"/>
    <col min="1566" max="1566" width="17.88671875" style="1" customWidth="1"/>
    <col min="1567" max="1567" width="11.77734375" style="1" customWidth="1"/>
    <col min="1568" max="1568" width="12" style="1" customWidth="1"/>
    <col min="1569" max="1792" width="27.5546875" style="1"/>
    <col min="1793" max="1793" width="19.44140625" style="1" customWidth="1"/>
    <col min="1794" max="1795" width="12.77734375" style="1" customWidth="1"/>
    <col min="1796" max="1796" width="13" style="1" customWidth="1"/>
    <col min="1797" max="1798" width="12.77734375" style="1" customWidth="1"/>
    <col min="1799" max="1801" width="0" style="1" hidden="1" customWidth="1"/>
    <col min="1802" max="1810" width="12.77734375" style="1" customWidth="1"/>
    <col min="1811" max="1811" width="0" style="1" hidden="1" customWidth="1"/>
    <col min="1812" max="1815" width="12.77734375" style="1" customWidth="1"/>
    <col min="1816" max="1816" width="1.77734375" style="1" customWidth="1"/>
    <col min="1817" max="1817" width="12.77734375" style="1" customWidth="1"/>
    <col min="1818" max="1818" width="1.77734375" style="1" customWidth="1"/>
    <col min="1819" max="1820" width="0" style="1" hidden="1" customWidth="1"/>
    <col min="1821" max="1821" width="12.77734375" style="1" customWidth="1"/>
    <col min="1822" max="1822" width="17.88671875" style="1" customWidth="1"/>
    <col min="1823" max="1823" width="11.77734375" style="1" customWidth="1"/>
    <col min="1824" max="1824" width="12" style="1" customWidth="1"/>
    <col min="1825" max="2048" width="27.5546875" style="1"/>
    <col min="2049" max="2049" width="19.44140625" style="1" customWidth="1"/>
    <col min="2050" max="2051" width="12.77734375" style="1" customWidth="1"/>
    <col min="2052" max="2052" width="13" style="1" customWidth="1"/>
    <col min="2053" max="2054" width="12.77734375" style="1" customWidth="1"/>
    <col min="2055" max="2057" width="0" style="1" hidden="1" customWidth="1"/>
    <col min="2058" max="2066" width="12.77734375" style="1" customWidth="1"/>
    <col min="2067" max="2067" width="0" style="1" hidden="1" customWidth="1"/>
    <col min="2068" max="2071" width="12.77734375" style="1" customWidth="1"/>
    <col min="2072" max="2072" width="1.77734375" style="1" customWidth="1"/>
    <col min="2073" max="2073" width="12.77734375" style="1" customWidth="1"/>
    <col min="2074" max="2074" width="1.77734375" style="1" customWidth="1"/>
    <col min="2075" max="2076" width="0" style="1" hidden="1" customWidth="1"/>
    <col min="2077" max="2077" width="12.77734375" style="1" customWidth="1"/>
    <col min="2078" max="2078" width="17.88671875" style="1" customWidth="1"/>
    <col min="2079" max="2079" width="11.77734375" style="1" customWidth="1"/>
    <col min="2080" max="2080" width="12" style="1" customWidth="1"/>
    <col min="2081" max="2304" width="27.5546875" style="1"/>
    <col min="2305" max="2305" width="19.44140625" style="1" customWidth="1"/>
    <col min="2306" max="2307" width="12.77734375" style="1" customWidth="1"/>
    <col min="2308" max="2308" width="13" style="1" customWidth="1"/>
    <col min="2309" max="2310" width="12.77734375" style="1" customWidth="1"/>
    <col min="2311" max="2313" width="0" style="1" hidden="1" customWidth="1"/>
    <col min="2314" max="2322" width="12.77734375" style="1" customWidth="1"/>
    <col min="2323" max="2323" width="0" style="1" hidden="1" customWidth="1"/>
    <col min="2324" max="2327" width="12.77734375" style="1" customWidth="1"/>
    <col min="2328" max="2328" width="1.77734375" style="1" customWidth="1"/>
    <col min="2329" max="2329" width="12.77734375" style="1" customWidth="1"/>
    <col min="2330" max="2330" width="1.77734375" style="1" customWidth="1"/>
    <col min="2331" max="2332" width="0" style="1" hidden="1" customWidth="1"/>
    <col min="2333" max="2333" width="12.77734375" style="1" customWidth="1"/>
    <col min="2334" max="2334" width="17.88671875" style="1" customWidth="1"/>
    <col min="2335" max="2335" width="11.77734375" style="1" customWidth="1"/>
    <col min="2336" max="2336" width="12" style="1" customWidth="1"/>
    <col min="2337" max="2560" width="27.5546875" style="1"/>
    <col min="2561" max="2561" width="19.44140625" style="1" customWidth="1"/>
    <col min="2562" max="2563" width="12.77734375" style="1" customWidth="1"/>
    <col min="2564" max="2564" width="13" style="1" customWidth="1"/>
    <col min="2565" max="2566" width="12.77734375" style="1" customWidth="1"/>
    <col min="2567" max="2569" width="0" style="1" hidden="1" customWidth="1"/>
    <col min="2570" max="2578" width="12.77734375" style="1" customWidth="1"/>
    <col min="2579" max="2579" width="0" style="1" hidden="1" customWidth="1"/>
    <col min="2580" max="2583" width="12.77734375" style="1" customWidth="1"/>
    <col min="2584" max="2584" width="1.77734375" style="1" customWidth="1"/>
    <col min="2585" max="2585" width="12.77734375" style="1" customWidth="1"/>
    <col min="2586" max="2586" width="1.77734375" style="1" customWidth="1"/>
    <col min="2587" max="2588" width="0" style="1" hidden="1" customWidth="1"/>
    <col min="2589" max="2589" width="12.77734375" style="1" customWidth="1"/>
    <col min="2590" max="2590" width="17.88671875" style="1" customWidth="1"/>
    <col min="2591" max="2591" width="11.77734375" style="1" customWidth="1"/>
    <col min="2592" max="2592" width="12" style="1" customWidth="1"/>
    <col min="2593" max="2816" width="27.5546875" style="1"/>
    <col min="2817" max="2817" width="19.44140625" style="1" customWidth="1"/>
    <col min="2818" max="2819" width="12.77734375" style="1" customWidth="1"/>
    <col min="2820" max="2820" width="13" style="1" customWidth="1"/>
    <col min="2821" max="2822" width="12.77734375" style="1" customWidth="1"/>
    <col min="2823" max="2825" width="0" style="1" hidden="1" customWidth="1"/>
    <col min="2826" max="2834" width="12.77734375" style="1" customWidth="1"/>
    <col min="2835" max="2835" width="0" style="1" hidden="1" customWidth="1"/>
    <col min="2836" max="2839" width="12.77734375" style="1" customWidth="1"/>
    <col min="2840" max="2840" width="1.77734375" style="1" customWidth="1"/>
    <col min="2841" max="2841" width="12.77734375" style="1" customWidth="1"/>
    <col min="2842" max="2842" width="1.77734375" style="1" customWidth="1"/>
    <col min="2843" max="2844" width="0" style="1" hidden="1" customWidth="1"/>
    <col min="2845" max="2845" width="12.77734375" style="1" customWidth="1"/>
    <col min="2846" max="2846" width="17.88671875" style="1" customWidth="1"/>
    <col min="2847" max="2847" width="11.77734375" style="1" customWidth="1"/>
    <col min="2848" max="2848" width="12" style="1" customWidth="1"/>
    <col min="2849" max="3072" width="27.5546875" style="1"/>
    <col min="3073" max="3073" width="19.44140625" style="1" customWidth="1"/>
    <col min="3074" max="3075" width="12.77734375" style="1" customWidth="1"/>
    <col min="3076" max="3076" width="13" style="1" customWidth="1"/>
    <col min="3077" max="3078" width="12.77734375" style="1" customWidth="1"/>
    <col min="3079" max="3081" width="0" style="1" hidden="1" customWidth="1"/>
    <col min="3082" max="3090" width="12.77734375" style="1" customWidth="1"/>
    <col min="3091" max="3091" width="0" style="1" hidden="1" customWidth="1"/>
    <col min="3092" max="3095" width="12.77734375" style="1" customWidth="1"/>
    <col min="3096" max="3096" width="1.77734375" style="1" customWidth="1"/>
    <col min="3097" max="3097" width="12.77734375" style="1" customWidth="1"/>
    <col min="3098" max="3098" width="1.77734375" style="1" customWidth="1"/>
    <col min="3099" max="3100" width="0" style="1" hidden="1" customWidth="1"/>
    <col min="3101" max="3101" width="12.77734375" style="1" customWidth="1"/>
    <col min="3102" max="3102" width="17.88671875" style="1" customWidth="1"/>
    <col min="3103" max="3103" width="11.77734375" style="1" customWidth="1"/>
    <col min="3104" max="3104" width="12" style="1" customWidth="1"/>
    <col min="3105" max="3328" width="27.5546875" style="1"/>
    <col min="3329" max="3329" width="19.44140625" style="1" customWidth="1"/>
    <col min="3330" max="3331" width="12.77734375" style="1" customWidth="1"/>
    <col min="3332" max="3332" width="13" style="1" customWidth="1"/>
    <col min="3333" max="3334" width="12.77734375" style="1" customWidth="1"/>
    <col min="3335" max="3337" width="0" style="1" hidden="1" customWidth="1"/>
    <col min="3338" max="3346" width="12.77734375" style="1" customWidth="1"/>
    <col min="3347" max="3347" width="0" style="1" hidden="1" customWidth="1"/>
    <col min="3348" max="3351" width="12.77734375" style="1" customWidth="1"/>
    <col min="3352" max="3352" width="1.77734375" style="1" customWidth="1"/>
    <col min="3353" max="3353" width="12.77734375" style="1" customWidth="1"/>
    <col min="3354" max="3354" width="1.77734375" style="1" customWidth="1"/>
    <col min="3355" max="3356" width="0" style="1" hidden="1" customWidth="1"/>
    <col min="3357" max="3357" width="12.77734375" style="1" customWidth="1"/>
    <col min="3358" max="3358" width="17.88671875" style="1" customWidth="1"/>
    <col min="3359" max="3359" width="11.77734375" style="1" customWidth="1"/>
    <col min="3360" max="3360" width="12" style="1" customWidth="1"/>
    <col min="3361" max="3584" width="27.5546875" style="1"/>
    <col min="3585" max="3585" width="19.44140625" style="1" customWidth="1"/>
    <col min="3586" max="3587" width="12.77734375" style="1" customWidth="1"/>
    <col min="3588" max="3588" width="13" style="1" customWidth="1"/>
    <col min="3589" max="3590" width="12.77734375" style="1" customWidth="1"/>
    <col min="3591" max="3593" width="0" style="1" hidden="1" customWidth="1"/>
    <col min="3594" max="3602" width="12.77734375" style="1" customWidth="1"/>
    <col min="3603" max="3603" width="0" style="1" hidden="1" customWidth="1"/>
    <col min="3604" max="3607" width="12.77734375" style="1" customWidth="1"/>
    <col min="3608" max="3608" width="1.77734375" style="1" customWidth="1"/>
    <col min="3609" max="3609" width="12.77734375" style="1" customWidth="1"/>
    <col min="3610" max="3610" width="1.77734375" style="1" customWidth="1"/>
    <col min="3611" max="3612" width="0" style="1" hidden="1" customWidth="1"/>
    <col min="3613" max="3613" width="12.77734375" style="1" customWidth="1"/>
    <col min="3614" max="3614" width="17.88671875" style="1" customWidth="1"/>
    <col min="3615" max="3615" width="11.77734375" style="1" customWidth="1"/>
    <col min="3616" max="3616" width="12" style="1" customWidth="1"/>
    <col min="3617" max="3840" width="27.5546875" style="1"/>
    <col min="3841" max="3841" width="19.44140625" style="1" customWidth="1"/>
    <col min="3842" max="3843" width="12.77734375" style="1" customWidth="1"/>
    <col min="3844" max="3844" width="13" style="1" customWidth="1"/>
    <col min="3845" max="3846" width="12.77734375" style="1" customWidth="1"/>
    <col min="3847" max="3849" width="0" style="1" hidden="1" customWidth="1"/>
    <col min="3850" max="3858" width="12.77734375" style="1" customWidth="1"/>
    <col min="3859" max="3859" width="0" style="1" hidden="1" customWidth="1"/>
    <col min="3860" max="3863" width="12.77734375" style="1" customWidth="1"/>
    <col min="3864" max="3864" width="1.77734375" style="1" customWidth="1"/>
    <col min="3865" max="3865" width="12.77734375" style="1" customWidth="1"/>
    <col min="3866" max="3866" width="1.77734375" style="1" customWidth="1"/>
    <col min="3867" max="3868" width="0" style="1" hidden="1" customWidth="1"/>
    <col min="3869" max="3869" width="12.77734375" style="1" customWidth="1"/>
    <col min="3870" max="3870" width="17.88671875" style="1" customWidth="1"/>
    <col min="3871" max="3871" width="11.77734375" style="1" customWidth="1"/>
    <col min="3872" max="3872" width="12" style="1" customWidth="1"/>
    <col min="3873" max="4096" width="27.5546875" style="1"/>
    <col min="4097" max="4097" width="19.44140625" style="1" customWidth="1"/>
    <col min="4098" max="4099" width="12.77734375" style="1" customWidth="1"/>
    <col min="4100" max="4100" width="13" style="1" customWidth="1"/>
    <col min="4101" max="4102" width="12.77734375" style="1" customWidth="1"/>
    <col min="4103" max="4105" width="0" style="1" hidden="1" customWidth="1"/>
    <col min="4106" max="4114" width="12.77734375" style="1" customWidth="1"/>
    <col min="4115" max="4115" width="0" style="1" hidden="1" customWidth="1"/>
    <col min="4116" max="4119" width="12.77734375" style="1" customWidth="1"/>
    <col min="4120" max="4120" width="1.77734375" style="1" customWidth="1"/>
    <col min="4121" max="4121" width="12.77734375" style="1" customWidth="1"/>
    <col min="4122" max="4122" width="1.77734375" style="1" customWidth="1"/>
    <col min="4123" max="4124" width="0" style="1" hidden="1" customWidth="1"/>
    <col min="4125" max="4125" width="12.77734375" style="1" customWidth="1"/>
    <col min="4126" max="4126" width="17.88671875" style="1" customWidth="1"/>
    <col min="4127" max="4127" width="11.77734375" style="1" customWidth="1"/>
    <col min="4128" max="4128" width="12" style="1" customWidth="1"/>
    <col min="4129" max="4352" width="27.5546875" style="1"/>
    <col min="4353" max="4353" width="19.44140625" style="1" customWidth="1"/>
    <col min="4354" max="4355" width="12.77734375" style="1" customWidth="1"/>
    <col min="4356" max="4356" width="13" style="1" customWidth="1"/>
    <col min="4357" max="4358" width="12.77734375" style="1" customWidth="1"/>
    <col min="4359" max="4361" width="0" style="1" hidden="1" customWidth="1"/>
    <col min="4362" max="4370" width="12.77734375" style="1" customWidth="1"/>
    <col min="4371" max="4371" width="0" style="1" hidden="1" customWidth="1"/>
    <col min="4372" max="4375" width="12.77734375" style="1" customWidth="1"/>
    <col min="4376" max="4376" width="1.77734375" style="1" customWidth="1"/>
    <col min="4377" max="4377" width="12.77734375" style="1" customWidth="1"/>
    <col min="4378" max="4378" width="1.77734375" style="1" customWidth="1"/>
    <col min="4379" max="4380" width="0" style="1" hidden="1" customWidth="1"/>
    <col min="4381" max="4381" width="12.77734375" style="1" customWidth="1"/>
    <col min="4382" max="4382" width="17.88671875" style="1" customWidth="1"/>
    <col min="4383" max="4383" width="11.77734375" style="1" customWidth="1"/>
    <col min="4384" max="4384" width="12" style="1" customWidth="1"/>
    <col min="4385" max="4608" width="27.5546875" style="1"/>
    <col min="4609" max="4609" width="19.44140625" style="1" customWidth="1"/>
    <col min="4610" max="4611" width="12.77734375" style="1" customWidth="1"/>
    <col min="4612" max="4612" width="13" style="1" customWidth="1"/>
    <col min="4613" max="4614" width="12.77734375" style="1" customWidth="1"/>
    <col min="4615" max="4617" width="0" style="1" hidden="1" customWidth="1"/>
    <col min="4618" max="4626" width="12.77734375" style="1" customWidth="1"/>
    <col min="4627" max="4627" width="0" style="1" hidden="1" customWidth="1"/>
    <col min="4628" max="4631" width="12.77734375" style="1" customWidth="1"/>
    <col min="4632" max="4632" width="1.77734375" style="1" customWidth="1"/>
    <col min="4633" max="4633" width="12.77734375" style="1" customWidth="1"/>
    <col min="4634" max="4634" width="1.77734375" style="1" customWidth="1"/>
    <col min="4635" max="4636" width="0" style="1" hidden="1" customWidth="1"/>
    <col min="4637" max="4637" width="12.77734375" style="1" customWidth="1"/>
    <col min="4638" max="4638" width="17.88671875" style="1" customWidth="1"/>
    <col min="4639" max="4639" width="11.77734375" style="1" customWidth="1"/>
    <col min="4640" max="4640" width="12" style="1" customWidth="1"/>
    <col min="4641" max="4864" width="27.5546875" style="1"/>
    <col min="4865" max="4865" width="19.44140625" style="1" customWidth="1"/>
    <col min="4866" max="4867" width="12.77734375" style="1" customWidth="1"/>
    <col min="4868" max="4868" width="13" style="1" customWidth="1"/>
    <col min="4869" max="4870" width="12.77734375" style="1" customWidth="1"/>
    <col min="4871" max="4873" width="0" style="1" hidden="1" customWidth="1"/>
    <col min="4874" max="4882" width="12.77734375" style="1" customWidth="1"/>
    <col min="4883" max="4883" width="0" style="1" hidden="1" customWidth="1"/>
    <col min="4884" max="4887" width="12.77734375" style="1" customWidth="1"/>
    <col min="4888" max="4888" width="1.77734375" style="1" customWidth="1"/>
    <col min="4889" max="4889" width="12.77734375" style="1" customWidth="1"/>
    <col min="4890" max="4890" width="1.77734375" style="1" customWidth="1"/>
    <col min="4891" max="4892" width="0" style="1" hidden="1" customWidth="1"/>
    <col min="4893" max="4893" width="12.77734375" style="1" customWidth="1"/>
    <col min="4894" max="4894" width="17.88671875" style="1" customWidth="1"/>
    <col min="4895" max="4895" width="11.77734375" style="1" customWidth="1"/>
    <col min="4896" max="4896" width="12" style="1" customWidth="1"/>
    <col min="4897" max="5120" width="27.5546875" style="1"/>
    <col min="5121" max="5121" width="19.44140625" style="1" customWidth="1"/>
    <col min="5122" max="5123" width="12.77734375" style="1" customWidth="1"/>
    <col min="5124" max="5124" width="13" style="1" customWidth="1"/>
    <col min="5125" max="5126" width="12.77734375" style="1" customWidth="1"/>
    <col min="5127" max="5129" width="0" style="1" hidden="1" customWidth="1"/>
    <col min="5130" max="5138" width="12.77734375" style="1" customWidth="1"/>
    <col min="5139" max="5139" width="0" style="1" hidden="1" customWidth="1"/>
    <col min="5140" max="5143" width="12.77734375" style="1" customWidth="1"/>
    <col min="5144" max="5144" width="1.77734375" style="1" customWidth="1"/>
    <col min="5145" max="5145" width="12.77734375" style="1" customWidth="1"/>
    <col min="5146" max="5146" width="1.77734375" style="1" customWidth="1"/>
    <col min="5147" max="5148" width="0" style="1" hidden="1" customWidth="1"/>
    <col min="5149" max="5149" width="12.77734375" style="1" customWidth="1"/>
    <col min="5150" max="5150" width="17.88671875" style="1" customWidth="1"/>
    <col min="5151" max="5151" width="11.77734375" style="1" customWidth="1"/>
    <col min="5152" max="5152" width="12" style="1" customWidth="1"/>
    <col min="5153" max="5376" width="27.5546875" style="1"/>
    <col min="5377" max="5377" width="19.44140625" style="1" customWidth="1"/>
    <col min="5378" max="5379" width="12.77734375" style="1" customWidth="1"/>
    <col min="5380" max="5380" width="13" style="1" customWidth="1"/>
    <col min="5381" max="5382" width="12.77734375" style="1" customWidth="1"/>
    <col min="5383" max="5385" width="0" style="1" hidden="1" customWidth="1"/>
    <col min="5386" max="5394" width="12.77734375" style="1" customWidth="1"/>
    <col min="5395" max="5395" width="0" style="1" hidden="1" customWidth="1"/>
    <col min="5396" max="5399" width="12.77734375" style="1" customWidth="1"/>
    <col min="5400" max="5400" width="1.77734375" style="1" customWidth="1"/>
    <col min="5401" max="5401" width="12.77734375" style="1" customWidth="1"/>
    <col min="5402" max="5402" width="1.77734375" style="1" customWidth="1"/>
    <col min="5403" max="5404" width="0" style="1" hidden="1" customWidth="1"/>
    <col min="5405" max="5405" width="12.77734375" style="1" customWidth="1"/>
    <col min="5406" max="5406" width="17.88671875" style="1" customWidth="1"/>
    <col min="5407" max="5407" width="11.77734375" style="1" customWidth="1"/>
    <col min="5408" max="5408" width="12" style="1" customWidth="1"/>
    <col min="5409" max="5632" width="27.5546875" style="1"/>
    <col min="5633" max="5633" width="19.44140625" style="1" customWidth="1"/>
    <col min="5634" max="5635" width="12.77734375" style="1" customWidth="1"/>
    <col min="5636" max="5636" width="13" style="1" customWidth="1"/>
    <col min="5637" max="5638" width="12.77734375" style="1" customWidth="1"/>
    <col min="5639" max="5641" width="0" style="1" hidden="1" customWidth="1"/>
    <col min="5642" max="5650" width="12.77734375" style="1" customWidth="1"/>
    <col min="5651" max="5651" width="0" style="1" hidden="1" customWidth="1"/>
    <col min="5652" max="5655" width="12.77734375" style="1" customWidth="1"/>
    <col min="5656" max="5656" width="1.77734375" style="1" customWidth="1"/>
    <col min="5657" max="5657" width="12.77734375" style="1" customWidth="1"/>
    <col min="5658" max="5658" width="1.77734375" style="1" customWidth="1"/>
    <col min="5659" max="5660" width="0" style="1" hidden="1" customWidth="1"/>
    <col min="5661" max="5661" width="12.77734375" style="1" customWidth="1"/>
    <col min="5662" max="5662" width="17.88671875" style="1" customWidth="1"/>
    <col min="5663" max="5663" width="11.77734375" style="1" customWidth="1"/>
    <col min="5664" max="5664" width="12" style="1" customWidth="1"/>
    <col min="5665" max="5888" width="27.5546875" style="1"/>
    <col min="5889" max="5889" width="19.44140625" style="1" customWidth="1"/>
    <col min="5890" max="5891" width="12.77734375" style="1" customWidth="1"/>
    <col min="5892" max="5892" width="13" style="1" customWidth="1"/>
    <col min="5893" max="5894" width="12.77734375" style="1" customWidth="1"/>
    <col min="5895" max="5897" width="0" style="1" hidden="1" customWidth="1"/>
    <col min="5898" max="5906" width="12.77734375" style="1" customWidth="1"/>
    <col min="5907" max="5907" width="0" style="1" hidden="1" customWidth="1"/>
    <col min="5908" max="5911" width="12.77734375" style="1" customWidth="1"/>
    <col min="5912" max="5912" width="1.77734375" style="1" customWidth="1"/>
    <col min="5913" max="5913" width="12.77734375" style="1" customWidth="1"/>
    <col min="5914" max="5914" width="1.77734375" style="1" customWidth="1"/>
    <col min="5915" max="5916" width="0" style="1" hidden="1" customWidth="1"/>
    <col min="5917" max="5917" width="12.77734375" style="1" customWidth="1"/>
    <col min="5918" max="5918" width="17.88671875" style="1" customWidth="1"/>
    <col min="5919" max="5919" width="11.77734375" style="1" customWidth="1"/>
    <col min="5920" max="5920" width="12" style="1" customWidth="1"/>
    <col min="5921" max="6144" width="27.5546875" style="1"/>
    <col min="6145" max="6145" width="19.44140625" style="1" customWidth="1"/>
    <col min="6146" max="6147" width="12.77734375" style="1" customWidth="1"/>
    <col min="6148" max="6148" width="13" style="1" customWidth="1"/>
    <col min="6149" max="6150" width="12.77734375" style="1" customWidth="1"/>
    <col min="6151" max="6153" width="0" style="1" hidden="1" customWidth="1"/>
    <col min="6154" max="6162" width="12.77734375" style="1" customWidth="1"/>
    <col min="6163" max="6163" width="0" style="1" hidden="1" customWidth="1"/>
    <col min="6164" max="6167" width="12.77734375" style="1" customWidth="1"/>
    <col min="6168" max="6168" width="1.77734375" style="1" customWidth="1"/>
    <col min="6169" max="6169" width="12.77734375" style="1" customWidth="1"/>
    <col min="6170" max="6170" width="1.77734375" style="1" customWidth="1"/>
    <col min="6171" max="6172" width="0" style="1" hidden="1" customWidth="1"/>
    <col min="6173" max="6173" width="12.77734375" style="1" customWidth="1"/>
    <col min="6174" max="6174" width="17.88671875" style="1" customWidth="1"/>
    <col min="6175" max="6175" width="11.77734375" style="1" customWidth="1"/>
    <col min="6176" max="6176" width="12" style="1" customWidth="1"/>
    <col min="6177" max="6400" width="27.5546875" style="1"/>
    <col min="6401" max="6401" width="19.44140625" style="1" customWidth="1"/>
    <col min="6402" max="6403" width="12.77734375" style="1" customWidth="1"/>
    <col min="6404" max="6404" width="13" style="1" customWidth="1"/>
    <col min="6405" max="6406" width="12.77734375" style="1" customWidth="1"/>
    <col min="6407" max="6409" width="0" style="1" hidden="1" customWidth="1"/>
    <col min="6410" max="6418" width="12.77734375" style="1" customWidth="1"/>
    <col min="6419" max="6419" width="0" style="1" hidden="1" customWidth="1"/>
    <col min="6420" max="6423" width="12.77734375" style="1" customWidth="1"/>
    <col min="6424" max="6424" width="1.77734375" style="1" customWidth="1"/>
    <col min="6425" max="6425" width="12.77734375" style="1" customWidth="1"/>
    <col min="6426" max="6426" width="1.77734375" style="1" customWidth="1"/>
    <col min="6427" max="6428" width="0" style="1" hidden="1" customWidth="1"/>
    <col min="6429" max="6429" width="12.77734375" style="1" customWidth="1"/>
    <col min="6430" max="6430" width="17.88671875" style="1" customWidth="1"/>
    <col min="6431" max="6431" width="11.77734375" style="1" customWidth="1"/>
    <col min="6432" max="6432" width="12" style="1" customWidth="1"/>
    <col min="6433" max="6656" width="27.5546875" style="1"/>
    <col min="6657" max="6657" width="19.44140625" style="1" customWidth="1"/>
    <col min="6658" max="6659" width="12.77734375" style="1" customWidth="1"/>
    <col min="6660" max="6660" width="13" style="1" customWidth="1"/>
    <col min="6661" max="6662" width="12.77734375" style="1" customWidth="1"/>
    <col min="6663" max="6665" width="0" style="1" hidden="1" customWidth="1"/>
    <col min="6666" max="6674" width="12.77734375" style="1" customWidth="1"/>
    <col min="6675" max="6675" width="0" style="1" hidden="1" customWidth="1"/>
    <col min="6676" max="6679" width="12.77734375" style="1" customWidth="1"/>
    <col min="6680" max="6680" width="1.77734375" style="1" customWidth="1"/>
    <col min="6681" max="6681" width="12.77734375" style="1" customWidth="1"/>
    <col min="6682" max="6682" width="1.77734375" style="1" customWidth="1"/>
    <col min="6683" max="6684" width="0" style="1" hidden="1" customWidth="1"/>
    <col min="6685" max="6685" width="12.77734375" style="1" customWidth="1"/>
    <col min="6686" max="6686" width="17.88671875" style="1" customWidth="1"/>
    <col min="6687" max="6687" width="11.77734375" style="1" customWidth="1"/>
    <col min="6688" max="6688" width="12" style="1" customWidth="1"/>
    <col min="6689" max="6912" width="27.5546875" style="1"/>
    <col min="6913" max="6913" width="19.44140625" style="1" customWidth="1"/>
    <col min="6914" max="6915" width="12.77734375" style="1" customWidth="1"/>
    <col min="6916" max="6916" width="13" style="1" customWidth="1"/>
    <col min="6917" max="6918" width="12.77734375" style="1" customWidth="1"/>
    <col min="6919" max="6921" width="0" style="1" hidden="1" customWidth="1"/>
    <col min="6922" max="6930" width="12.77734375" style="1" customWidth="1"/>
    <col min="6931" max="6931" width="0" style="1" hidden="1" customWidth="1"/>
    <col min="6932" max="6935" width="12.77734375" style="1" customWidth="1"/>
    <col min="6936" max="6936" width="1.77734375" style="1" customWidth="1"/>
    <col min="6937" max="6937" width="12.77734375" style="1" customWidth="1"/>
    <col min="6938" max="6938" width="1.77734375" style="1" customWidth="1"/>
    <col min="6939" max="6940" width="0" style="1" hidden="1" customWidth="1"/>
    <col min="6941" max="6941" width="12.77734375" style="1" customWidth="1"/>
    <col min="6942" max="6942" width="17.88671875" style="1" customWidth="1"/>
    <col min="6943" max="6943" width="11.77734375" style="1" customWidth="1"/>
    <col min="6944" max="6944" width="12" style="1" customWidth="1"/>
    <col min="6945" max="7168" width="27.5546875" style="1"/>
    <col min="7169" max="7169" width="19.44140625" style="1" customWidth="1"/>
    <col min="7170" max="7171" width="12.77734375" style="1" customWidth="1"/>
    <col min="7172" max="7172" width="13" style="1" customWidth="1"/>
    <col min="7173" max="7174" width="12.77734375" style="1" customWidth="1"/>
    <col min="7175" max="7177" width="0" style="1" hidden="1" customWidth="1"/>
    <col min="7178" max="7186" width="12.77734375" style="1" customWidth="1"/>
    <col min="7187" max="7187" width="0" style="1" hidden="1" customWidth="1"/>
    <col min="7188" max="7191" width="12.77734375" style="1" customWidth="1"/>
    <col min="7192" max="7192" width="1.77734375" style="1" customWidth="1"/>
    <col min="7193" max="7193" width="12.77734375" style="1" customWidth="1"/>
    <col min="7194" max="7194" width="1.77734375" style="1" customWidth="1"/>
    <col min="7195" max="7196" width="0" style="1" hidden="1" customWidth="1"/>
    <col min="7197" max="7197" width="12.77734375" style="1" customWidth="1"/>
    <col min="7198" max="7198" width="17.88671875" style="1" customWidth="1"/>
    <col min="7199" max="7199" width="11.77734375" style="1" customWidth="1"/>
    <col min="7200" max="7200" width="12" style="1" customWidth="1"/>
    <col min="7201" max="7424" width="27.5546875" style="1"/>
    <col min="7425" max="7425" width="19.44140625" style="1" customWidth="1"/>
    <col min="7426" max="7427" width="12.77734375" style="1" customWidth="1"/>
    <col min="7428" max="7428" width="13" style="1" customWidth="1"/>
    <col min="7429" max="7430" width="12.77734375" style="1" customWidth="1"/>
    <col min="7431" max="7433" width="0" style="1" hidden="1" customWidth="1"/>
    <col min="7434" max="7442" width="12.77734375" style="1" customWidth="1"/>
    <col min="7443" max="7443" width="0" style="1" hidden="1" customWidth="1"/>
    <col min="7444" max="7447" width="12.77734375" style="1" customWidth="1"/>
    <col min="7448" max="7448" width="1.77734375" style="1" customWidth="1"/>
    <col min="7449" max="7449" width="12.77734375" style="1" customWidth="1"/>
    <col min="7450" max="7450" width="1.77734375" style="1" customWidth="1"/>
    <col min="7451" max="7452" width="0" style="1" hidden="1" customWidth="1"/>
    <col min="7453" max="7453" width="12.77734375" style="1" customWidth="1"/>
    <col min="7454" max="7454" width="17.88671875" style="1" customWidth="1"/>
    <col min="7455" max="7455" width="11.77734375" style="1" customWidth="1"/>
    <col min="7456" max="7456" width="12" style="1" customWidth="1"/>
    <col min="7457" max="7680" width="27.5546875" style="1"/>
    <col min="7681" max="7681" width="19.44140625" style="1" customWidth="1"/>
    <col min="7682" max="7683" width="12.77734375" style="1" customWidth="1"/>
    <col min="7684" max="7684" width="13" style="1" customWidth="1"/>
    <col min="7685" max="7686" width="12.77734375" style="1" customWidth="1"/>
    <col min="7687" max="7689" width="0" style="1" hidden="1" customWidth="1"/>
    <col min="7690" max="7698" width="12.77734375" style="1" customWidth="1"/>
    <col min="7699" max="7699" width="0" style="1" hidden="1" customWidth="1"/>
    <col min="7700" max="7703" width="12.77734375" style="1" customWidth="1"/>
    <col min="7704" max="7704" width="1.77734375" style="1" customWidth="1"/>
    <col min="7705" max="7705" width="12.77734375" style="1" customWidth="1"/>
    <col min="7706" max="7706" width="1.77734375" style="1" customWidth="1"/>
    <col min="7707" max="7708" width="0" style="1" hidden="1" customWidth="1"/>
    <col min="7709" max="7709" width="12.77734375" style="1" customWidth="1"/>
    <col min="7710" max="7710" width="17.88671875" style="1" customWidth="1"/>
    <col min="7711" max="7711" width="11.77734375" style="1" customWidth="1"/>
    <col min="7712" max="7712" width="12" style="1" customWidth="1"/>
    <col min="7713" max="7936" width="27.5546875" style="1"/>
    <col min="7937" max="7937" width="19.44140625" style="1" customWidth="1"/>
    <col min="7938" max="7939" width="12.77734375" style="1" customWidth="1"/>
    <col min="7940" max="7940" width="13" style="1" customWidth="1"/>
    <col min="7941" max="7942" width="12.77734375" style="1" customWidth="1"/>
    <col min="7943" max="7945" width="0" style="1" hidden="1" customWidth="1"/>
    <col min="7946" max="7954" width="12.77734375" style="1" customWidth="1"/>
    <col min="7955" max="7955" width="0" style="1" hidden="1" customWidth="1"/>
    <col min="7956" max="7959" width="12.77734375" style="1" customWidth="1"/>
    <col min="7960" max="7960" width="1.77734375" style="1" customWidth="1"/>
    <col min="7961" max="7961" width="12.77734375" style="1" customWidth="1"/>
    <col min="7962" max="7962" width="1.77734375" style="1" customWidth="1"/>
    <col min="7963" max="7964" width="0" style="1" hidden="1" customWidth="1"/>
    <col min="7965" max="7965" width="12.77734375" style="1" customWidth="1"/>
    <col min="7966" max="7966" width="17.88671875" style="1" customWidth="1"/>
    <col min="7967" max="7967" width="11.77734375" style="1" customWidth="1"/>
    <col min="7968" max="7968" width="12" style="1" customWidth="1"/>
    <col min="7969" max="8192" width="27.5546875" style="1"/>
    <col min="8193" max="8193" width="19.44140625" style="1" customWidth="1"/>
    <col min="8194" max="8195" width="12.77734375" style="1" customWidth="1"/>
    <col min="8196" max="8196" width="13" style="1" customWidth="1"/>
    <col min="8197" max="8198" width="12.77734375" style="1" customWidth="1"/>
    <col min="8199" max="8201" width="0" style="1" hidden="1" customWidth="1"/>
    <col min="8202" max="8210" width="12.77734375" style="1" customWidth="1"/>
    <col min="8211" max="8211" width="0" style="1" hidden="1" customWidth="1"/>
    <col min="8212" max="8215" width="12.77734375" style="1" customWidth="1"/>
    <col min="8216" max="8216" width="1.77734375" style="1" customWidth="1"/>
    <col min="8217" max="8217" width="12.77734375" style="1" customWidth="1"/>
    <col min="8218" max="8218" width="1.77734375" style="1" customWidth="1"/>
    <col min="8219" max="8220" width="0" style="1" hidden="1" customWidth="1"/>
    <col min="8221" max="8221" width="12.77734375" style="1" customWidth="1"/>
    <col min="8222" max="8222" width="17.88671875" style="1" customWidth="1"/>
    <col min="8223" max="8223" width="11.77734375" style="1" customWidth="1"/>
    <col min="8224" max="8224" width="12" style="1" customWidth="1"/>
    <col min="8225" max="8448" width="27.5546875" style="1"/>
    <col min="8449" max="8449" width="19.44140625" style="1" customWidth="1"/>
    <col min="8450" max="8451" width="12.77734375" style="1" customWidth="1"/>
    <col min="8452" max="8452" width="13" style="1" customWidth="1"/>
    <col min="8453" max="8454" width="12.77734375" style="1" customWidth="1"/>
    <col min="8455" max="8457" width="0" style="1" hidden="1" customWidth="1"/>
    <col min="8458" max="8466" width="12.77734375" style="1" customWidth="1"/>
    <col min="8467" max="8467" width="0" style="1" hidden="1" customWidth="1"/>
    <col min="8468" max="8471" width="12.77734375" style="1" customWidth="1"/>
    <col min="8472" max="8472" width="1.77734375" style="1" customWidth="1"/>
    <col min="8473" max="8473" width="12.77734375" style="1" customWidth="1"/>
    <col min="8474" max="8474" width="1.77734375" style="1" customWidth="1"/>
    <col min="8475" max="8476" width="0" style="1" hidden="1" customWidth="1"/>
    <col min="8477" max="8477" width="12.77734375" style="1" customWidth="1"/>
    <col min="8478" max="8478" width="17.88671875" style="1" customWidth="1"/>
    <col min="8479" max="8479" width="11.77734375" style="1" customWidth="1"/>
    <col min="8480" max="8480" width="12" style="1" customWidth="1"/>
    <col min="8481" max="8704" width="27.5546875" style="1"/>
    <col min="8705" max="8705" width="19.44140625" style="1" customWidth="1"/>
    <col min="8706" max="8707" width="12.77734375" style="1" customWidth="1"/>
    <col min="8708" max="8708" width="13" style="1" customWidth="1"/>
    <col min="8709" max="8710" width="12.77734375" style="1" customWidth="1"/>
    <col min="8711" max="8713" width="0" style="1" hidden="1" customWidth="1"/>
    <col min="8714" max="8722" width="12.77734375" style="1" customWidth="1"/>
    <col min="8723" max="8723" width="0" style="1" hidden="1" customWidth="1"/>
    <col min="8724" max="8727" width="12.77734375" style="1" customWidth="1"/>
    <col min="8728" max="8728" width="1.77734375" style="1" customWidth="1"/>
    <col min="8729" max="8729" width="12.77734375" style="1" customWidth="1"/>
    <col min="8730" max="8730" width="1.77734375" style="1" customWidth="1"/>
    <col min="8731" max="8732" width="0" style="1" hidden="1" customWidth="1"/>
    <col min="8733" max="8733" width="12.77734375" style="1" customWidth="1"/>
    <col min="8734" max="8734" width="17.88671875" style="1" customWidth="1"/>
    <col min="8735" max="8735" width="11.77734375" style="1" customWidth="1"/>
    <col min="8736" max="8736" width="12" style="1" customWidth="1"/>
    <col min="8737" max="8960" width="27.5546875" style="1"/>
    <col min="8961" max="8961" width="19.44140625" style="1" customWidth="1"/>
    <col min="8962" max="8963" width="12.77734375" style="1" customWidth="1"/>
    <col min="8964" max="8964" width="13" style="1" customWidth="1"/>
    <col min="8965" max="8966" width="12.77734375" style="1" customWidth="1"/>
    <col min="8967" max="8969" width="0" style="1" hidden="1" customWidth="1"/>
    <col min="8970" max="8978" width="12.77734375" style="1" customWidth="1"/>
    <col min="8979" max="8979" width="0" style="1" hidden="1" customWidth="1"/>
    <col min="8980" max="8983" width="12.77734375" style="1" customWidth="1"/>
    <col min="8984" max="8984" width="1.77734375" style="1" customWidth="1"/>
    <col min="8985" max="8985" width="12.77734375" style="1" customWidth="1"/>
    <col min="8986" max="8986" width="1.77734375" style="1" customWidth="1"/>
    <col min="8987" max="8988" width="0" style="1" hidden="1" customWidth="1"/>
    <col min="8989" max="8989" width="12.77734375" style="1" customWidth="1"/>
    <col min="8990" max="8990" width="17.88671875" style="1" customWidth="1"/>
    <col min="8991" max="8991" width="11.77734375" style="1" customWidth="1"/>
    <col min="8992" max="8992" width="12" style="1" customWidth="1"/>
    <col min="8993" max="9216" width="27.5546875" style="1"/>
    <col min="9217" max="9217" width="19.44140625" style="1" customWidth="1"/>
    <col min="9218" max="9219" width="12.77734375" style="1" customWidth="1"/>
    <col min="9220" max="9220" width="13" style="1" customWidth="1"/>
    <col min="9221" max="9222" width="12.77734375" style="1" customWidth="1"/>
    <col min="9223" max="9225" width="0" style="1" hidden="1" customWidth="1"/>
    <col min="9226" max="9234" width="12.77734375" style="1" customWidth="1"/>
    <col min="9235" max="9235" width="0" style="1" hidden="1" customWidth="1"/>
    <col min="9236" max="9239" width="12.77734375" style="1" customWidth="1"/>
    <col min="9240" max="9240" width="1.77734375" style="1" customWidth="1"/>
    <col min="9241" max="9241" width="12.77734375" style="1" customWidth="1"/>
    <col min="9242" max="9242" width="1.77734375" style="1" customWidth="1"/>
    <col min="9243" max="9244" width="0" style="1" hidden="1" customWidth="1"/>
    <col min="9245" max="9245" width="12.77734375" style="1" customWidth="1"/>
    <col min="9246" max="9246" width="17.88671875" style="1" customWidth="1"/>
    <col min="9247" max="9247" width="11.77734375" style="1" customWidth="1"/>
    <col min="9248" max="9248" width="12" style="1" customWidth="1"/>
    <col min="9249" max="9472" width="27.5546875" style="1"/>
    <col min="9473" max="9473" width="19.44140625" style="1" customWidth="1"/>
    <col min="9474" max="9475" width="12.77734375" style="1" customWidth="1"/>
    <col min="9476" max="9476" width="13" style="1" customWidth="1"/>
    <col min="9477" max="9478" width="12.77734375" style="1" customWidth="1"/>
    <col min="9479" max="9481" width="0" style="1" hidden="1" customWidth="1"/>
    <col min="9482" max="9490" width="12.77734375" style="1" customWidth="1"/>
    <col min="9491" max="9491" width="0" style="1" hidden="1" customWidth="1"/>
    <col min="9492" max="9495" width="12.77734375" style="1" customWidth="1"/>
    <col min="9496" max="9496" width="1.77734375" style="1" customWidth="1"/>
    <col min="9497" max="9497" width="12.77734375" style="1" customWidth="1"/>
    <col min="9498" max="9498" width="1.77734375" style="1" customWidth="1"/>
    <col min="9499" max="9500" width="0" style="1" hidden="1" customWidth="1"/>
    <col min="9501" max="9501" width="12.77734375" style="1" customWidth="1"/>
    <col min="9502" max="9502" width="17.88671875" style="1" customWidth="1"/>
    <col min="9503" max="9503" width="11.77734375" style="1" customWidth="1"/>
    <col min="9504" max="9504" width="12" style="1" customWidth="1"/>
    <col min="9505" max="9728" width="27.5546875" style="1"/>
    <col min="9729" max="9729" width="19.44140625" style="1" customWidth="1"/>
    <col min="9730" max="9731" width="12.77734375" style="1" customWidth="1"/>
    <col min="9732" max="9732" width="13" style="1" customWidth="1"/>
    <col min="9733" max="9734" width="12.77734375" style="1" customWidth="1"/>
    <col min="9735" max="9737" width="0" style="1" hidden="1" customWidth="1"/>
    <col min="9738" max="9746" width="12.77734375" style="1" customWidth="1"/>
    <col min="9747" max="9747" width="0" style="1" hidden="1" customWidth="1"/>
    <col min="9748" max="9751" width="12.77734375" style="1" customWidth="1"/>
    <col min="9752" max="9752" width="1.77734375" style="1" customWidth="1"/>
    <col min="9753" max="9753" width="12.77734375" style="1" customWidth="1"/>
    <col min="9754" max="9754" width="1.77734375" style="1" customWidth="1"/>
    <col min="9755" max="9756" width="0" style="1" hidden="1" customWidth="1"/>
    <col min="9757" max="9757" width="12.77734375" style="1" customWidth="1"/>
    <col min="9758" max="9758" width="17.88671875" style="1" customWidth="1"/>
    <col min="9759" max="9759" width="11.77734375" style="1" customWidth="1"/>
    <col min="9760" max="9760" width="12" style="1" customWidth="1"/>
    <col min="9761" max="9984" width="27.5546875" style="1"/>
    <col min="9985" max="9985" width="19.44140625" style="1" customWidth="1"/>
    <col min="9986" max="9987" width="12.77734375" style="1" customWidth="1"/>
    <col min="9988" max="9988" width="13" style="1" customWidth="1"/>
    <col min="9989" max="9990" width="12.77734375" style="1" customWidth="1"/>
    <col min="9991" max="9993" width="0" style="1" hidden="1" customWidth="1"/>
    <col min="9994" max="10002" width="12.77734375" style="1" customWidth="1"/>
    <col min="10003" max="10003" width="0" style="1" hidden="1" customWidth="1"/>
    <col min="10004" max="10007" width="12.77734375" style="1" customWidth="1"/>
    <col min="10008" max="10008" width="1.77734375" style="1" customWidth="1"/>
    <col min="10009" max="10009" width="12.77734375" style="1" customWidth="1"/>
    <col min="10010" max="10010" width="1.77734375" style="1" customWidth="1"/>
    <col min="10011" max="10012" width="0" style="1" hidden="1" customWidth="1"/>
    <col min="10013" max="10013" width="12.77734375" style="1" customWidth="1"/>
    <col min="10014" max="10014" width="17.88671875" style="1" customWidth="1"/>
    <col min="10015" max="10015" width="11.77734375" style="1" customWidth="1"/>
    <col min="10016" max="10016" width="12" style="1" customWidth="1"/>
    <col min="10017" max="10240" width="27.5546875" style="1"/>
    <col min="10241" max="10241" width="19.44140625" style="1" customWidth="1"/>
    <col min="10242" max="10243" width="12.77734375" style="1" customWidth="1"/>
    <col min="10244" max="10244" width="13" style="1" customWidth="1"/>
    <col min="10245" max="10246" width="12.77734375" style="1" customWidth="1"/>
    <col min="10247" max="10249" width="0" style="1" hidden="1" customWidth="1"/>
    <col min="10250" max="10258" width="12.77734375" style="1" customWidth="1"/>
    <col min="10259" max="10259" width="0" style="1" hidden="1" customWidth="1"/>
    <col min="10260" max="10263" width="12.77734375" style="1" customWidth="1"/>
    <col min="10264" max="10264" width="1.77734375" style="1" customWidth="1"/>
    <col min="10265" max="10265" width="12.77734375" style="1" customWidth="1"/>
    <col min="10266" max="10266" width="1.77734375" style="1" customWidth="1"/>
    <col min="10267" max="10268" width="0" style="1" hidden="1" customWidth="1"/>
    <col min="10269" max="10269" width="12.77734375" style="1" customWidth="1"/>
    <col min="10270" max="10270" width="17.88671875" style="1" customWidth="1"/>
    <col min="10271" max="10271" width="11.77734375" style="1" customWidth="1"/>
    <col min="10272" max="10272" width="12" style="1" customWidth="1"/>
    <col min="10273" max="10496" width="27.5546875" style="1"/>
    <col min="10497" max="10497" width="19.44140625" style="1" customWidth="1"/>
    <col min="10498" max="10499" width="12.77734375" style="1" customWidth="1"/>
    <col min="10500" max="10500" width="13" style="1" customWidth="1"/>
    <col min="10501" max="10502" width="12.77734375" style="1" customWidth="1"/>
    <col min="10503" max="10505" width="0" style="1" hidden="1" customWidth="1"/>
    <col min="10506" max="10514" width="12.77734375" style="1" customWidth="1"/>
    <col min="10515" max="10515" width="0" style="1" hidden="1" customWidth="1"/>
    <col min="10516" max="10519" width="12.77734375" style="1" customWidth="1"/>
    <col min="10520" max="10520" width="1.77734375" style="1" customWidth="1"/>
    <col min="10521" max="10521" width="12.77734375" style="1" customWidth="1"/>
    <col min="10522" max="10522" width="1.77734375" style="1" customWidth="1"/>
    <col min="10523" max="10524" width="0" style="1" hidden="1" customWidth="1"/>
    <col min="10525" max="10525" width="12.77734375" style="1" customWidth="1"/>
    <col min="10526" max="10526" width="17.88671875" style="1" customWidth="1"/>
    <col min="10527" max="10527" width="11.77734375" style="1" customWidth="1"/>
    <col min="10528" max="10528" width="12" style="1" customWidth="1"/>
    <col min="10529" max="10752" width="27.5546875" style="1"/>
    <col min="10753" max="10753" width="19.44140625" style="1" customWidth="1"/>
    <col min="10754" max="10755" width="12.77734375" style="1" customWidth="1"/>
    <col min="10756" max="10756" width="13" style="1" customWidth="1"/>
    <col min="10757" max="10758" width="12.77734375" style="1" customWidth="1"/>
    <col min="10759" max="10761" width="0" style="1" hidden="1" customWidth="1"/>
    <col min="10762" max="10770" width="12.77734375" style="1" customWidth="1"/>
    <col min="10771" max="10771" width="0" style="1" hidden="1" customWidth="1"/>
    <col min="10772" max="10775" width="12.77734375" style="1" customWidth="1"/>
    <col min="10776" max="10776" width="1.77734375" style="1" customWidth="1"/>
    <col min="10777" max="10777" width="12.77734375" style="1" customWidth="1"/>
    <col min="10778" max="10778" width="1.77734375" style="1" customWidth="1"/>
    <col min="10779" max="10780" width="0" style="1" hidden="1" customWidth="1"/>
    <col min="10781" max="10781" width="12.77734375" style="1" customWidth="1"/>
    <col min="10782" max="10782" width="17.88671875" style="1" customWidth="1"/>
    <col min="10783" max="10783" width="11.77734375" style="1" customWidth="1"/>
    <col min="10784" max="10784" width="12" style="1" customWidth="1"/>
    <col min="10785" max="11008" width="27.5546875" style="1"/>
    <col min="11009" max="11009" width="19.44140625" style="1" customWidth="1"/>
    <col min="11010" max="11011" width="12.77734375" style="1" customWidth="1"/>
    <col min="11012" max="11012" width="13" style="1" customWidth="1"/>
    <col min="11013" max="11014" width="12.77734375" style="1" customWidth="1"/>
    <col min="11015" max="11017" width="0" style="1" hidden="1" customWidth="1"/>
    <col min="11018" max="11026" width="12.77734375" style="1" customWidth="1"/>
    <col min="11027" max="11027" width="0" style="1" hidden="1" customWidth="1"/>
    <col min="11028" max="11031" width="12.77734375" style="1" customWidth="1"/>
    <col min="11032" max="11032" width="1.77734375" style="1" customWidth="1"/>
    <col min="11033" max="11033" width="12.77734375" style="1" customWidth="1"/>
    <col min="11034" max="11034" width="1.77734375" style="1" customWidth="1"/>
    <col min="11035" max="11036" width="0" style="1" hidden="1" customWidth="1"/>
    <col min="11037" max="11037" width="12.77734375" style="1" customWidth="1"/>
    <col min="11038" max="11038" width="17.88671875" style="1" customWidth="1"/>
    <col min="11039" max="11039" width="11.77734375" style="1" customWidth="1"/>
    <col min="11040" max="11040" width="12" style="1" customWidth="1"/>
    <col min="11041" max="11264" width="27.5546875" style="1"/>
    <col min="11265" max="11265" width="19.44140625" style="1" customWidth="1"/>
    <col min="11266" max="11267" width="12.77734375" style="1" customWidth="1"/>
    <col min="11268" max="11268" width="13" style="1" customWidth="1"/>
    <col min="11269" max="11270" width="12.77734375" style="1" customWidth="1"/>
    <col min="11271" max="11273" width="0" style="1" hidden="1" customWidth="1"/>
    <col min="11274" max="11282" width="12.77734375" style="1" customWidth="1"/>
    <col min="11283" max="11283" width="0" style="1" hidden="1" customWidth="1"/>
    <col min="11284" max="11287" width="12.77734375" style="1" customWidth="1"/>
    <col min="11288" max="11288" width="1.77734375" style="1" customWidth="1"/>
    <col min="11289" max="11289" width="12.77734375" style="1" customWidth="1"/>
    <col min="11290" max="11290" width="1.77734375" style="1" customWidth="1"/>
    <col min="11291" max="11292" width="0" style="1" hidden="1" customWidth="1"/>
    <col min="11293" max="11293" width="12.77734375" style="1" customWidth="1"/>
    <col min="11294" max="11294" width="17.88671875" style="1" customWidth="1"/>
    <col min="11295" max="11295" width="11.77734375" style="1" customWidth="1"/>
    <col min="11296" max="11296" width="12" style="1" customWidth="1"/>
    <col min="11297" max="11520" width="27.5546875" style="1"/>
    <col min="11521" max="11521" width="19.44140625" style="1" customWidth="1"/>
    <col min="11522" max="11523" width="12.77734375" style="1" customWidth="1"/>
    <col min="11524" max="11524" width="13" style="1" customWidth="1"/>
    <col min="11525" max="11526" width="12.77734375" style="1" customWidth="1"/>
    <col min="11527" max="11529" width="0" style="1" hidden="1" customWidth="1"/>
    <col min="11530" max="11538" width="12.77734375" style="1" customWidth="1"/>
    <col min="11539" max="11539" width="0" style="1" hidden="1" customWidth="1"/>
    <col min="11540" max="11543" width="12.77734375" style="1" customWidth="1"/>
    <col min="11544" max="11544" width="1.77734375" style="1" customWidth="1"/>
    <col min="11545" max="11545" width="12.77734375" style="1" customWidth="1"/>
    <col min="11546" max="11546" width="1.77734375" style="1" customWidth="1"/>
    <col min="11547" max="11548" width="0" style="1" hidden="1" customWidth="1"/>
    <col min="11549" max="11549" width="12.77734375" style="1" customWidth="1"/>
    <col min="11550" max="11550" width="17.88671875" style="1" customWidth="1"/>
    <col min="11551" max="11551" width="11.77734375" style="1" customWidth="1"/>
    <col min="11552" max="11552" width="12" style="1" customWidth="1"/>
    <col min="11553" max="11776" width="27.5546875" style="1"/>
    <col min="11777" max="11777" width="19.44140625" style="1" customWidth="1"/>
    <col min="11778" max="11779" width="12.77734375" style="1" customWidth="1"/>
    <col min="11780" max="11780" width="13" style="1" customWidth="1"/>
    <col min="11781" max="11782" width="12.77734375" style="1" customWidth="1"/>
    <col min="11783" max="11785" width="0" style="1" hidden="1" customWidth="1"/>
    <col min="11786" max="11794" width="12.77734375" style="1" customWidth="1"/>
    <col min="11795" max="11795" width="0" style="1" hidden="1" customWidth="1"/>
    <col min="11796" max="11799" width="12.77734375" style="1" customWidth="1"/>
    <col min="11800" max="11800" width="1.77734375" style="1" customWidth="1"/>
    <col min="11801" max="11801" width="12.77734375" style="1" customWidth="1"/>
    <col min="11802" max="11802" width="1.77734375" style="1" customWidth="1"/>
    <col min="11803" max="11804" width="0" style="1" hidden="1" customWidth="1"/>
    <col min="11805" max="11805" width="12.77734375" style="1" customWidth="1"/>
    <col min="11806" max="11806" width="17.88671875" style="1" customWidth="1"/>
    <col min="11807" max="11807" width="11.77734375" style="1" customWidth="1"/>
    <col min="11808" max="11808" width="12" style="1" customWidth="1"/>
    <col min="11809" max="12032" width="27.5546875" style="1"/>
    <col min="12033" max="12033" width="19.44140625" style="1" customWidth="1"/>
    <col min="12034" max="12035" width="12.77734375" style="1" customWidth="1"/>
    <col min="12036" max="12036" width="13" style="1" customWidth="1"/>
    <col min="12037" max="12038" width="12.77734375" style="1" customWidth="1"/>
    <col min="12039" max="12041" width="0" style="1" hidden="1" customWidth="1"/>
    <col min="12042" max="12050" width="12.77734375" style="1" customWidth="1"/>
    <col min="12051" max="12051" width="0" style="1" hidden="1" customWidth="1"/>
    <col min="12052" max="12055" width="12.77734375" style="1" customWidth="1"/>
    <col min="12056" max="12056" width="1.77734375" style="1" customWidth="1"/>
    <col min="12057" max="12057" width="12.77734375" style="1" customWidth="1"/>
    <col min="12058" max="12058" width="1.77734375" style="1" customWidth="1"/>
    <col min="12059" max="12060" width="0" style="1" hidden="1" customWidth="1"/>
    <col min="12061" max="12061" width="12.77734375" style="1" customWidth="1"/>
    <col min="12062" max="12062" width="17.88671875" style="1" customWidth="1"/>
    <col min="12063" max="12063" width="11.77734375" style="1" customWidth="1"/>
    <col min="12064" max="12064" width="12" style="1" customWidth="1"/>
    <col min="12065" max="12288" width="27.5546875" style="1"/>
    <col min="12289" max="12289" width="19.44140625" style="1" customWidth="1"/>
    <col min="12290" max="12291" width="12.77734375" style="1" customWidth="1"/>
    <col min="12292" max="12292" width="13" style="1" customWidth="1"/>
    <col min="12293" max="12294" width="12.77734375" style="1" customWidth="1"/>
    <col min="12295" max="12297" width="0" style="1" hidden="1" customWidth="1"/>
    <col min="12298" max="12306" width="12.77734375" style="1" customWidth="1"/>
    <col min="12307" max="12307" width="0" style="1" hidden="1" customWidth="1"/>
    <col min="12308" max="12311" width="12.77734375" style="1" customWidth="1"/>
    <col min="12312" max="12312" width="1.77734375" style="1" customWidth="1"/>
    <col min="12313" max="12313" width="12.77734375" style="1" customWidth="1"/>
    <col min="12314" max="12314" width="1.77734375" style="1" customWidth="1"/>
    <col min="12315" max="12316" width="0" style="1" hidden="1" customWidth="1"/>
    <col min="12317" max="12317" width="12.77734375" style="1" customWidth="1"/>
    <col min="12318" max="12318" width="17.88671875" style="1" customWidth="1"/>
    <col min="12319" max="12319" width="11.77734375" style="1" customWidth="1"/>
    <col min="12320" max="12320" width="12" style="1" customWidth="1"/>
    <col min="12321" max="12544" width="27.5546875" style="1"/>
    <col min="12545" max="12545" width="19.44140625" style="1" customWidth="1"/>
    <col min="12546" max="12547" width="12.77734375" style="1" customWidth="1"/>
    <col min="12548" max="12548" width="13" style="1" customWidth="1"/>
    <col min="12549" max="12550" width="12.77734375" style="1" customWidth="1"/>
    <col min="12551" max="12553" width="0" style="1" hidden="1" customWidth="1"/>
    <col min="12554" max="12562" width="12.77734375" style="1" customWidth="1"/>
    <col min="12563" max="12563" width="0" style="1" hidden="1" customWidth="1"/>
    <col min="12564" max="12567" width="12.77734375" style="1" customWidth="1"/>
    <col min="12568" max="12568" width="1.77734375" style="1" customWidth="1"/>
    <col min="12569" max="12569" width="12.77734375" style="1" customWidth="1"/>
    <col min="12570" max="12570" width="1.77734375" style="1" customWidth="1"/>
    <col min="12571" max="12572" width="0" style="1" hidden="1" customWidth="1"/>
    <col min="12573" max="12573" width="12.77734375" style="1" customWidth="1"/>
    <col min="12574" max="12574" width="17.88671875" style="1" customWidth="1"/>
    <col min="12575" max="12575" width="11.77734375" style="1" customWidth="1"/>
    <col min="12576" max="12576" width="12" style="1" customWidth="1"/>
    <col min="12577" max="12800" width="27.5546875" style="1"/>
    <col min="12801" max="12801" width="19.44140625" style="1" customWidth="1"/>
    <col min="12802" max="12803" width="12.77734375" style="1" customWidth="1"/>
    <col min="12804" max="12804" width="13" style="1" customWidth="1"/>
    <col min="12805" max="12806" width="12.77734375" style="1" customWidth="1"/>
    <col min="12807" max="12809" width="0" style="1" hidden="1" customWidth="1"/>
    <col min="12810" max="12818" width="12.77734375" style="1" customWidth="1"/>
    <col min="12819" max="12819" width="0" style="1" hidden="1" customWidth="1"/>
    <col min="12820" max="12823" width="12.77734375" style="1" customWidth="1"/>
    <col min="12824" max="12824" width="1.77734375" style="1" customWidth="1"/>
    <col min="12825" max="12825" width="12.77734375" style="1" customWidth="1"/>
    <col min="12826" max="12826" width="1.77734375" style="1" customWidth="1"/>
    <col min="12827" max="12828" width="0" style="1" hidden="1" customWidth="1"/>
    <col min="12829" max="12829" width="12.77734375" style="1" customWidth="1"/>
    <col min="12830" max="12830" width="17.88671875" style="1" customWidth="1"/>
    <col min="12831" max="12831" width="11.77734375" style="1" customWidth="1"/>
    <col min="12832" max="12832" width="12" style="1" customWidth="1"/>
    <col min="12833" max="13056" width="27.5546875" style="1"/>
    <col min="13057" max="13057" width="19.44140625" style="1" customWidth="1"/>
    <col min="13058" max="13059" width="12.77734375" style="1" customWidth="1"/>
    <col min="13060" max="13060" width="13" style="1" customWidth="1"/>
    <col min="13061" max="13062" width="12.77734375" style="1" customWidth="1"/>
    <col min="13063" max="13065" width="0" style="1" hidden="1" customWidth="1"/>
    <col min="13066" max="13074" width="12.77734375" style="1" customWidth="1"/>
    <col min="13075" max="13075" width="0" style="1" hidden="1" customWidth="1"/>
    <col min="13076" max="13079" width="12.77734375" style="1" customWidth="1"/>
    <col min="13080" max="13080" width="1.77734375" style="1" customWidth="1"/>
    <col min="13081" max="13081" width="12.77734375" style="1" customWidth="1"/>
    <col min="13082" max="13082" width="1.77734375" style="1" customWidth="1"/>
    <col min="13083" max="13084" width="0" style="1" hidden="1" customWidth="1"/>
    <col min="13085" max="13085" width="12.77734375" style="1" customWidth="1"/>
    <col min="13086" max="13086" width="17.88671875" style="1" customWidth="1"/>
    <col min="13087" max="13087" width="11.77734375" style="1" customWidth="1"/>
    <col min="13088" max="13088" width="12" style="1" customWidth="1"/>
    <col min="13089" max="13312" width="27.5546875" style="1"/>
    <col min="13313" max="13313" width="19.44140625" style="1" customWidth="1"/>
    <col min="13314" max="13315" width="12.77734375" style="1" customWidth="1"/>
    <col min="13316" max="13316" width="13" style="1" customWidth="1"/>
    <col min="13317" max="13318" width="12.77734375" style="1" customWidth="1"/>
    <col min="13319" max="13321" width="0" style="1" hidden="1" customWidth="1"/>
    <col min="13322" max="13330" width="12.77734375" style="1" customWidth="1"/>
    <col min="13331" max="13331" width="0" style="1" hidden="1" customWidth="1"/>
    <col min="13332" max="13335" width="12.77734375" style="1" customWidth="1"/>
    <col min="13336" max="13336" width="1.77734375" style="1" customWidth="1"/>
    <col min="13337" max="13337" width="12.77734375" style="1" customWidth="1"/>
    <col min="13338" max="13338" width="1.77734375" style="1" customWidth="1"/>
    <col min="13339" max="13340" width="0" style="1" hidden="1" customWidth="1"/>
    <col min="13341" max="13341" width="12.77734375" style="1" customWidth="1"/>
    <col min="13342" max="13342" width="17.88671875" style="1" customWidth="1"/>
    <col min="13343" max="13343" width="11.77734375" style="1" customWidth="1"/>
    <col min="13344" max="13344" width="12" style="1" customWidth="1"/>
    <col min="13345" max="13568" width="27.5546875" style="1"/>
    <col min="13569" max="13569" width="19.44140625" style="1" customWidth="1"/>
    <col min="13570" max="13571" width="12.77734375" style="1" customWidth="1"/>
    <col min="13572" max="13572" width="13" style="1" customWidth="1"/>
    <col min="13573" max="13574" width="12.77734375" style="1" customWidth="1"/>
    <col min="13575" max="13577" width="0" style="1" hidden="1" customWidth="1"/>
    <col min="13578" max="13586" width="12.77734375" style="1" customWidth="1"/>
    <col min="13587" max="13587" width="0" style="1" hidden="1" customWidth="1"/>
    <col min="13588" max="13591" width="12.77734375" style="1" customWidth="1"/>
    <col min="13592" max="13592" width="1.77734375" style="1" customWidth="1"/>
    <col min="13593" max="13593" width="12.77734375" style="1" customWidth="1"/>
    <col min="13594" max="13594" width="1.77734375" style="1" customWidth="1"/>
    <col min="13595" max="13596" width="0" style="1" hidden="1" customWidth="1"/>
    <col min="13597" max="13597" width="12.77734375" style="1" customWidth="1"/>
    <col min="13598" max="13598" width="17.88671875" style="1" customWidth="1"/>
    <col min="13599" max="13599" width="11.77734375" style="1" customWidth="1"/>
    <col min="13600" max="13600" width="12" style="1" customWidth="1"/>
    <col min="13601" max="13824" width="27.5546875" style="1"/>
    <col min="13825" max="13825" width="19.44140625" style="1" customWidth="1"/>
    <col min="13826" max="13827" width="12.77734375" style="1" customWidth="1"/>
    <col min="13828" max="13828" width="13" style="1" customWidth="1"/>
    <col min="13829" max="13830" width="12.77734375" style="1" customWidth="1"/>
    <col min="13831" max="13833" width="0" style="1" hidden="1" customWidth="1"/>
    <col min="13834" max="13842" width="12.77734375" style="1" customWidth="1"/>
    <col min="13843" max="13843" width="0" style="1" hidden="1" customWidth="1"/>
    <col min="13844" max="13847" width="12.77734375" style="1" customWidth="1"/>
    <col min="13848" max="13848" width="1.77734375" style="1" customWidth="1"/>
    <col min="13849" max="13849" width="12.77734375" style="1" customWidth="1"/>
    <col min="13850" max="13850" width="1.77734375" style="1" customWidth="1"/>
    <col min="13851" max="13852" width="0" style="1" hidden="1" customWidth="1"/>
    <col min="13853" max="13853" width="12.77734375" style="1" customWidth="1"/>
    <col min="13854" max="13854" width="17.88671875" style="1" customWidth="1"/>
    <col min="13855" max="13855" width="11.77734375" style="1" customWidth="1"/>
    <col min="13856" max="13856" width="12" style="1" customWidth="1"/>
    <col min="13857" max="14080" width="27.5546875" style="1"/>
    <col min="14081" max="14081" width="19.44140625" style="1" customWidth="1"/>
    <col min="14082" max="14083" width="12.77734375" style="1" customWidth="1"/>
    <col min="14084" max="14084" width="13" style="1" customWidth="1"/>
    <col min="14085" max="14086" width="12.77734375" style="1" customWidth="1"/>
    <col min="14087" max="14089" width="0" style="1" hidden="1" customWidth="1"/>
    <col min="14090" max="14098" width="12.77734375" style="1" customWidth="1"/>
    <col min="14099" max="14099" width="0" style="1" hidden="1" customWidth="1"/>
    <col min="14100" max="14103" width="12.77734375" style="1" customWidth="1"/>
    <col min="14104" max="14104" width="1.77734375" style="1" customWidth="1"/>
    <col min="14105" max="14105" width="12.77734375" style="1" customWidth="1"/>
    <col min="14106" max="14106" width="1.77734375" style="1" customWidth="1"/>
    <col min="14107" max="14108" width="0" style="1" hidden="1" customWidth="1"/>
    <col min="14109" max="14109" width="12.77734375" style="1" customWidth="1"/>
    <col min="14110" max="14110" width="17.88671875" style="1" customWidth="1"/>
    <col min="14111" max="14111" width="11.77734375" style="1" customWidth="1"/>
    <col min="14112" max="14112" width="12" style="1" customWidth="1"/>
    <col min="14113" max="14336" width="27.5546875" style="1"/>
    <col min="14337" max="14337" width="19.44140625" style="1" customWidth="1"/>
    <col min="14338" max="14339" width="12.77734375" style="1" customWidth="1"/>
    <col min="14340" max="14340" width="13" style="1" customWidth="1"/>
    <col min="14341" max="14342" width="12.77734375" style="1" customWidth="1"/>
    <col min="14343" max="14345" width="0" style="1" hidden="1" customWidth="1"/>
    <col min="14346" max="14354" width="12.77734375" style="1" customWidth="1"/>
    <col min="14355" max="14355" width="0" style="1" hidden="1" customWidth="1"/>
    <col min="14356" max="14359" width="12.77734375" style="1" customWidth="1"/>
    <col min="14360" max="14360" width="1.77734375" style="1" customWidth="1"/>
    <col min="14361" max="14361" width="12.77734375" style="1" customWidth="1"/>
    <col min="14362" max="14362" width="1.77734375" style="1" customWidth="1"/>
    <col min="14363" max="14364" width="0" style="1" hidden="1" customWidth="1"/>
    <col min="14365" max="14365" width="12.77734375" style="1" customWidth="1"/>
    <col min="14366" max="14366" width="17.88671875" style="1" customWidth="1"/>
    <col min="14367" max="14367" width="11.77734375" style="1" customWidth="1"/>
    <col min="14368" max="14368" width="12" style="1" customWidth="1"/>
    <col min="14369" max="14592" width="27.5546875" style="1"/>
    <col min="14593" max="14593" width="19.44140625" style="1" customWidth="1"/>
    <col min="14594" max="14595" width="12.77734375" style="1" customWidth="1"/>
    <col min="14596" max="14596" width="13" style="1" customWidth="1"/>
    <col min="14597" max="14598" width="12.77734375" style="1" customWidth="1"/>
    <col min="14599" max="14601" width="0" style="1" hidden="1" customWidth="1"/>
    <col min="14602" max="14610" width="12.77734375" style="1" customWidth="1"/>
    <col min="14611" max="14611" width="0" style="1" hidden="1" customWidth="1"/>
    <col min="14612" max="14615" width="12.77734375" style="1" customWidth="1"/>
    <col min="14616" max="14616" width="1.77734375" style="1" customWidth="1"/>
    <col min="14617" max="14617" width="12.77734375" style="1" customWidth="1"/>
    <col min="14618" max="14618" width="1.77734375" style="1" customWidth="1"/>
    <col min="14619" max="14620" width="0" style="1" hidden="1" customWidth="1"/>
    <col min="14621" max="14621" width="12.77734375" style="1" customWidth="1"/>
    <col min="14622" max="14622" width="17.88671875" style="1" customWidth="1"/>
    <col min="14623" max="14623" width="11.77734375" style="1" customWidth="1"/>
    <col min="14624" max="14624" width="12" style="1" customWidth="1"/>
    <col min="14625" max="14848" width="27.5546875" style="1"/>
    <col min="14849" max="14849" width="19.44140625" style="1" customWidth="1"/>
    <col min="14850" max="14851" width="12.77734375" style="1" customWidth="1"/>
    <col min="14852" max="14852" width="13" style="1" customWidth="1"/>
    <col min="14853" max="14854" width="12.77734375" style="1" customWidth="1"/>
    <col min="14855" max="14857" width="0" style="1" hidden="1" customWidth="1"/>
    <col min="14858" max="14866" width="12.77734375" style="1" customWidth="1"/>
    <col min="14867" max="14867" width="0" style="1" hidden="1" customWidth="1"/>
    <col min="14868" max="14871" width="12.77734375" style="1" customWidth="1"/>
    <col min="14872" max="14872" width="1.77734375" style="1" customWidth="1"/>
    <col min="14873" max="14873" width="12.77734375" style="1" customWidth="1"/>
    <col min="14874" max="14874" width="1.77734375" style="1" customWidth="1"/>
    <col min="14875" max="14876" width="0" style="1" hidden="1" customWidth="1"/>
    <col min="14877" max="14877" width="12.77734375" style="1" customWidth="1"/>
    <col min="14878" max="14878" width="17.88671875" style="1" customWidth="1"/>
    <col min="14879" max="14879" width="11.77734375" style="1" customWidth="1"/>
    <col min="14880" max="14880" width="12" style="1" customWidth="1"/>
    <col min="14881" max="15104" width="27.5546875" style="1"/>
    <col min="15105" max="15105" width="19.44140625" style="1" customWidth="1"/>
    <col min="15106" max="15107" width="12.77734375" style="1" customWidth="1"/>
    <col min="15108" max="15108" width="13" style="1" customWidth="1"/>
    <col min="15109" max="15110" width="12.77734375" style="1" customWidth="1"/>
    <col min="15111" max="15113" width="0" style="1" hidden="1" customWidth="1"/>
    <col min="15114" max="15122" width="12.77734375" style="1" customWidth="1"/>
    <col min="15123" max="15123" width="0" style="1" hidden="1" customWidth="1"/>
    <col min="15124" max="15127" width="12.77734375" style="1" customWidth="1"/>
    <col min="15128" max="15128" width="1.77734375" style="1" customWidth="1"/>
    <col min="15129" max="15129" width="12.77734375" style="1" customWidth="1"/>
    <col min="15130" max="15130" width="1.77734375" style="1" customWidth="1"/>
    <col min="15131" max="15132" width="0" style="1" hidden="1" customWidth="1"/>
    <col min="15133" max="15133" width="12.77734375" style="1" customWidth="1"/>
    <col min="15134" max="15134" width="17.88671875" style="1" customWidth="1"/>
    <col min="15135" max="15135" width="11.77734375" style="1" customWidth="1"/>
    <col min="15136" max="15136" width="12" style="1" customWidth="1"/>
    <col min="15137" max="15360" width="27.5546875" style="1"/>
    <col min="15361" max="15361" width="19.44140625" style="1" customWidth="1"/>
    <col min="15362" max="15363" width="12.77734375" style="1" customWidth="1"/>
    <col min="15364" max="15364" width="13" style="1" customWidth="1"/>
    <col min="15365" max="15366" width="12.77734375" style="1" customWidth="1"/>
    <col min="15367" max="15369" width="0" style="1" hidden="1" customWidth="1"/>
    <col min="15370" max="15378" width="12.77734375" style="1" customWidth="1"/>
    <col min="15379" max="15379" width="0" style="1" hidden="1" customWidth="1"/>
    <col min="15380" max="15383" width="12.77734375" style="1" customWidth="1"/>
    <col min="15384" max="15384" width="1.77734375" style="1" customWidth="1"/>
    <col min="15385" max="15385" width="12.77734375" style="1" customWidth="1"/>
    <col min="15386" max="15386" width="1.77734375" style="1" customWidth="1"/>
    <col min="15387" max="15388" width="0" style="1" hidden="1" customWidth="1"/>
    <col min="15389" max="15389" width="12.77734375" style="1" customWidth="1"/>
    <col min="15390" max="15390" width="17.88671875" style="1" customWidth="1"/>
    <col min="15391" max="15391" width="11.77734375" style="1" customWidth="1"/>
    <col min="15392" max="15392" width="12" style="1" customWidth="1"/>
    <col min="15393" max="15616" width="27.5546875" style="1"/>
    <col min="15617" max="15617" width="19.44140625" style="1" customWidth="1"/>
    <col min="15618" max="15619" width="12.77734375" style="1" customWidth="1"/>
    <col min="15620" max="15620" width="13" style="1" customWidth="1"/>
    <col min="15621" max="15622" width="12.77734375" style="1" customWidth="1"/>
    <col min="15623" max="15625" width="0" style="1" hidden="1" customWidth="1"/>
    <col min="15626" max="15634" width="12.77734375" style="1" customWidth="1"/>
    <col min="15635" max="15635" width="0" style="1" hidden="1" customWidth="1"/>
    <col min="15636" max="15639" width="12.77734375" style="1" customWidth="1"/>
    <col min="15640" max="15640" width="1.77734375" style="1" customWidth="1"/>
    <col min="15641" max="15641" width="12.77734375" style="1" customWidth="1"/>
    <col min="15642" max="15642" width="1.77734375" style="1" customWidth="1"/>
    <col min="15643" max="15644" width="0" style="1" hidden="1" customWidth="1"/>
    <col min="15645" max="15645" width="12.77734375" style="1" customWidth="1"/>
    <col min="15646" max="15646" width="17.88671875" style="1" customWidth="1"/>
    <col min="15647" max="15647" width="11.77734375" style="1" customWidth="1"/>
    <col min="15648" max="15648" width="12" style="1" customWidth="1"/>
    <col min="15649" max="15872" width="27.5546875" style="1"/>
    <col min="15873" max="15873" width="19.44140625" style="1" customWidth="1"/>
    <col min="15874" max="15875" width="12.77734375" style="1" customWidth="1"/>
    <col min="15876" max="15876" width="13" style="1" customWidth="1"/>
    <col min="15877" max="15878" width="12.77734375" style="1" customWidth="1"/>
    <col min="15879" max="15881" width="0" style="1" hidden="1" customWidth="1"/>
    <col min="15882" max="15890" width="12.77734375" style="1" customWidth="1"/>
    <col min="15891" max="15891" width="0" style="1" hidden="1" customWidth="1"/>
    <col min="15892" max="15895" width="12.77734375" style="1" customWidth="1"/>
    <col min="15896" max="15896" width="1.77734375" style="1" customWidth="1"/>
    <col min="15897" max="15897" width="12.77734375" style="1" customWidth="1"/>
    <col min="15898" max="15898" width="1.77734375" style="1" customWidth="1"/>
    <col min="15899" max="15900" width="0" style="1" hidden="1" customWidth="1"/>
    <col min="15901" max="15901" width="12.77734375" style="1" customWidth="1"/>
    <col min="15902" max="15902" width="17.88671875" style="1" customWidth="1"/>
    <col min="15903" max="15903" width="11.77734375" style="1" customWidth="1"/>
    <col min="15904" max="15904" width="12" style="1" customWidth="1"/>
    <col min="15905" max="16128" width="27.5546875" style="1"/>
    <col min="16129" max="16129" width="19.44140625" style="1" customWidth="1"/>
    <col min="16130" max="16131" width="12.77734375" style="1" customWidth="1"/>
    <col min="16132" max="16132" width="13" style="1" customWidth="1"/>
    <col min="16133" max="16134" width="12.77734375" style="1" customWidth="1"/>
    <col min="16135" max="16137" width="0" style="1" hidden="1" customWidth="1"/>
    <col min="16138" max="16146" width="12.77734375" style="1" customWidth="1"/>
    <col min="16147" max="16147" width="0" style="1" hidden="1" customWidth="1"/>
    <col min="16148" max="16151" width="12.77734375" style="1" customWidth="1"/>
    <col min="16152" max="16152" width="1.77734375" style="1" customWidth="1"/>
    <col min="16153" max="16153" width="12.77734375" style="1" customWidth="1"/>
    <col min="16154" max="16154" width="1.77734375" style="1" customWidth="1"/>
    <col min="16155" max="16156" width="0" style="1" hidden="1" customWidth="1"/>
    <col min="16157" max="16157" width="12.77734375" style="1" customWidth="1"/>
    <col min="16158" max="16158" width="17.88671875" style="1" customWidth="1"/>
    <col min="16159" max="16159" width="11.77734375" style="1" customWidth="1"/>
    <col min="16160" max="16160" width="12" style="1" customWidth="1"/>
    <col min="16161" max="16384" width="27.5546875" style="1"/>
  </cols>
  <sheetData>
    <row r="1" spans="1:52" ht="36.75" customHeight="1" x14ac:dyDescent="0.25">
      <c r="A1" s="68"/>
      <c r="B1" s="53"/>
      <c r="C1" s="67"/>
      <c r="D1" s="53"/>
      <c r="E1" s="53"/>
      <c r="F1" s="53"/>
      <c r="G1" s="53"/>
      <c r="H1" s="53"/>
      <c r="I1" s="53"/>
      <c r="J1" s="53"/>
      <c r="K1" s="53"/>
      <c r="M1" s="66"/>
      <c r="O1" s="53"/>
      <c r="P1" s="53"/>
      <c r="Q1" s="53"/>
      <c r="R1" s="53"/>
      <c r="S1" s="53"/>
      <c r="T1" s="53"/>
      <c r="U1" s="53"/>
      <c r="V1" s="53"/>
      <c r="W1" s="65" t="s">
        <v>95</v>
      </c>
      <c r="Y1" s="64"/>
      <c r="AA1" s="64"/>
      <c r="AC1" s="64"/>
    </row>
    <row r="2" spans="1:52" s="60" customFormat="1" ht="18" customHeight="1" x14ac:dyDescent="0.2">
      <c r="A2" s="63"/>
      <c r="B2" s="29"/>
      <c r="C2" s="29"/>
      <c r="D2" s="30"/>
      <c r="E2" s="29"/>
      <c r="F2" s="29"/>
      <c r="G2" s="29"/>
      <c r="H2" s="29"/>
      <c r="I2" s="29"/>
      <c r="J2" s="29"/>
      <c r="K2" s="29"/>
      <c r="M2" s="62"/>
      <c r="N2" s="61"/>
      <c r="O2" s="29"/>
      <c r="P2" s="29"/>
      <c r="Q2" s="29"/>
      <c r="R2" s="29"/>
      <c r="S2" s="29"/>
      <c r="T2" s="29"/>
      <c r="U2" s="29"/>
      <c r="V2" s="29"/>
      <c r="W2" s="5"/>
      <c r="Y2" s="5"/>
      <c r="AA2" s="5"/>
      <c r="AC2" s="5"/>
    </row>
    <row r="3" spans="1:52" ht="21" customHeight="1" x14ac:dyDescent="0.2">
      <c r="A3" s="59"/>
      <c r="B3" s="53"/>
      <c r="C3" s="53"/>
      <c r="D3" s="59"/>
      <c r="E3" s="53"/>
      <c r="F3" s="54"/>
      <c r="G3" s="53"/>
      <c r="H3" s="53"/>
      <c r="I3" s="54"/>
      <c r="J3" s="53"/>
      <c r="K3" s="53"/>
      <c r="M3" s="58"/>
      <c r="N3" s="57"/>
      <c r="O3" s="53"/>
      <c r="P3" s="53"/>
      <c r="Q3" s="53"/>
      <c r="R3" s="53"/>
      <c r="S3" s="53"/>
      <c r="T3" s="53"/>
      <c r="U3" s="53"/>
      <c r="V3" s="53"/>
      <c r="W3" s="5"/>
      <c r="Y3" s="5"/>
      <c r="AA3" s="5"/>
      <c r="AC3" s="5"/>
    </row>
    <row r="4" spans="1:52" ht="20.100000000000001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5"/>
      <c r="X4" s="8"/>
      <c r="Y4" s="55"/>
      <c r="Z4" s="8"/>
      <c r="AA4" s="55"/>
      <c r="AB4" s="8"/>
      <c r="AC4" s="55"/>
    </row>
    <row r="5" spans="1:52" ht="15" customHeight="1" x14ac:dyDescent="0.2">
      <c r="A5" s="53"/>
      <c r="B5" s="53"/>
      <c r="C5" s="53"/>
      <c r="D5" s="53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2"/>
      <c r="Y5" s="50"/>
      <c r="AA5" s="50"/>
      <c r="AC5" s="50"/>
    </row>
    <row r="6" spans="1:52" ht="15.95" customHeight="1" x14ac:dyDescent="0.25">
      <c r="A6" s="104"/>
      <c r="B6" s="104" t="s">
        <v>94</v>
      </c>
      <c r="C6" s="104" t="s">
        <v>100</v>
      </c>
      <c r="D6" s="104"/>
      <c r="E6" s="104" t="s">
        <v>93</v>
      </c>
      <c r="F6" s="104"/>
      <c r="G6" s="223"/>
      <c r="H6" s="224"/>
      <c r="I6" s="224"/>
      <c r="J6" s="119" t="s">
        <v>92</v>
      </c>
      <c r="K6" s="118"/>
      <c r="L6" s="104" t="s">
        <v>91</v>
      </c>
      <c r="M6" s="117" t="s">
        <v>90</v>
      </c>
      <c r="N6" s="110" t="s">
        <v>89</v>
      </c>
      <c r="O6" s="109"/>
      <c r="P6" s="109"/>
      <c r="Q6" s="108"/>
      <c r="R6" s="215" t="s">
        <v>88</v>
      </c>
      <c r="S6" s="216"/>
      <c r="T6" s="217"/>
      <c r="U6" s="104" t="s">
        <v>87</v>
      </c>
      <c r="V6" s="116" t="s">
        <v>86</v>
      </c>
      <c r="W6" s="115" t="s">
        <v>73</v>
      </c>
      <c r="X6" s="96"/>
      <c r="Y6" s="114" t="s">
        <v>85</v>
      </c>
      <c r="Z6" s="2"/>
      <c r="AA6" s="137"/>
      <c r="AB6" s="2"/>
      <c r="AC6" s="11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97" t="s">
        <v>22</v>
      </c>
      <c r="B7" s="97" t="s">
        <v>84</v>
      </c>
      <c r="C7" s="97" t="s">
        <v>99</v>
      </c>
      <c r="D7" s="97" t="s">
        <v>82</v>
      </c>
      <c r="E7" s="97" t="s">
        <v>83</v>
      </c>
      <c r="F7" s="97" t="s">
        <v>82</v>
      </c>
      <c r="G7" s="225"/>
      <c r="H7" s="225"/>
      <c r="I7" s="225"/>
      <c r="J7" s="113" t="s">
        <v>81</v>
      </c>
      <c r="K7" s="112"/>
      <c r="L7" s="97" t="s">
        <v>80</v>
      </c>
      <c r="M7" s="111" t="s">
        <v>70</v>
      </c>
      <c r="N7" s="110" t="s">
        <v>79</v>
      </c>
      <c r="O7" s="109"/>
      <c r="P7" s="108"/>
      <c r="Q7" s="104" t="s">
        <v>78</v>
      </c>
      <c r="R7" s="218" t="s">
        <v>108</v>
      </c>
      <c r="S7" s="219"/>
      <c r="T7" s="220"/>
      <c r="U7" s="97" t="s">
        <v>77</v>
      </c>
      <c r="V7" s="98" t="s">
        <v>76</v>
      </c>
      <c r="W7" s="97" t="s">
        <v>75</v>
      </c>
      <c r="X7" s="96"/>
      <c r="Y7" s="95" t="s">
        <v>74</v>
      </c>
      <c r="Z7" s="2"/>
      <c r="AA7" s="138"/>
      <c r="AB7" s="2"/>
      <c r="AC7" s="95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97"/>
      <c r="B8" s="97" t="s">
        <v>72</v>
      </c>
      <c r="C8" s="97" t="s">
        <v>72</v>
      </c>
      <c r="D8" s="97"/>
      <c r="E8" s="97" t="s">
        <v>71</v>
      </c>
      <c r="F8" s="97"/>
      <c r="G8" s="107"/>
      <c r="H8" s="106"/>
      <c r="I8" s="105"/>
      <c r="J8" s="104" t="s">
        <v>71</v>
      </c>
      <c r="K8" s="104" t="s">
        <v>70</v>
      </c>
      <c r="L8" s="97" t="s">
        <v>69</v>
      </c>
      <c r="M8" s="97" t="s">
        <v>68</v>
      </c>
      <c r="N8" s="98" t="s">
        <v>67</v>
      </c>
      <c r="O8" s="104" t="s">
        <v>66</v>
      </c>
      <c r="P8" s="226" t="s">
        <v>63</v>
      </c>
      <c r="Q8" s="97" t="s">
        <v>65</v>
      </c>
      <c r="R8" s="104" t="s">
        <v>64</v>
      </c>
      <c r="S8" s="103"/>
      <c r="T8" s="221" t="s">
        <v>63</v>
      </c>
      <c r="U8" s="97" t="s">
        <v>62</v>
      </c>
      <c r="V8" s="98" t="s">
        <v>61</v>
      </c>
      <c r="W8" s="97" t="s">
        <v>60</v>
      </c>
      <c r="X8" s="96"/>
      <c r="Y8" s="95" t="s">
        <v>59</v>
      </c>
      <c r="Z8" s="2"/>
      <c r="AA8" s="138"/>
      <c r="AB8" s="2"/>
      <c r="AC8" s="95" t="s">
        <v>58</v>
      </c>
      <c r="AD8" s="26"/>
      <c r="AE8" s="26"/>
      <c r="AF8" s="26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102"/>
      <c r="B9" s="97"/>
      <c r="C9" s="97"/>
      <c r="D9" s="97"/>
      <c r="E9" s="97" t="s">
        <v>57</v>
      </c>
      <c r="F9" s="102"/>
      <c r="G9" s="101"/>
      <c r="H9" s="100"/>
      <c r="I9" s="99"/>
      <c r="J9" s="97" t="s">
        <v>56</v>
      </c>
      <c r="K9" s="97" t="s">
        <v>55</v>
      </c>
      <c r="L9" s="97" t="s">
        <v>54</v>
      </c>
      <c r="M9" s="97" t="s">
        <v>53</v>
      </c>
      <c r="N9" s="98" t="s">
        <v>52</v>
      </c>
      <c r="O9" s="97" t="s">
        <v>51</v>
      </c>
      <c r="P9" s="227"/>
      <c r="Q9" s="97"/>
      <c r="R9" s="97" t="s">
        <v>50</v>
      </c>
      <c r="S9" s="98"/>
      <c r="T9" s="222"/>
      <c r="U9" s="97" t="s">
        <v>49</v>
      </c>
      <c r="V9" s="98" t="s">
        <v>48</v>
      </c>
      <c r="W9" s="97" t="s">
        <v>47</v>
      </c>
      <c r="X9" s="96"/>
      <c r="Y9" s="95" t="s">
        <v>46</v>
      </c>
      <c r="Z9" s="2"/>
      <c r="AA9" s="139"/>
      <c r="AB9" s="2"/>
      <c r="AC9" s="95"/>
      <c r="AD9" s="26"/>
      <c r="AE9" s="26"/>
      <c r="AF9" s="26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6" t="s">
        <v>45</v>
      </c>
      <c r="B10" s="42">
        <v>479031.98110000003</v>
      </c>
      <c r="C10" s="42">
        <v>190277.04636353007</v>
      </c>
      <c r="D10" s="90">
        <f>B10+C10</f>
        <v>669309.02746353007</v>
      </c>
      <c r="E10" s="42">
        <v>35.008399999999995</v>
      </c>
      <c r="F10" s="90">
        <f>D10+E10</f>
        <v>669344.03586353012</v>
      </c>
      <c r="G10" s="42">
        <v>0</v>
      </c>
      <c r="H10" s="42">
        <v>0</v>
      </c>
      <c r="I10" s="42">
        <v>0</v>
      </c>
      <c r="J10" s="42">
        <v>2791.1767</v>
      </c>
      <c r="K10" s="42">
        <v>664.49759999999992</v>
      </c>
      <c r="L10" s="42">
        <v>0</v>
      </c>
      <c r="M10" s="42">
        <v>11071.993199999999</v>
      </c>
      <c r="N10" s="42">
        <v>1368.0601999999999</v>
      </c>
      <c r="O10" s="42">
        <v>2934.248</v>
      </c>
      <c r="P10" s="42">
        <v>127.43358835693306</v>
      </c>
      <c r="Q10" s="42">
        <v>4409.5284000000001</v>
      </c>
      <c r="R10" s="42">
        <v>205.22946169550252</v>
      </c>
      <c r="S10" s="42">
        <v>0</v>
      </c>
      <c r="T10" s="42">
        <v>154.49275121715004</v>
      </c>
      <c r="U10" s="42">
        <v>0</v>
      </c>
      <c r="V10" s="42">
        <v>1264.7911999999999</v>
      </c>
      <c r="W10" s="90">
        <f t="shared" ref="W10:W32" si="0">SUM(F10:V10)</f>
        <v>694335.48696479958</v>
      </c>
      <c r="X10" s="38"/>
      <c r="Y10" s="44">
        <v>55183.798516000003</v>
      </c>
      <c r="Z10" s="40"/>
      <c r="AA10" s="140">
        <v>0</v>
      </c>
      <c r="AB10" s="38"/>
      <c r="AC10" s="90">
        <f>+W10+Y10+AA10</f>
        <v>749519.28548079962</v>
      </c>
      <c r="AD10" s="31"/>
      <c r="AE10" s="27"/>
      <c r="AF10" s="69"/>
      <c r="AG10" s="2"/>
      <c r="AH10" s="3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6" t="s">
        <v>44</v>
      </c>
      <c r="B11" s="42">
        <v>74906.42240000001</v>
      </c>
      <c r="C11" s="42">
        <v>9041.6150964600292</v>
      </c>
      <c r="D11" s="90">
        <f t="shared" ref="D11:D32" si="1">B11+C11</f>
        <v>83948.037496460034</v>
      </c>
      <c r="E11" s="42">
        <v>1.7832999999999999</v>
      </c>
      <c r="F11" s="90">
        <f t="shared" ref="F11:F32" si="2">D11+E11</f>
        <v>83949.82079646003</v>
      </c>
      <c r="G11" s="42">
        <v>0</v>
      </c>
      <c r="H11" s="42">
        <v>0</v>
      </c>
      <c r="I11" s="42">
        <v>0</v>
      </c>
      <c r="J11" s="42">
        <v>350.0831</v>
      </c>
      <c r="K11" s="42">
        <v>0</v>
      </c>
      <c r="L11" s="42">
        <v>0</v>
      </c>
      <c r="M11" s="42">
        <v>0</v>
      </c>
      <c r="N11" s="42">
        <v>171.5915</v>
      </c>
      <c r="O11" s="42">
        <v>294.37470000000002</v>
      </c>
      <c r="P11" s="42">
        <v>192.06095059190454</v>
      </c>
      <c r="Q11" s="42">
        <v>638.62139999999999</v>
      </c>
      <c r="R11" s="42">
        <v>271.74540411646456</v>
      </c>
      <c r="S11" s="42">
        <v>0</v>
      </c>
      <c r="T11" s="42">
        <v>232.84304430604692</v>
      </c>
      <c r="U11" s="42">
        <v>2.2000000000000002</v>
      </c>
      <c r="V11" s="42">
        <v>158.63879999999997</v>
      </c>
      <c r="W11" s="90">
        <f t="shared" si="0"/>
        <v>86261.979695474438</v>
      </c>
      <c r="X11" s="38"/>
      <c r="Y11" s="44">
        <v>487.03190799999999</v>
      </c>
      <c r="Z11" s="40"/>
      <c r="AA11" s="45">
        <v>0</v>
      </c>
      <c r="AB11" s="38"/>
      <c r="AC11" s="90">
        <f t="shared" ref="AC11:AC38" si="3">+W11+Y11+AA11</f>
        <v>86749.011603474442</v>
      </c>
      <c r="AD11" s="31"/>
      <c r="AE11" s="27"/>
      <c r="AF11" s="69"/>
      <c r="AG11" s="2"/>
      <c r="AH11" s="3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6" t="s">
        <v>43</v>
      </c>
      <c r="B12" s="42">
        <v>229107.36559999999</v>
      </c>
      <c r="C12" s="42">
        <v>41522.321558259908</v>
      </c>
      <c r="D12" s="90">
        <f t="shared" si="1"/>
        <v>270629.68715825991</v>
      </c>
      <c r="E12" s="42">
        <v>10.441700000000001</v>
      </c>
      <c r="F12" s="90">
        <f>D12+E12</f>
        <v>270640.12885825994</v>
      </c>
      <c r="G12" s="42">
        <v>0</v>
      </c>
      <c r="H12" s="42">
        <v>0</v>
      </c>
      <c r="I12" s="42">
        <v>0</v>
      </c>
      <c r="J12" s="42">
        <v>1128.5897</v>
      </c>
      <c r="K12" s="42">
        <v>226.9288</v>
      </c>
      <c r="L12" s="42">
        <v>0</v>
      </c>
      <c r="M12" s="42">
        <v>3781.1332000000002</v>
      </c>
      <c r="N12" s="42">
        <v>553.16750000000002</v>
      </c>
      <c r="O12" s="42">
        <v>1469.434</v>
      </c>
      <c r="P12" s="42">
        <v>127.43358835693306</v>
      </c>
      <c r="Q12" s="42">
        <v>1718.1956</v>
      </c>
      <c r="R12" s="42">
        <v>201.43178439119976</v>
      </c>
      <c r="S12" s="42">
        <v>0</v>
      </c>
      <c r="T12" s="42">
        <v>154.49275121715004</v>
      </c>
      <c r="U12" s="42">
        <v>0.5</v>
      </c>
      <c r="V12" s="42">
        <v>511.41129999999998</v>
      </c>
      <c r="W12" s="90">
        <f t="shared" si="0"/>
        <v>280512.8470822252</v>
      </c>
      <c r="X12" s="38"/>
      <c r="Y12" s="44">
        <v>2569.8786519999999</v>
      </c>
      <c r="Z12" s="40"/>
      <c r="AA12" s="45">
        <v>0</v>
      </c>
      <c r="AB12" s="38"/>
      <c r="AC12" s="90">
        <f t="shared" si="3"/>
        <v>283082.72573422518</v>
      </c>
      <c r="AD12" s="31"/>
      <c r="AE12" s="27"/>
      <c r="AF12" s="69"/>
      <c r="AG12" s="2"/>
      <c r="AH12" s="36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6" t="s">
        <v>42</v>
      </c>
      <c r="B13" s="42">
        <v>94411.0092</v>
      </c>
      <c r="C13" s="42">
        <v>18889.488864219958</v>
      </c>
      <c r="D13" s="90">
        <f t="shared" si="1"/>
        <v>113300.49806421995</v>
      </c>
      <c r="E13" s="42">
        <v>3.2166999999999999</v>
      </c>
      <c r="F13" s="90">
        <f t="shared" si="2"/>
        <v>113303.71476421996</v>
      </c>
      <c r="G13" s="42">
        <v>0</v>
      </c>
      <c r="H13" s="42">
        <v>0</v>
      </c>
      <c r="I13" s="42">
        <v>0</v>
      </c>
      <c r="J13" s="42">
        <v>472.4898</v>
      </c>
      <c r="K13" s="42">
        <v>72.561300000000003</v>
      </c>
      <c r="L13" s="42">
        <v>0</v>
      </c>
      <c r="M13" s="42">
        <v>1209.0311999999999</v>
      </c>
      <c r="N13" s="42">
        <v>231.58620000000002</v>
      </c>
      <c r="O13" s="42">
        <v>385.0129</v>
      </c>
      <c r="P13" s="42">
        <v>161.33024291910115</v>
      </c>
      <c r="Q13" s="42">
        <v>1505.3217999999999</v>
      </c>
      <c r="R13" s="42">
        <v>281.41948591961193</v>
      </c>
      <c r="S13" s="42">
        <v>0</v>
      </c>
      <c r="T13" s="42">
        <v>195.58699872089932</v>
      </c>
      <c r="U13" s="42">
        <v>1.5</v>
      </c>
      <c r="V13" s="42">
        <v>214.10470000000001</v>
      </c>
      <c r="W13" s="90">
        <f t="shared" si="0"/>
        <v>118033.65939177957</v>
      </c>
      <c r="X13" s="38"/>
      <c r="Y13" s="44">
        <v>2911.7564520000001</v>
      </c>
      <c r="Z13" s="40"/>
      <c r="AA13" s="45">
        <v>0</v>
      </c>
      <c r="AB13" s="38"/>
      <c r="AC13" s="90">
        <f t="shared" si="3"/>
        <v>120945.41584377957</v>
      </c>
      <c r="AD13" s="31"/>
      <c r="AE13" s="27"/>
      <c r="AF13" s="69"/>
      <c r="AG13" s="2"/>
      <c r="AH13" s="3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6" t="s">
        <v>41</v>
      </c>
      <c r="B14" s="42">
        <v>131198.20050000001</v>
      </c>
      <c r="C14" s="42">
        <v>20847.545636690065</v>
      </c>
      <c r="D14" s="90">
        <f t="shared" si="1"/>
        <v>152045.74613669008</v>
      </c>
      <c r="E14" s="42">
        <v>2.8</v>
      </c>
      <c r="F14" s="90">
        <f t="shared" si="2"/>
        <v>152048.54613669007</v>
      </c>
      <c r="G14" s="42">
        <v>0</v>
      </c>
      <c r="H14" s="42">
        <v>0</v>
      </c>
      <c r="I14" s="42">
        <v>0</v>
      </c>
      <c r="J14" s="42">
        <v>634.06669999999997</v>
      </c>
      <c r="K14" s="42">
        <v>57.045499999999997</v>
      </c>
      <c r="L14" s="42">
        <v>0</v>
      </c>
      <c r="M14" s="42">
        <v>950.50380000000007</v>
      </c>
      <c r="N14" s="42">
        <v>310.78370000000001</v>
      </c>
      <c r="O14" s="42">
        <v>413.1232</v>
      </c>
      <c r="P14" s="42">
        <v>171.34667548876047</v>
      </c>
      <c r="Q14" s="42">
        <v>1398.8849</v>
      </c>
      <c r="R14" s="42">
        <v>295.15740282800368</v>
      </c>
      <c r="S14" s="42">
        <v>0</v>
      </c>
      <c r="T14" s="42">
        <v>207.7303138805033</v>
      </c>
      <c r="U14" s="42">
        <v>0.5</v>
      </c>
      <c r="V14" s="42">
        <v>287.32400000000001</v>
      </c>
      <c r="W14" s="90">
        <f t="shared" si="0"/>
        <v>156775.01232888736</v>
      </c>
      <c r="X14" s="38"/>
      <c r="Y14" s="44">
        <v>3568.3387740000003</v>
      </c>
      <c r="Z14" s="40"/>
      <c r="AA14" s="45">
        <v>0</v>
      </c>
      <c r="AB14" s="38"/>
      <c r="AC14" s="90">
        <f t="shared" si="3"/>
        <v>160343.35110288736</v>
      </c>
      <c r="AD14" s="31"/>
      <c r="AE14" s="27"/>
      <c r="AF14" s="69"/>
      <c r="AG14" s="2"/>
      <c r="AH14" s="36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6" t="s">
        <v>40</v>
      </c>
      <c r="B15" s="42">
        <v>39563.130600000004</v>
      </c>
      <c r="C15" s="42">
        <v>8638.4857611799871</v>
      </c>
      <c r="D15" s="90">
        <f t="shared" si="1"/>
        <v>48201.616361179993</v>
      </c>
      <c r="E15" s="42">
        <v>2.0167000000000002</v>
      </c>
      <c r="F15" s="90">
        <f t="shared" si="2"/>
        <v>48203.633061179993</v>
      </c>
      <c r="G15" s="42">
        <v>0</v>
      </c>
      <c r="H15" s="42">
        <v>0</v>
      </c>
      <c r="I15" s="42">
        <v>0</v>
      </c>
      <c r="J15" s="42">
        <v>201.0121</v>
      </c>
      <c r="K15" s="42">
        <v>22.315099999999997</v>
      </c>
      <c r="L15" s="42">
        <v>0</v>
      </c>
      <c r="M15" s="42">
        <v>371.8193</v>
      </c>
      <c r="N15" s="42">
        <v>98.526300000000006</v>
      </c>
      <c r="O15" s="42">
        <v>336.0573</v>
      </c>
      <c r="P15" s="42">
        <v>179.6540701004505</v>
      </c>
      <c r="Q15" s="42">
        <v>973.1373000000001</v>
      </c>
      <c r="R15" s="42">
        <v>461.10080796277833</v>
      </c>
      <c r="S15" s="42">
        <v>0</v>
      </c>
      <c r="T15" s="42">
        <v>217.80169510884815</v>
      </c>
      <c r="U15" s="42">
        <v>3</v>
      </c>
      <c r="V15" s="42">
        <v>91.088899999999995</v>
      </c>
      <c r="W15" s="90">
        <f t="shared" si="0"/>
        <v>51159.145934352076</v>
      </c>
      <c r="X15" s="38"/>
      <c r="Y15" s="44">
        <v>701.663006</v>
      </c>
      <c r="Z15" s="40"/>
      <c r="AA15" s="45">
        <v>0</v>
      </c>
      <c r="AB15" s="38"/>
      <c r="AC15" s="90">
        <f t="shared" si="3"/>
        <v>51860.808940352079</v>
      </c>
      <c r="AD15" s="31"/>
      <c r="AE15" s="27"/>
      <c r="AF15" s="69"/>
      <c r="AG15" s="2"/>
      <c r="AH15" s="36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6" t="s">
        <v>39</v>
      </c>
      <c r="B16" s="42">
        <v>130676.1554</v>
      </c>
      <c r="C16" s="42">
        <v>18140.820098329939</v>
      </c>
      <c r="D16" s="90">
        <f t="shared" si="1"/>
        <v>148816.97549832994</v>
      </c>
      <c r="E16" s="42">
        <v>5.6249000000000002</v>
      </c>
      <c r="F16" s="90">
        <f t="shared" si="2"/>
        <v>148822.60039832993</v>
      </c>
      <c r="G16" s="42">
        <v>0</v>
      </c>
      <c r="H16" s="42">
        <v>0</v>
      </c>
      <c r="I16" s="42">
        <v>0</v>
      </c>
      <c r="J16" s="42">
        <v>620.6019</v>
      </c>
      <c r="K16" s="42">
        <v>98.482199999999992</v>
      </c>
      <c r="L16" s="42">
        <v>0</v>
      </c>
      <c r="M16" s="42">
        <v>1640.9286000000002</v>
      </c>
      <c r="N16" s="42">
        <v>304.17920000000004</v>
      </c>
      <c r="O16" s="42">
        <v>553.56130000000007</v>
      </c>
      <c r="P16" s="42">
        <v>147.46057293819339</v>
      </c>
      <c r="Q16" s="42">
        <v>1186.0111000000002</v>
      </c>
      <c r="R16" s="42">
        <v>281.51054457925363</v>
      </c>
      <c r="S16" s="42">
        <v>0</v>
      </c>
      <c r="T16" s="42">
        <v>178.77225229852297</v>
      </c>
      <c r="U16" s="42">
        <v>1.8</v>
      </c>
      <c r="V16" s="42">
        <v>281.21800000000002</v>
      </c>
      <c r="W16" s="90">
        <f t="shared" si="0"/>
        <v>154117.12606814591</v>
      </c>
      <c r="X16" s="38"/>
      <c r="Y16" s="44">
        <v>1739.1485540000001</v>
      </c>
      <c r="Z16" s="40"/>
      <c r="AA16" s="45">
        <v>0</v>
      </c>
      <c r="AB16" s="38"/>
      <c r="AC16" s="90">
        <f t="shared" si="3"/>
        <v>155856.27462214592</v>
      </c>
      <c r="AD16" s="31"/>
      <c r="AE16" s="27"/>
      <c r="AF16" s="69"/>
      <c r="AG16" s="2"/>
      <c r="AH16" s="3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6" t="s">
        <v>38</v>
      </c>
      <c r="B17" s="42">
        <v>98743.241399999999</v>
      </c>
      <c r="C17" s="42">
        <v>12209.059875509991</v>
      </c>
      <c r="D17" s="90">
        <f t="shared" si="1"/>
        <v>110952.30127550999</v>
      </c>
      <c r="E17" s="42">
        <v>1.7251000000000001</v>
      </c>
      <c r="F17" s="90">
        <f t="shared" si="2"/>
        <v>110954.02637550999</v>
      </c>
      <c r="G17" s="42">
        <v>0</v>
      </c>
      <c r="H17" s="42">
        <v>0</v>
      </c>
      <c r="I17" s="42">
        <v>0</v>
      </c>
      <c r="J17" s="42">
        <v>462.69729999999998</v>
      </c>
      <c r="K17" s="42">
        <v>26.572900000000001</v>
      </c>
      <c r="L17" s="42">
        <v>0</v>
      </c>
      <c r="M17" s="42">
        <v>442.76319999999998</v>
      </c>
      <c r="N17" s="42">
        <v>226.7886</v>
      </c>
      <c r="O17" s="42">
        <v>256.65190000000001</v>
      </c>
      <c r="P17" s="42">
        <v>197.99994939620893</v>
      </c>
      <c r="Q17" s="42">
        <v>1216.4216000000001</v>
      </c>
      <c r="R17" s="42">
        <v>304.8350978643478</v>
      </c>
      <c r="S17" s="42">
        <v>0</v>
      </c>
      <c r="T17" s="42">
        <v>240.04312611997156</v>
      </c>
      <c r="U17" s="42">
        <v>2.2000000000000002</v>
      </c>
      <c r="V17" s="42">
        <v>209.66929999999999</v>
      </c>
      <c r="W17" s="90">
        <f t="shared" si="0"/>
        <v>114540.6693488905</v>
      </c>
      <c r="X17" s="38"/>
      <c r="Y17" s="44">
        <v>1801.2310579999998</v>
      </c>
      <c r="Z17" s="40"/>
      <c r="AA17" s="45">
        <v>0</v>
      </c>
      <c r="AB17" s="38"/>
      <c r="AC17" s="90">
        <f t="shared" si="3"/>
        <v>116341.90040689051</v>
      </c>
      <c r="AD17" s="31"/>
      <c r="AE17" s="27"/>
      <c r="AF17" s="69"/>
      <c r="AG17" s="2"/>
      <c r="AH17" s="3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6" t="s">
        <v>37</v>
      </c>
      <c r="B18" s="42">
        <v>74841.41829999999</v>
      </c>
      <c r="C18" s="42">
        <v>11748.340635189976</v>
      </c>
      <c r="D18" s="90">
        <f t="shared" si="1"/>
        <v>86589.758935189966</v>
      </c>
      <c r="E18" s="42">
        <v>2.7749999999999999</v>
      </c>
      <c r="F18" s="90">
        <f t="shared" si="2"/>
        <v>86592.53393518996</v>
      </c>
      <c r="G18" s="42">
        <v>0</v>
      </c>
      <c r="H18" s="42">
        <v>0</v>
      </c>
      <c r="I18" s="42">
        <v>0</v>
      </c>
      <c r="J18" s="42">
        <v>361.09969999999998</v>
      </c>
      <c r="K18" s="42">
        <v>0</v>
      </c>
      <c r="L18" s="42">
        <v>0</v>
      </c>
      <c r="M18" s="42">
        <v>0</v>
      </c>
      <c r="N18" s="42">
        <v>176.9872</v>
      </c>
      <c r="O18" s="42">
        <v>268.52969999999999</v>
      </c>
      <c r="P18" s="42">
        <v>159.77887748878967</v>
      </c>
      <c r="Q18" s="42">
        <v>912.31619999999998</v>
      </c>
      <c r="R18" s="42">
        <v>283.52411445616855</v>
      </c>
      <c r="S18" s="42">
        <v>0</v>
      </c>
      <c r="T18" s="42">
        <v>193.70621740744758</v>
      </c>
      <c r="U18" s="42">
        <v>2.2000000000000002</v>
      </c>
      <c r="V18" s="42">
        <v>163.62720000000002</v>
      </c>
      <c r="W18" s="90">
        <f t="shared" si="0"/>
        <v>89114.303144542384</v>
      </c>
      <c r="X18" s="38"/>
      <c r="Y18" s="44">
        <v>1718.2186340000001</v>
      </c>
      <c r="Z18" s="40"/>
      <c r="AA18" s="45">
        <v>0</v>
      </c>
      <c r="AB18" s="38"/>
      <c r="AC18" s="90">
        <f t="shared" si="3"/>
        <v>90832.521778542388</v>
      </c>
      <c r="AD18" s="31"/>
      <c r="AE18" s="27"/>
      <c r="AF18" s="69"/>
      <c r="AG18" s="2"/>
      <c r="AH18" s="36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6" t="s">
        <v>36</v>
      </c>
      <c r="B19" s="42">
        <v>52397.512999999999</v>
      </c>
      <c r="C19" s="42">
        <v>6046.9400329000164</v>
      </c>
      <c r="D19" s="90">
        <f t="shared" si="1"/>
        <v>58444.453032900012</v>
      </c>
      <c r="E19" s="42">
        <v>1.6</v>
      </c>
      <c r="F19" s="90">
        <f t="shared" si="2"/>
        <v>58446.05303290001</v>
      </c>
      <c r="G19" s="42">
        <v>0</v>
      </c>
      <c r="H19" s="42">
        <v>0</v>
      </c>
      <c r="I19" s="42">
        <v>0</v>
      </c>
      <c r="J19" s="42">
        <v>243.5377</v>
      </c>
      <c r="K19" s="42">
        <v>19.613499999999998</v>
      </c>
      <c r="L19" s="42">
        <v>3.7099999999999996E-6</v>
      </c>
      <c r="M19" s="42">
        <v>327.21719999999999</v>
      </c>
      <c r="N19" s="42">
        <v>119.25830000000001</v>
      </c>
      <c r="O19" s="42">
        <v>328.2681</v>
      </c>
      <c r="P19" s="42">
        <v>141.83912442932169</v>
      </c>
      <c r="Q19" s="42">
        <v>619.99030000000005</v>
      </c>
      <c r="R19" s="42">
        <v>388.55909469809245</v>
      </c>
      <c r="S19" s="42">
        <v>0</v>
      </c>
      <c r="T19" s="42">
        <v>171.9571491671168</v>
      </c>
      <c r="U19" s="42">
        <v>2.5</v>
      </c>
      <c r="V19" s="42">
        <v>110.35539999999999</v>
      </c>
      <c r="W19" s="90">
        <f t="shared" si="0"/>
        <v>60919.148904904549</v>
      </c>
      <c r="X19" s="38"/>
      <c r="Y19" s="44">
        <v>0</v>
      </c>
      <c r="Z19" s="40"/>
      <c r="AA19" s="45">
        <v>0</v>
      </c>
      <c r="AB19" s="38"/>
      <c r="AC19" s="90">
        <f t="shared" si="3"/>
        <v>60919.148904904549</v>
      </c>
      <c r="AD19" s="31"/>
      <c r="AE19" s="27"/>
      <c r="AF19" s="69"/>
      <c r="AG19" s="2"/>
      <c r="AH19" s="3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6" t="s">
        <v>35</v>
      </c>
      <c r="B20" s="42">
        <v>56024.232100000001</v>
      </c>
      <c r="C20" s="42">
        <v>7083.5583239900106</v>
      </c>
      <c r="D20" s="90">
        <f t="shared" si="1"/>
        <v>63107.790423990009</v>
      </c>
      <c r="E20" s="42">
        <v>1.6916</v>
      </c>
      <c r="F20" s="90">
        <f t="shared" si="2"/>
        <v>63109.482023990007</v>
      </c>
      <c r="G20" s="42">
        <v>0</v>
      </c>
      <c r="H20" s="42">
        <v>0</v>
      </c>
      <c r="I20" s="42">
        <v>0</v>
      </c>
      <c r="J20" s="42">
        <v>263.17440000000005</v>
      </c>
      <c r="K20" s="42">
        <v>0</v>
      </c>
      <c r="L20" s="42">
        <v>0</v>
      </c>
      <c r="M20" s="42">
        <v>0</v>
      </c>
      <c r="N20" s="42">
        <v>128.99269999999999</v>
      </c>
      <c r="O20" s="42">
        <v>273.84870000000001</v>
      </c>
      <c r="P20" s="42">
        <v>186.87613373512929</v>
      </c>
      <c r="Q20" s="42">
        <v>608.21080000000006</v>
      </c>
      <c r="R20" s="42">
        <v>304.01928367937938</v>
      </c>
      <c r="S20" s="42">
        <v>0</v>
      </c>
      <c r="T20" s="42">
        <v>226.55728689087653</v>
      </c>
      <c r="U20" s="42">
        <v>2.2000000000000002</v>
      </c>
      <c r="V20" s="42">
        <v>119.2556</v>
      </c>
      <c r="W20" s="90">
        <f t="shared" si="0"/>
        <v>65222.6169282954</v>
      </c>
      <c r="X20" s="38"/>
      <c r="Y20" s="44">
        <v>579.43762800000002</v>
      </c>
      <c r="Z20" s="40"/>
      <c r="AA20" s="45">
        <v>0</v>
      </c>
      <c r="AB20" s="38"/>
      <c r="AC20" s="90">
        <f t="shared" si="3"/>
        <v>65802.054556295407</v>
      </c>
      <c r="AD20" s="31"/>
      <c r="AE20" s="27"/>
      <c r="AF20" s="69"/>
      <c r="AG20" s="2"/>
      <c r="AH20" s="3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6" t="s">
        <v>34</v>
      </c>
      <c r="B21" s="42">
        <v>100604.79829999999</v>
      </c>
      <c r="C21" s="42">
        <v>26491.356333940064</v>
      </c>
      <c r="D21" s="90">
        <f t="shared" si="1"/>
        <v>127096.15463394005</v>
      </c>
      <c r="E21" s="42">
        <v>5.1416000000000004</v>
      </c>
      <c r="F21" s="90">
        <f t="shared" si="2"/>
        <v>127101.29623394005</v>
      </c>
      <c r="G21" s="42">
        <v>0</v>
      </c>
      <c r="H21" s="42">
        <v>0</v>
      </c>
      <c r="I21" s="42">
        <v>0</v>
      </c>
      <c r="J21" s="42">
        <v>530.02099999999996</v>
      </c>
      <c r="K21" s="42">
        <v>0</v>
      </c>
      <c r="L21" s="42">
        <v>0</v>
      </c>
      <c r="M21" s="42">
        <v>0</v>
      </c>
      <c r="N21" s="42">
        <v>259.786</v>
      </c>
      <c r="O21" s="42">
        <v>543.04539999999997</v>
      </c>
      <c r="P21" s="42">
        <v>145.05211579406483</v>
      </c>
      <c r="Q21" s="42">
        <v>1216.4216000000001</v>
      </c>
      <c r="R21" s="42">
        <v>226.70854643558442</v>
      </c>
      <c r="S21" s="42">
        <v>0</v>
      </c>
      <c r="T21" s="42">
        <v>175.85238497403111</v>
      </c>
      <c r="U21" s="42">
        <v>2.2000000000000002</v>
      </c>
      <c r="V21" s="42">
        <v>240.17589999999998</v>
      </c>
      <c r="W21" s="90">
        <f t="shared" si="0"/>
        <v>130440.55918114373</v>
      </c>
      <c r="X21" s="38"/>
      <c r="Y21" s="44">
        <v>2518.7607720000001</v>
      </c>
      <c r="Z21" s="40"/>
      <c r="AA21" s="45">
        <v>0</v>
      </c>
      <c r="AB21" s="38"/>
      <c r="AC21" s="90">
        <f t="shared" si="3"/>
        <v>132959.31995314374</v>
      </c>
      <c r="AD21" s="31"/>
      <c r="AE21" s="27"/>
      <c r="AF21" s="69"/>
      <c r="AG21" s="2"/>
      <c r="AH21" s="3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6" t="s">
        <v>33</v>
      </c>
      <c r="B22" s="42">
        <v>78622.006400000013</v>
      </c>
      <c r="C22" s="42">
        <v>22056.933643269982</v>
      </c>
      <c r="D22" s="90">
        <f t="shared" si="1"/>
        <v>100678.94004326999</v>
      </c>
      <c r="E22" s="42">
        <v>2.8416999999999999</v>
      </c>
      <c r="F22" s="90">
        <f t="shared" si="2"/>
        <v>100681.78174327</v>
      </c>
      <c r="G22" s="42">
        <v>0</v>
      </c>
      <c r="H22" s="42">
        <v>0</v>
      </c>
      <c r="I22" s="42">
        <v>0</v>
      </c>
      <c r="J22" s="42">
        <v>419.85500000000002</v>
      </c>
      <c r="K22" s="42">
        <v>31.1538</v>
      </c>
      <c r="L22" s="42">
        <v>0</v>
      </c>
      <c r="M22" s="42">
        <v>519.09170000000006</v>
      </c>
      <c r="N22" s="42">
        <v>205.7851</v>
      </c>
      <c r="O22" s="42">
        <v>422.20519999999999</v>
      </c>
      <c r="P22" s="42">
        <v>187.62333246804786</v>
      </c>
      <c r="Q22" s="42">
        <v>1429.2954</v>
      </c>
      <c r="R22" s="42">
        <v>259.59367250567203</v>
      </c>
      <c r="S22" s="42">
        <v>0</v>
      </c>
      <c r="T22" s="42">
        <v>227.46314532138985</v>
      </c>
      <c r="U22" s="42">
        <v>2.2000000000000002</v>
      </c>
      <c r="V22" s="42">
        <v>190.25129999999999</v>
      </c>
      <c r="W22" s="90">
        <f t="shared" si="0"/>
        <v>104576.2993935651</v>
      </c>
      <c r="X22" s="38"/>
      <c r="Y22" s="44">
        <v>3248.7913039999999</v>
      </c>
      <c r="Z22" s="40"/>
      <c r="AA22" s="45">
        <v>0</v>
      </c>
      <c r="AB22" s="38"/>
      <c r="AC22" s="90">
        <f t="shared" si="3"/>
        <v>107825.0906975651</v>
      </c>
      <c r="AD22" s="31"/>
      <c r="AE22" s="27"/>
      <c r="AF22" s="69"/>
      <c r="AG22" s="2"/>
      <c r="AH22" s="3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6" t="s">
        <v>32</v>
      </c>
      <c r="B23" s="42">
        <v>43107.726200000005</v>
      </c>
      <c r="C23" s="42">
        <v>9790.2838623499829</v>
      </c>
      <c r="D23" s="90">
        <f t="shared" si="1"/>
        <v>52898.010062349989</v>
      </c>
      <c r="E23" s="42">
        <v>1.4499</v>
      </c>
      <c r="F23" s="90">
        <f t="shared" si="2"/>
        <v>52899.459962349989</v>
      </c>
      <c r="G23" s="42">
        <v>0</v>
      </c>
      <c r="H23" s="42">
        <v>0</v>
      </c>
      <c r="I23" s="42">
        <v>0</v>
      </c>
      <c r="J23" s="42">
        <v>220.59720000000002</v>
      </c>
      <c r="K23" s="42">
        <v>14.010699999999998</v>
      </c>
      <c r="L23" s="42">
        <v>0</v>
      </c>
      <c r="M23" s="42">
        <v>233.45009999999999</v>
      </c>
      <c r="N23" s="42">
        <v>108.12139999999999</v>
      </c>
      <c r="O23" s="42">
        <v>403.30270000000002</v>
      </c>
      <c r="P23" s="42">
        <v>166.61319164169601</v>
      </c>
      <c r="Q23" s="42">
        <v>1307.6532999999999</v>
      </c>
      <c r="R23" s="42">
        <v>368.26052856603752</v>
      </c>
      <c r="S23" s="42">
        <v>0</v>
      </c>
      <c r="T23" s="42">
        <v>201.9917252570184</v>
      </c>
      <c r="U23" s="42">
        <v>2.5</v>
      </c>
      <c r="V23" s="42">
        <v>99.959800000000001</v>
      </c>
      <c r="W23" s="90">
        <f t="shared" si="0"/>
        <v>56025.920607814733</v>
      </c>
      <c r="X23" s="38"/>
      <c r="Y23" s="44">
        <v>930.01079600000003</v>
      </c>
      <c r="Z23" s="40"/>
      <c r="AA23" s="45">
        <v>0</v>
      </c>
      <c r="AB23" s="38"/>
      <c r="AC23" s="90">
        <f t="shared" si="3"/>
        <v>56955.931403814735</v>
      </c>
      <c r="AD23" s="31"/>
      <c r="AE23" s="27"/>
      <c r="AF23" s="69"/>
      <c r="AG23" s="2"/>
      <c r="AH23" s="3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6" t="s">
        <v>31</v>
      </c>
      <c r="B24" s="42">
        <v>66306.904399999999</v>
      </c>
      <c r="C24" s="42">
        <v>10596.542533650016</v>
      </c>
      <c r="D24" s="90">
        <f t="shared" si="1"/>
        <v>76903.446933650019</v>
      </c>
      <c r="E24" s="42">
        <v>1.2167000000000001</v>
      </c>
      <c r="F24" s="90">
        <f t="shared" si="2"/>
        <v>76904.663633650023</v>
      </c>
      <c r="G24" s="42">
        <v>0</v>
      </c>
      <c r="H24" s="42">
        <v>0</v>
      </c>
      <c r="I24" s="42">
        <v>0</v>
      </c>
      <c r="J24" s="42">
        <v>320.70549999999997</v>
      </c>
      <c r="K24" s="42">
        <v>0</v>
      </c>
      <c r="L24" s="42">
        <v>0</v>
      </c>
      <c r="M24" s="42">
        <v>0</v>
      </c>
      <c r="N24" s="42">
        <v>157.1925</v>
      </c>
      <c r="O24" s="42">
        <v>325.02019999999999</v>
      </c>
      <c r="P24" s="42">
        <v>154.81347904162746</v>
      </c>
      <c r="Q24" s="42">
        <v>1368.4743000000001</v>
      </c>
      <c r="R24" s="42">
        <v>223.06675011789267</v>
      </c>
      <c r="S24" s="42">
        <v>0</v>
      </c>
      <c r="T24" s="42">
        <v>187.68646955384691</v>
      </c>
      <c r="U24" s="42">
        <v>2.5</v>
      </c>
      <c r="V24" s="42">
        <v>145.32670000000002</v>
      </c>
      <c r="W24" s="90">
        <f t="shared" si="0"/>
        <v>79789.449532363404</v>
      </c>
      <c r="X24" s="38"/>
      <c r="Y24" s="44">
        <v>901.80156000000011</v>
      </c>
      <c r="Z24" s="40"/>
      <c r="AA24" s="45">
        <v>0</v>
      </c>
      <c r="AB24" s="38"/>
      <c r="AC24" s="90">
        <f t="shared" si="3"/>
        <v>80691.251092363411</v>
      </c>
      <c r="AD24" s="31"/>
      <c r="AE24" s="27"/>
      <c r="AF24" s="69"/>
      <c r="AG24" s="2"/>
      <c r="AH24" s="36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6" t="s">
        <v>30</v>
      </c>
      <c r="B25" s="42">
        <v>94996.219400000002</v>
      </c>
      <c r="C25" s="42">
        <v>21826.574022739926</v>
      </c>
      <c r="D25" s="90">
        <f t="shared" si="1"/>
        <v>116822.79342273992</v>
      </c>
      <c r="E25" s="42">
        <v>3.3167</v>
      </c>
      <c r="F25" s="90">
        <f t="shared" si="2"/>
        <v>116826.11012273992</v>
      </c>
      <c r="G25" s="42">
        <v>0</v>
      </c>
      <c r="H25" s="42">
        <v>0</v>
      </c>
      <c r="I25" s="42">
        <v>0</v>
      </c>
      <c r="J25" s="42">
        <v>487.17859999999996</v>
      </c>
      <c r="K25" s="42">
        <v>0</v>
      </c>
      <c r="L25" s="42">
        <v>0</v>
      </c>
      <c r="M25" s="42">
        <v>0</v>
      </c>
      <c r="N25" s="42">
        <v>238.78879999999998</v>
      </c>
      <c r="O25" s="42">
        <v>420.01340000000005</v>
      </c>
      <c r="P25" s="42">
        <v>158.38077418382667</v>
      </c>
      <c r="Q25" s="42">
        <v>1216.4216000000001</v>
      </c>
      <c r="R25" s="42">
        <v>335.85939089819232</v>
      </c>
      <c r="S25" s="42">
        <v>0</v>
      </c>
      <c r="T25" s="42">
        <v>192.01124176994989</v>
      </c>
      <c r="U25" s="42">
        <v>2.5</v>
      </c>
      <c r="V25" s="42">
        <v>220.7637</v>
      </c>
      <c r="W25" s="90">
        <f t="shared" si="0"/>
        <v>120098.02762959187</v>
      </c>
      <c r="X25" s="38"/>
      <c r="Y25" s="44">
        <v>4547.8814259999999</v>
      </c>
      <c r="Z25" s="40"/>
      <c r="AA25" s="45">
        <v>0</v>
      </c>
      <c r="AB25" s="38"/>
      <c r="AC25" s="90">
        <f t="shared" si="3"/>
        <v>124645.90905559188</v>
      </c>
      <c r="AD25" s="31"/>
      <c r="AE25" s="27"/>
      <c r="AF25" s="69"/>
      <c r="AG25" s="2"/>
      <c r="AH25" s="3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6" t="s">
        <v>29</v>
      </c>
      <c r="B26" s="42">
        <v>88687.250499999995</v>
      </c>
      <c r="C26" s="42">
        <v>14339.886363470028</v>
      </c>
      <c r="D26" s="90">
        <f t="shared" si="1"/>
        <v>103027.13686347002</v>
      </c>
      <c r="E26" s="42">
        <v>2.5083000000000002</v>
      </c>
      <c r="F26" s="90">
        <f t="shared" si="2"/>
        <v>103029.64516347002</v>
      </c>
      <c r="G26" s="42">
        <v>0</v>
      </c>
      <c r="H26" s="42">
        <v>0</v>
      </c>
      <c r="I26" s="42">
        <v>0</v>
      </c>
      <c r="J26" s="42">
        <v>429.64749999999998</v>
      </c>
      <c r="K26" s="42">
        <v>0</v>
      </c>
      <c r="L26" s="42">
        <v>0</v>
      </c>
      <c r="M26" s="42">
        <v>0</v>
      </c>
      <c r="N26" s="42">
        <v>210.589</v>
      </c>
      <c r="O26" s="42">
        <v>302.67309999999998</v>
      </c>
      <c r="P26" s="42">
        <v>146.72770806070514</v>
      </c>
      <c r="Q26" s="42">
        <v>1109.9847</v>
      </c>
      <c r="R26" s="42">
        <v>225.94287707086215</v>
      </c>
      <c r="S26" s="42">
        <v>0</v>
      </c>
      <c r="T26" s="42">
        <v>177.88377138202142</v>
      </c>
      <c r="U26" s="42">
        <v>2.2000000000000002</v>
      </c>
      <c r="V26" s="42">
        <v>194.6925</v>
      </c>
      <c r="W26" s="90">
        <f t="shared" si="0"/>
        <v>105829.98631998363</v>
      </c>
      <c r="X26" s="38"/>
      <c r="Y26" s="44">
        <v>1141.6008340000001</v>
      </c>
      <c r="Z26" s="40"/>
      <c r="AA26" s="45">
        <v>0</v>
      </c>
      <c r="AB26" s="38"/>
      <c r="AC26" s="90">
        <f t="shared" si="3"/>
        <v>106971.58715398362</v>
      </c>
      <c r="AD26" s="31"/>
      <c r="AE26" s="27"/>
      <c r="AF26" s="69"/>
      <c r="AG26" s="2"/>
      <c r="AH26" s="3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6" t="s">
        <v>28</v>
      </c>
      <c r="B27" s="42">
        <v>61214.7955</v>
      </c>
      <c r="C27" s="42">
        <v>8350.5362356099977</v>
      </c>
      <c r="D27" s="90">
        <f t="shared" si="1"/>
        <v>69565.331735610001</v>
      </c>
      <c r="E27" s="42">
        <v>1.5751000000000002</v>
      </c>
      <c r="F27" s="90">
        <f t="shared" si="2"/>
        <v>69566.906835610003</v>
      </c>
      <c r="G27" s="42">
        <v>0</v>
      </c>
      <c r="H27" s="42">
        <v>0</v>
      </c>
      <c r="I27" s="42">
        <v>0</v>
      </c>
      <c r="J27" s="42">
        <v>290.10390000000001</v>
      </c>
      <c r="K27" s="42">
        <v>0</v>
      </c>
      <c r="L27" s="42">
        <v>0</v>
      </c>
      <c r="M27" s="42">
        <v>0</v>
      </c>
      <c r="N27" s="42">
        <v>142.1891</v>
      </c>
      <c r="O27" s="42">
        <v>262.78090000000003</v>
      </c>
      <c r="P27" s="42">
        <v>143.73781046949111</v>
      </c>
      <c r="Q27" s="42">
        <v>1109.9847</v>
      </c>
      <c r="R27" s="42">
        <v>257.06868296277207</v>
      </c>
      <c r="S27" s="42">
        <v>0</v>
      </c>
      <c r="T27" s="42">
        <v>174.25900094151629</v>
      </c>
      <c r="U27" s="42">
        <v>2.2000000000000002</v>
      </c>
      <c r="V27" s="42">
        <v>131.45589999999999</v>
      </c>
      <c r="W27" s="90">
        <f t="shared" si="0"/>
        <v>72080.686829983781</v>
      </c>
      <c r="X27" s="38"/>
      <c r="Y27" s="44">
        <v>0</v>
      </c>
      <c r="Z27" s="40"/>
      <c r="AA27" s="45">
        <v>0</v>
      </c>
      <c r="AB27" s="38"/>
      <c r="AC27" s="90">
        <f t="shared" si="3"/>
        <v>72080.686829983781</v>
      </c>
      <c r="AD27" s="31"/>
      <c r="AE27" s="27"/>
      <c r="AF27" s="69"/>
      <c r="AG27" s="2"/>
      <c r="AH27" s="3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6" t="s">
        <v>27</v>
      </c>
      <c r="B28" s="42">
        <v>43594.423900000002</v>
      </c>
      <c r="C28" s="42">
        <v>4607.1924057900014</v>
      </c>
      <c r="D28" s="90">
        <f t="shared" si="1"/>
        <v>48201.616305790005</v>
      </c>
      <c r="E28" s="42">
        <v>0.70829999999999993</v>
      </c>
      <c r="F28" s="90">
        <f t="shared" si="2"/>
        <v>48202.324605790003</v>
      </c>
      <c r="G28" s="42">
        <v>0</v>
      </c>
      <c r="H28" s="42">
        <v>0</v>
      </c>
      <c r="I28" s="42">
        <v>0</v>
      </c>
      <c r="J28" s="42">
        <v>201.0121</v>
      </c>
      <c r="K28" s="42">
        <v>18.166499999999999</v>
      </c>
      <c r="L28" s="42">
        <v>0</v>
      </c>
      <c r="M28" s="42">
        <v>302.69420000000002</v>
      </c>
      <c r="N28" s="42">
        <v>98.526300000000006</v>
      </c>
      <c r="O28" s="42">
        <v>283.42770000000002</v>
      </c>
      <c r="P28" s="42">
        <v>202.24718435648469</v>
      </c>
      <c r="Q28" s="42">
        <v>973.1373000000001</v>
      </c>
      <c r="R28" s="42">
        <v>762.30176812044647</v>
      </c>
      <c r="S28" s="42">
        <v>0</v>
      </c>
      <c r="T28" s="42">
        <v>245.1922161325204</v>
      </c>
      <c r="U28" s="42">
        <v>3</v>
      </c>
      <c r="V28" s="42">
        <v>91.088899999999995</v>
      </c>
      <c r="W28" s="90">
        <f t="shared" si="0"/>
        <v>51383.118774399452</v>
      </c>
      <c r="X28" s="38"/>
      <c r="Y28" s="44">
        <v>196.576358</v>
      </c>
      <c r="Z28" s="40"/>
      <c r="AA28" s="45">
        <v>0</v>
      </c>
      <c r="AB28" s="38"/>
      <c r="AC28" s="90">
        <f t="shared" si="3"/>
        <v>51579.695132399451</v>
      </c>
      <c r="AD28" s="31"/>
      <c r="AE28" s="27"/>
      <c r="AF28" s="69"/>
      <c r="AG28" s="2"/>
      <c r="AH28" s="3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6" t="s">
        <v>26</v>
      </c>
      <c r="B29" s="42">
        <v>239435.23730000001</v>
      </c>
      <c r="C29" s="42">
        <v>38700.416209450123</v>
      </c>
      <c r="D29" s="90">
        <f t="shared" si="1"/>
        <v>278135.65350945015</v>
      </c>
      <c r="E29" s="42">
        <v>11.290799999999999</v>
      </c>
      <c r="F29" s="90">
        <f t="shared" si="2"/>
        <v>278146.94430945016</v>
      </c>
      <c r="G29" s="42">
        <v>0</v>
      </c>
      <c r="H29" s="42">
        <v>0</v>
      </c>
      <c r="I29" s="42">
        <v>0</v>
      </c>
      <c r="J29" s="42">
        <v>1158.9898000000001</v>
      </c>
      <c r="K29" s="42">
        <v>249.9813</v>
      </c>
      <c r="L29" s="42">
        <v>1.4770000000000001E-5</v>
      </c>
      <c r="M29" s="42">
        <v>4170.5082000000002</v>
      </c>
      <c r="N29" s="42">
        <v>567.55200000000002</v>
      </c>
      <c r="O29" s="42">
        <v>1129.7948000000001</v>
      </c>
      <c r="P29" s="42">
        <v>127.43358835693306</v>
      </c>
      <c r="Q29" s="42">
        <v>1751.4726000000001</v>
      </c>
      <c r="R29" s="42">
        <v>183.3773770689277</v>
      </c>
      <c r="S29" s="42">
        <v>0</v>
      </c>
      <c r="T29" s="42">
        <v>154.49275121715004</v>
      </c>
      <c r="U29" s="42">
        <v>0.5</v>
      </c>
      <c r="V29" s="42">
        <v>525.18269999999995</v>
      </c>
      <c r="W29" s="90">
        <f t="shared" si="0"/>
        <v>288166.22944086313</v>
      </c>
      <c r="X29" s="38"/>
      <c r="Y29" s="44">
        <v>2883.1691460000002</v>
      </c>
      <c r="Z29" s="40"/>
      <c r="AA29" s="45">
        <v>0</v>
      </c>
      <c r="AB29" s="38"/>
      <c r="AC29" s="90">
        <f t="shared" si="3"/>
        <v>291049.39858686313</v>
      </c>
      <c r="AD29" s="31"/>
      <c r="AE29" s="27"/>
      <c r="AF29" s="69"/>
      <c r="AG29" s="2"/>
      <c r="AH29" s="36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6" t="s">
        <v>25</v>
      </c>
      <c r="B30" s="42">
        <v>106687.0279</v>
      </c>
      <c r="C30" s="42">
        <v>19235.028294460037</v>
      </c>
      <c r="D30" s="90">
        <f t="shared" si="1"/>
        <v>125922.05619446003</v>
      </c>
      <c r="E30" s="42">
        <v>2.6333000000000002</v>
      </c>
      <c r="F30" s="90">
        <f t="shared" si="2"/>
        <v>125924.68949446004</v>
      </c>
      <c r="G30" s="42">
        <v>0</v>
      </c>
      <c r="H30" s="42">
        <v>0</v>
      </c>
      <c r="I30" s="42">
        <v>0</v>
      </c>
      <c r="J30" s="42">
        <v>525.12469999999996</v>
      </c>
      <c r="K30" s="42">
        <v>0</v>
      </c>
      <c r="L30" s="42">
        <v>0</v>
      </c>
      <c r="M30" s="42">
        <v>0</v>
      </c>
      <c r="N30" s="42">
        <v>257.38720000000001</v>
      </c>
      <c r="O30" s="42">
        <v>399.42149999999998</v>
      </c>
      <c r="P30" s="42">
        <v>169.90924592843527</v>
      </c>
      <c r="Q30" s="42">
        <v>1307.6532999999999</v>
      </c>
      <c r="R30" s="42">
        <v>230.79914473173443</v>
      </c>
      <c r="S30" s="42">
        <v>0</v>
      </c>
      <c r="T30" s="42">
        <v>205.9876614819018</v>
      </c>
      <c r="U30" s="42">
        <v>2.2000000000000002</v>
      </c>
      <c r="V30" s="42">
        <v>237.95820000000001</v>
      </c>
      <c r="W30" s="90">
        <f t="shared" si="0"/>
        <v>129261.1304466021</v>
      </c>
      <c r="X30" s="38"/>
      <c r="Y30" s="44">
        <v>2890.4678440000002</v>
      </c>
      <c r="Z30" s="40"/>
      <c r="AA30" s="45">
        <v>0</v>
      </c>
      <c r="AB30" s="38"/>
      <c r="AC30" s="90">
        <f t="shared" si="3"/>
        <v>132151.59829060209</v>
      </c>
      <c r="AD30" s="31"/>
      <c r="AE30" s="27"/>
      <c r="AF30" s="69"/>
      <c r="AG30" s="2"/>
      <c r="AH30" s="3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6" t="s">
        <v>24</v>
      </c>
      <c r="B31" s="42">
        <v>121274.11470000001</v>
      </c>
      <c r="C31" s="42">
        <v>23727.040890170079</v>
      </c>
      <c r="D31" s="90">
        <f t="shared" si="1"/>
        <v>145001.15559017009</v>
      </c>
      <c r="E31" s="42">
        <v>4.6500000000000004</v>
      </c>
      <c r="F31" s="90">
        <f t="shared" si="2"/>
        <v>145005.80559017009</v>
      </c>
      <c r="G31" s="42">
        <v>0</v>
      </c>
      <c r="H31" s="42">
        <v>0</v>
      </c>
      <c r="I31" s="42">
        <v>0</v>
      </c>
      <c r="J31" s="42">
        <v>604.68909999999994</v>
      </c>
      <c r="K31" s="42">
        <v>0</v>
      </c>
      <c r="L31" s="42">
        <v>0</v>
      </c>
      <c r="M31" s="42">
        <v>0</v>
      </c>
      <c r="N31" s="42">
        <v>296.38470000000001</v>
      </c>
      <c r="O31" s="42">
        <v>405.45479999999998</v>
      </c>
      <c r="P31" s="42">
        <v>130.86710070485407</v>
      </c>
      <c r="Q31" s="42">
        <v>1277.2427</v>
      </c>
      <c r="R31" s="42">
        <v>150.05835094756154</v>
      </c>
      <c r="S31" s="42">
        <v>0</v>
      </c>
      <c r="T31" s="42">
        <v>158.65533335799404</v>
      </c>
      <c r="U31" s="42">
        <v>2.2000000000000002</v>
      </c>
      <c r="V31" s="42">
        <v>274.01190000000003</v>
      </c>
      <c r="W31" s="90">
        <f t="shared" si="0"/>
        <v>148305.36957518049</v>
      </c>
      <c r="X31" s="38"/>
      <c r="Y31" s="44">
        <v>3509.27313</v>
      </c>
      <c r="Z31" s="40"/>
      <c r="AA31" s="45">
        <v>0</v>
      </c>
      <c r="AB31" s="38"/>
      <c r="AC31" s="90">
        <f t="shared" si="3"/>
        <v>151814.64270518048</v>
      </c>
      <c r="AD31" s="31"/>
      <c r="AE31" s="27"/>
      <c r="AF31" s="69"/>
      <c r="AG31" s="2"/>
      <c r="AH31" s="36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6" t="s">
        <v>23</v>
      </c>
      <c r="B32" s="42">
        <v>35344.355499999998</v>
      </c>
      <c r="C32" s="42">
        <v>2246.0062980400016</v>
      </c>
      <c r="D32" s="90">
        <f t="shared" si="1"/>
        <v>37590.361798040001</v>
      </c>
      <c r="E32" s="42">
        <v>1</v>
      </c>
      <c r="F32" s="90">
        <f t="shared" si="2"/>
        <v>37591.361798040001</v>
      </c>
      <c r="G32" s="42">
        <v>0</v>
      </c>
      <c r="H32" s="42">
        <v>0</v>
      </c>
      <c r="I32" s="42">
        <v>0</v>
      </c>
      <c r="J32" s="42">
        <v>156.7594</v>
      </c>
      <c r="K32" s="42">
        <v>1.6114000000000002</v>
      </c>
      <c r="L32" s="42">
        <v>0</v>
      </c>
      <c r="M32" s="42">
        <v>26.849599999999999</v>
      </c>
      <c r="N32" s="42">
        <v>76.836500000000001</v>
      </c>
      <c r="O32" s="42">
        <v>209.47529999999998</v>
      </c>
      <c r="P32" s="42">
        <v>148.73114159210812</v>
      </c>
      <c r="Q32" s="42">
        <v>805.87930000000006</v>
      </c>
      <c r="R32" s="42">
        <v>180.6984561335141</v>
      </c>
      <c r="S32" s="42">
        <v>0</v>
      </c>
      <c r="T32" s="42">
        <v>180.31261264612655</v>
      </c>
      <c r="U32" s="42">
        <v>3</v>
      </c>
      <c r="V32" s="42">
        <v>71.036500000000004</v>
      </c>
      <c r="W32" s="90">
        <f t="shared" si="0"/>
        <v>39452.552008411752</v>
      </c>
      <c r="X32" s="38"/>
      <c r="Y32" s="44">
        <v>77.560590461538467</v>
      </c>
      <c r="Z32" s="40"/>
      <c r="AA32" s="39">
        <v>0</v>
      </c>
      <c r="AB32" s="38"/>
      <c r="AC32" s="90">
        <f t="shared" si="3"/>
        <v>39530.112598873289</v>
      </c>
      <c r="AD32" s="31"/>
      <c r="AE32" s="27"/>
      <c r="AF32" s="69"/>
      <c r="AG32" s="2"/>
      <c r="AH32" s="36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7" customFormat="1" ht="20.100000000000001" customHeight="1" x14ac:dyDescent="0.2">
      <c r="A33" s="94" t="s">
        <v>22</v>
      </c>
      <c r="B33" s="93">
        <f>SUM(B10:B32)</f>
        <v>2540775.5296</v>
      </c>
      <c r="C33" s="93">
        <f>SUM(C10:C32)</f>
        <v>546413.01933920023</v>
      </c>
      <c r="D33" s="93">
        <f>SUM(D10:D32)</f>
        <v>3087188.5489392001</v>
      </c>
      <c r="E33" s="93">
        <f t="shared" ref="E33:W33" si="4">SUM(E10:E32)</f>
        <v>107.0158</v>
      </c>
      <c r="F33" s="93">
        <f>SUM(F10:F32)</f>
        <v>3087295.5647391998</v>
      </c>
      <c r="G33" s="93">
        <f t="shared" si="4"/>
        <v>0</v>
      </c>
      <c r="H33" s="93">
        <f t="shared" si="4"/>
        <v>0</v>
      </c>
      <c r="I33" s="93">
        <f t="shared" si="4"/>
        <v>0</v>
      </c>
      <c r="J33" s="93">
        <f t="shared" si="4"/>
        <v>12873.212899999999</v>
      </c>
      <c r="K33" s="93">
        <f t="shared" si="4"/>
        <v>1502.9405999999997</v>
      </c>
      <c r="L33" s="93">
        <f t="shared" si="4"/>
        <v>1.8479999999999999E-5</v>
      </c>
      <c r="M33" s="93">
        <f t="shared" si="4"/>
        <v>25047.983499999998</v>
      </c>
      <c r="N33" s="93">
        <f t="shared" si="4"/>
        <v>6309.0599999999995</v>
      </c>
      <c r="O33" s="93">
        <f t="shared" si="4"/>
        <v>12619.7248</v>
      </c>
      <c r="P33" s="93">
        <f t="shared" si="4"/>
        <v>3675.3504463999998</v>
      </c>
      <c r="Q33" s="93">
        <f t="shared" si="4"/>
        <v>30060.260200000008</v>
      </c>
      <c r="R33" s="93">
        <f>SUM(R10:R32)</f>
        <v>6682.2680277500003</v>
      </c>
      <c r="S33" s="93">
        <f t="shared" si="4"/>
        <v>0</v>
      </c>
      <c r="T33" s="93">
        <f t="shared" si="4"/>
        <v>4455.7719003700004</v>
      </c>
      <c r="U33" s="93">
        <f t="shared" si="4"/>
        <v>45.800000000000004</v>
      </c>
      <c r="V33" s="93">
        <f t="shared" si="4"/>
        <v>5833.3884000000007</v>
      </c>
      <c r="W33" s="93">
        <f t="shared" si="4"/>
        <v>3196401.3255322012</v>
      </c>
      <c r="X33" s="49"/>
      <c r="Y33" s="92">
        <f>SUM(Y10:Y32)</f>
        <v>94106.396942461564</v>
      </c>
      <c r="Z33" s="40"/>
      <c r="AA33" s="141">
        <f>SUM(AA10:AA32)</f>
        <v>0</v>
      </c>
      <c r="AB33" s="48"/>
      <c r="AC33" s="91">
        <f>SUM(AC10:AC32)</f>
        <v>3290507.7224746631</v>
      </c>
      <c r="AD33" s="31"/>
      <c r="AE33" s="27"/>
      <c r="AF33" s="69"/>
      <c r="AG33" s="48"/>
      <c r="AH33" s="36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</row>
    <row r="34" spans="1:52" ht="15" customHeight="1" x14ac:dyDescent="0.25">
      <c r="A34" s="46" t="s">
        <v>21</v>
      </c>
      <c r="B34" s="42">
        <v>45696.692200000005</v>
      </c>
      <c r="C34" s="42">
        <v>29486.031397870051</v>
      </c>
      <c r="D34" s="90">
        <f>B34+C34</f>
        <v>75182.723597870063</v>
      </c>
      <c r="E34" s="42">
        <v>0</v>
      </c>
      <c r="F34" s="90">
        <f>D34+E34</f>
        <v>75182.723597870063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395.33699999999999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0">
        <f>SUM(F34:V34)</f>
        <v>75578.060597870062</v>
      </c>
      <c r="X34" s="38"/>
      <c r="Y34" s="44"/>
      <c r="Z34" s="40"/>
      <c r="AA34" s="140">
        <v>0</v>
      </c>
      <c r="AB34" s="38"/>
      <c r="AC34" s="90">
        <f>+W34+Y34+AA34</f>
        <v>75578.060597870062</v>
      </c>
      <c r="AD34" s="31"/>
      <c r="AE34" s="27"/>
      <c r="AF34" s="69"/>
      <c r="AG34" s="2"/>
      <c r="AH34" s="36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6" t="s">
        <v>20</v>
      </c>
      <c r="B35" s="42">
        <v>45.8</v>
      </c>
      <c r="C35" s="42">
        <v>0</v>
      </c>
      <c r="D35" s="90">
        <f>B35+C35</f>
        <v>45.8</v>
      </c>
      <c r="E35" s="42">
        <v>0</v>
      </c>
      <c r="F35" s="90">
        <f>D35+E35</f>
        <v>45.8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0"/>
      <c r="X35" s="38"/>
      <c r="Y35" s="44"/>
      <c r="Z35" s="40"/>
      <c r="AA35" s="45"/>
      <c r="AB35" s="38"/>
      <c r="AC35" s="90">
        <f t="shared" si="3"/>
        <v>0</v>
      </c>
      <c r="AD35" s="31"/>
      <c r="AF35" s="69"/>
      <c r="AG35" s="2"/>
      <c r="AH35" s="36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6" t="s">
        <v>19</v>
      </c>
      <c r="B36" s="42">
        <v>2160966.2850000001</v>
      </c>
      <c r="C36" s="42">
        <v>0</v>
      </c>
      <c r="D36" s="90">
        <f>B36+C36</f>
        <v>2160966.2850000001</v>
      </c>
      <c r="E36" s="42">
        <v>0</v>
      </c>
      <c r="F36" s="90">
        <f>D36+E36</f>
        <v>2160966.2850000001</v>
      </c>
      <c r="G36" s="42">
        <v>0</v>
      </c>
      <c r="H36" s="42">
        <v>0</v>
      </c>
      <c r="I36" s="42">
        <v>0</v>
      </c>
      <c r="J36" s="42">
        <v>9324.9444999999996</v>
      </c>
      <c r="K36" s="42">
        <v>0</v>
      </c>
      <c r="L36" s="42">
        <v>8.3910000000000001E-5</v>
      </c>
      <c r="M36" s="42">
        <v>0</v>
      </c>
      <c r="N36" s="42">
        <v>0</v>
      </c>
      <c r="O36" s="42">
        <v>20986.703600000001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0">
        <f>SUM(F36:V36)</f>
        <v>2191277.9331839103</v>
      </c>
      <c r="X36" s="38"/>
      <c r="Y36" s="44">
        <f>-SUM(Y33)</f>
        <v>-94106.396942461564</v>
      </c>
      <c r="Z36" s="40"/>
      <c r="AA36" s="45">
        <f>-(AA33+AA34)</f>
        <v>0</v>
      </c>
      <c r="AB36" s="38"/>
      <c r="AC36" s="90">
        <f>+W36+Y36+AA36</f>
        <v>2097171.536241449</v>
      </c>
      <c r="AD36" s="31"/>
      <c r="AE36" s="27"/>
      <c r="AF36" s="69"/>
      <c r="AG36" s="2"/>
      <c r="AH36" s="36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6" t="s">
        <v>18</v>
      </c>
      <c r="B37" s="42">
        <v>0</v>
      </c>
      <c r="C37" s="42">
        <v>0</v>
      </c>
      <c r="D37" s="90">
        <f>B37+C37</f>
        <v>0</v>
      </c>
      <c r="E37" s="42">
        <v>0</v>
      </c>
      <c r="F37" s="90">
        <f>D37+E37</f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373136.67089999997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13581.754199999999</v>
      </c>
      <c r="W37" s="90">
        <f>SUM(F37:V37)</f>
        <v>386718.42509999999</v>
      </c>
      <c r="X37" s="38"/>
      <c r="Y37" s="44"/>
      <c r="Z37" s="40"/>
      <c r="AA37" s="45"/>
      <c r="AB37" s="38"/>
      <c r="AC37" s="90">
        <f t="shared" si="3"/>
        <v>386718.42509999999</v>
      </c>
      <c r="AD37" s="31"/>
      <c r="AE37" s="27"/>
      <c r="AF37" s="69"/>
      <c r="AG37" s="2"/>
      <c r="AH37" s="36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3" t="s">
        <v>17</v>
      </c>
      <c r="B38" s="41">
        <v>53701.945500000002</v>
      </c>
      <c r="C38" s="41">
        <v>0</v>
      </c>
      <c r="D38" s="90">
        <f>B38+C38</f>
        <v>53701.945500000002</v>
      </c>
      <c r="E38" s="41">
        <v>0</v>
      </c>
      <c r="F38" s="90">
        <f>D38+E38</f>
        <v>53701.945500000002</v>
      </c>
      <c r="G38" s="41">
        <v>0</v>
      </c>
      <c r="H38" s="41">
        <v>0</v>
      </c>
      <c r="I38" s="41">
        <v>0</v>
      </c>
      <c r="J38" s="41">
        <v>223.94200000000001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89">
        <f>SUM(F38:V38)</f>
        <v>53925.887500000004</v>
      </c>
      <c r="X38" s="38"/>
      <c r="Y38" s="37"/>
      <c r="Z38" s="40"/>
      <c r="AA38" s="39"/>
      <c r="AB38" s="38"/>
      <c r="AC38" s="89">
        <f t="shared" si="3"/>
        <v>53925.887500000004</v>
      </c>
      <c r="AD38" s="31"/>
      <c r="AE38" s="27"/>
      <c r="AF38" s="69"/>
      <c r="AG38" s="2"/>
      <c r="AH38" s="36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9" customFormat="1" ht="20.100000000000001" customHeight="1" x14ac:dyDescent="0.2">
      <c r="A39" s="88" t="s">
        <v>16</v>
      </c>
      <c r="B39" s="87">
        <f>+SUM(B33:B38)</f>
        <v>4801186.2523000007</v>
      </c>
      <c r="C39" s="87">
        <f>+SUM(C33:C38)</f>
        <v>575899.05073707027</v>
      </c>
      <c r="D39" s="87">
        <f>+SUM(D33:D38)</f>
        <v>5377085.3030370707</v>
      </c>
      <c r="E39" s="87">
        <f t="shared" ref="E39:V39" si="5">+SUM(E33:E38)</f>
        <v>107.0158</v>
      </c>
      <c r="F39" s="87">
        <f>SUM(F33:F38)</f>
        <v>5377192.3188370699</v>
      </c>
      <c r="G39" s="87">
        <f t="shared" si="5"/>
        <v>0</v>
      </c>
      <c r="H39" s="87">
        <f t="shared" si="5"/>
        <v>0</v>
      </c>
      <c r="I39" s="87">
        <f t="shared" si="5"/>
        <v>0</v>
      </c>
      <c r="J39" s="87">
        <f t="shared" si="5"/>
        <v>22422.099399999996</v>
      </c>
      <c r="K39" s="87">
        <f t="shared" si="5"/>
        <v>1502.9405999999997</v>
      </c>
      <c r="L39" s="87">
        <f t="shared" si="5"/>
        <v>1.0239E-4</v>
      </c>
      <c r="M39" s="87">
        <f t="shared" si="5"/>
        <v>398184.65439999994</v>
      </c>
      <c r="N39" s="87">
        <f t="shared" si="5"/>
        <v>6309.0599999999995</v>
      </c>
      <c r="O39" s="87">
        <f t="shared" si="5"/>
        <v>33606.428400000004</v>
      </c>
      <c r="P39" s="87">
        <f t="shared" si="5"/>
        <v>3675.3504463999998</v>
      </c>
      <c r="Q39" s="87">
        <f t="shared" si="5"/>
        <v>30455.597200000007</v>
      </c>
      <c r="R39" s="87">
        <f t="shared" si="5"/>
        <v>6682.2680277500003</v>
      </c>
      <c r="S39" s="87">
        <f t="shared" si="5"/>
        <v>0</v>
      </c>
      <c r="T39" s="87">
        <f t="shared" si="5"/>
        <v>4455.7719003700004</v>
      </c>
      <c r="U39" s="87">
        <f t="shared" si="5"/>
        <v>45.800000000000004</v>
      </c>
      <c r="V39" s="87">
        <f t="shared" si="5"/>
        <v>19415.142599999999</v>
      </c>
      <c r="W39" s="87">
        <f>+SUM(W33:W38)</f>
        <v>5903901.6319139814</v>
      </c>
      <c r="X39" s="35"/>
      <c r="Y39" s="34">
        <f>+SUM(Y33:Y38)</f>
        <v>0</v>
      </c>
      <c r="Z39" s="33"/>
      <c r="AA39" s="142"/>
      <c r="AB39" s="32"/>
      <c r="AC39" s="86">
        <f>+SUM(AC33:AC38)</f>
        <v>5903901.6319139823</v>
      </c>
      <c r="AD39" s="31"/>
      <c r="AE39" s="27"/>
      <c r="AF39" s="69"/>
      <c r="AG39" s="30"/>
      <c r="AH39" s="22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2" ht="15" customHeight="1" x14ac:dyDescent="0.2">
      <c r="R40" s="31"/>
      <c r="T40" s="31"/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/>
      <c r="AF40" s="7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B41" s="27">
        <f>B42/1000</f>
        <v>0</v>
      </c>
      <c r="C41" s="27">
        <f>C42/1000</f>
        <v>0</v>
      </c>
      <c r="D41" s="27"/>
      <c r="E41" s="27">
        <f t="shared" ref="E41:W41" si="6">E42/1000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27">
        <f t="shared" si="6"/>
        <v>0</v>
      </c>
      <c r="L41" s="27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/>
      <c r="Q41" s="27"/>
      <c r="R41" s="27"/>
      <c r="S41" s="27"/>
      <c r="T41" s="27"/>
      <c r="U41" s="27"/>
      <c r="V41" s="27">
        <f t="shared" si="6"/>
        <v>0</v>
      </c>
      <c r="W41" s="27">
        <f t="shared" si="6"/>
        <v>0</v>
      </c>
      <c r="X41" s="27">
        <f t="shared" ref="X41:AB41" si="7">X40/1000</f>
        <v>0</v>
      </c>
      <c r="Y41" s="27">
        <f t="shared" si="7"/>
        <v>0</v>
      </c>
      <c r="Z41" s="27">
        <f t="shared" si="7"/>
        <v>0</v>
      </c>
      <c r="AA41" s="27">
        <f t="shared" si="7"/>
        <v>0</v>
      </c>
      <c r="AB41" s="27">
        <f t="shared" si="7"/>
        <v>0</v>
      </c>
      <c r="AC41" s="27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70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69"/>
      <c r="Y42" s="69"/>
      <c r="Z42" s="69"/>
      <c r="AA42" s="69"/>
      <c r="AB42" s="69"/>
      <c r="AC42" s="69"/>
      <c r="AD42" s="70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2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5" t="s">
        <v>15</v>
      </c>
      <c r="B44" s="24"/>
      <c r="C44" s="24"/>
      <c r="D44" s="23"/>
      <c r="E44" s="17">
        <v>1902744.895</v>
      </c>
      <c r="F44" s="129"/>
      <c r="J44" s="4" t="s">
        <v>14</v>
      </c>
      <c r="K44" s="7" t="s">
        <v>13</v>
      </c>
      <c r="W44" s="22"/>
      <c r="AD44" s="7"/>
      <c r="AE44" s="7"/>
      <c r="AF44" s="7"/>
    </row>
    <row r="45" spans="1:52" s="6" customFormat="1" ht="15" customHeight="1" x14ac:dyDescent="0.2">
      <c r="A45" s="135" t="s">
        <v>12</v>
      </c>
      <c r="B45" s="136"/>
      <c r="C45" s="136"/>
      <c r="D45" s="18"/>
      <c r="E45" s="17">
        <v>3220906.8823000002</v>
      </c>
      <c r="F45" s="129"/>
      <c r="K45" s="7" t="s">
        <v>11</v>
      </c>
      <c r="W45" s="4"/>
      <c r="Y45" s="4"/>
      <c r="AA45" s="4"/>
      <c r="AC45" s="4"/>
      <c r="AD45" s="7"/>
      <c r="AE45" s="7"/>
      <c r="AF45" s="7"/>
    </row>
    <row r="46" spans="1:52" s="6" customFormat="1" ht="15" hidden="1" customHeight="1" x14ac:dyDescent="0.2">
      <c r="A46" s="209"/>
      <c r="B46" s="210"/>
      <c r="C46" s="210"/>
      <c r="D46" s="18"/>
      <c r="E46" s="17"/>
      <c r="F46" s="129"/>
      <c r="K46" s="6" t="s">
        <v>10</v>
      </c>
      <c r="AD46" s="7"/>
      <c r="AE46" s="7"/>
      <c r="AF46" s="7"/>
    </row>
    <row r="47" spans="1:52" s="6" customFormat="1" ht="15" customHeight="1" x14ac:dyDescent="0.2">
      <c r="A47" s="20" t="s">
        <v>9</v>
      </c>
      <c r="B47" s="136"/>
      <c r="C47" s="136"/>
      <c r="D47" s="18"/>
      <c r="E47" s="17">
        <v>225490.78</v>
      </c>
      <c r="F47" s="129"/>
      <c r="K47" s="7" t="s">
        <v>8</v>
      </c>
      <c r="AD47" s="7"/>
      <c r="AE47" s="7"/>
      <c r="AF47" s="7"/>
    </row>
    <row r="48" spans="1:52" s="6" customFormat="1" ht="15" customHeight="1" x14ac:dyDescent="0.2">
      <c r="A48" s="20" t="s">
        <v>7</v>
      </c>
      <c r="B48" s="136"/>
      <c r="C48" s="136"/>
      <c r="D48" s="18"/>
      <c r="E48" s="17">
        <v>0</v>
      </c>
      <c r="F48" s="129"/>
      <c r="K48" s="7" t="s">
        <v>6</v>
      </c>
      <c r="AD48" s="7"/>
      <c r="AE48" s="7"/>
      <c r="AF48" s="7"/>
    </row>
    <row r="49" spans="1:52" s="6" customFormat="1" ht="15" customHeight="1" x14ac:dyDescent="0.2">
      <c r="A49" s="135" t="s">
        <v>5</v>
      </c>
      <c r="B49" s="136"/>
      <c r="C49" s="136"/>
      <c r="D49" s="18"/>
      <c r="E49" s="17">
        <v>3684.0041000000001</v>
      </c>
      <c r="F49" s="129"/>
      <c r="AD49" s="7"/>
      <c r="AE49" s="7"/>
      <c r="AF49" s="7"/>
    </row>
    <row r="50" spans="1:52" s="6" customFormat="1" ht="15" customHeight="1" x14ac:dyDescent="0.2">
      <c r="A50" s="135" t="s">
        <v>4</v>
      </c>
      <c r="B50" s="136"/>
      <c r="C50" s="136"/>
      <c r="D50" s="18"/>
      <c r="E50" s="17">
        <v>17413.784</v>
      </c>
      <c r="F50" s="129"/>
    </row>
    <row r="51" spans="1:52" s="6" customFormat="1" ht="15" customHeight="1" x14ac:dyDescent="0.2">
      <c r="A51" s="20" t="s">
        <v>3</v>
      </c>
      <c r="B51" s="136"/>
      <c r="C51" s="136"/>
      <c r="D51" s="18"/>
      <c r="E51" s="17">
        <v>6951.9734370689393</v>
      </c>
      <c r="F51" s="129"/>
    </row>
    <row r="52" spans="1:52" s="84" customFormat="1" ht="20.100000000000001" customHeight="1" x14ac:dyDescent="0.2">
      <c r="A52" s="232" t="s">
        <v>109</v>
      </c>
      <c r="B52" s="233"/>
      <c r="C52" s="233"/>
      <c r="D52" s="143"/>
      <c r="E52" s="85">
        <f>SUM(E44:E51)</f>
        <v>5377192.318837069</v>
      </c>
      <c r="F52" s="130"/>
    </row>
    <row r="53" spans="1:52" s="6" customFormat="1" ht="15" customHeight="1" x14ac:dyDescent="0.2">
      <c r="A53" s="209"/>
      <c r="B53" s="210"/>
      <c r="C53" s="210"/>
      <c r="D53" s="18"/>
      <c r="E53" s="17">
        <v>0</v>
      </c>
      <c r="F53" s="129"/>
    </row>
    <row r="54" spans="1:52" s="6" customFormat="1" ht="15" customHeight="1" x14ac:dyDescent="0.2">
      <c r="A54" s="209" t="s">
        <v>2</v>
      </c>
      <c r="B54" s="210"/>
      <c r="C54" s="210"/>
      <c r="D54" s="18"/>
      <c r="E54" s="17">
        <v>45.8</v>
      </c>
      <c r="F54" s="129"/>
    </row>
    <row r="55" spans="1:52" s="6" customFormat="1" ht="20.100000000000001" customHeight="1" x14ac:dyDescent="0.2">
      <c r="A55" s="230" t="s">
        <v>110</v>
      </c>
      <c r="B55" s="231"/>
      <c r="C55" s="231"/>
      <c r="D55" s="83"/>
      <c r="E55" s="82">
        <f>+E52-E53-E54</f>
        <v>5377146.5188370692</v>
      </c>
      <c r="F55" s="129"/>
    </row>
    <row r="56" spans="1:52" x14ac:dyDescent="0.2">
      <c r="A56" s="6"/>
      <c r="B56" s="6"/>
      <c r="C56" s="6"/>
      <c r="D56" s="6"/>
      <c r="E56" s="2"/>
      <c r="F56" s="16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C56" s="1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">
      <c r="A57" s="12" t="s">
        <v>0</v>
      </c>
      <c r="B57" s="6"/>
      <c r="C57" s="6"/>
      <c r="D57" s="6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C57" s="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">
      <c r="A58" s="81" t="s">
        <v>112</v>
      </c>
      <c r="B58" s="6"/>
      <c r="C58" s="6"/>
      <c r="D58" s="6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3.5" thickBot="1" x14ac:dyDescent="0.25">
      <c r="A59" s="10" t="s">
        <v>97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10"/>
      <c r="Z59" s="9"/>
      <c r="AA59" s="8"/>
      <c r="AB59" s="9"/>
      <c r="AC59" s="8"/>
      <c r="AD59" s="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76" t="s">
        <v>98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A52:C52"/>
    <mergeCell ref="A53:C53"/>
    <mergeCell ref="A54:C54"/>
    <mergeCell ref="A55:C55"/>
    <mergeCell ref="G6:I7"/>
    <mergeCell ref="R6:T6"/>
    <mergeCell ref="R7:T7"/>
    <mergeCell ref="P8:P9"/>
    <mergeCell ref="T8:T9"/>
    <mergeCell ref="A46:C46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F39 W33" formula="1"/>
    <ignoredError sqref="W9:Y9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topLeftCell="O8" zoomScaleNormal="100" workbookViewId="0">
      <selection activeCell="W9" sqref="W9:Y9"/>
    </sheetView>
  </sheetViews>
  <sheetFormatPr baseColWidth="10" defaultColWidth="27.5546875" defaultRowHeight="12.75" x14ac:dyDescent="0.2"/>
  <cols>
    <col min="1" max="1" width="19.44140625" style="1" customWidth="1"/>
    <col min="2" max="3" width="12.77734375" style="1" customWidth="1"/>
    <col min="4" max="4" width="13" style="1" customWidth="1"/>
    <col min="5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256" width="27.5546875" style="1"/>
    <col min="257" max="257" width="19.44140625" style="1" customWidth="1"/>
    <col min="258" max="259" width="12.77734375" style="1" customWidth="1"/>
    <col min="260" max="260" width="13" style="1" customWidth="1"/>
    <col min="261" max="262" width="12.77734375" style="1" customWidth="1"/>
    <col min="263" max="265" width="0" style="1" hidden="1" customWidth="1"/>
    <col min="266" max="274" width="12.77734375" style="1" customWidth="1"/>
    <col min="275" max="275" width="0" style="1" hidden="1" customWidth="1"/>
    <col min="276" max="279" width="12.77734375" style="1" customWidth="1"/>
    <col min="280" max="280" width="1.77734375" style="1" customWidth="1"/>
    <col min="281" max="281" width="12.77734375" style="1" customWidth="1"/>
    <col min="282" max="282" width="1.77734375" style="1" customWidth="1"/>
    <col min="283" max="284" width="0" style="1" hidden="1" customWidth="1"/>
    <col min="285" max="285" width="12.77734375" style="1" customWidth="1"/>
    <col min="286" max="286" width="17.88671875" style="1" customWidth="1"/>
    <col min="287" max="287" width="11.77734375" style="1" customWidth="1"/>
    <col min="288" max="288" width="12" style="1" customWidth="1"/>
    <col min="289" max="512" width="27.5546875" style="1"/>
    <col min="513" max="513" width="19.44140625" style="1" customWidth="1"/>
    <col min="514" max="515" width="12.77734375" style="1" customWidth="1"/>
    <col min="516" max="516" width="13" style="1" customWidth="1"/>
    <col min="517" max="518" width="12.77734375" style="1" customWidth="1"/>
    <col min="519" max="521" width="0" style="1" hidden="1" customWidth="1"/>
    <col min="522" max="530" width="12.77734375" style="1" customWidth="1"/>
    <col min="531" max="531" width="0" style="1" hidden="1" customWidth="1"/>
    <col min="532" max="535" width="12.77734375" style="1" customWidth="1"/>
    <col min="536" max="536" width="1.77734375" style="1" customWidth="1"/>
    <col min="537" max="537" width="12.77734375" style="1" customWidth="1"/>
    <col min="538" max="538" width="1.77734375" style="1" customWidth="1"/>
    <col min="539" max="540" width="0" style="1" hidden="1" customWidth="1"/>
    <col min="541" max="541" width="12.77734375" style="1" customWidth="1"/>
    <col min="542" max="542" width="17.88671875" style="1" customWidth="1"/>
    <col min="543" max="543" width="11.77734375" style="1" customWidth="1"/>
    <col min="544" max="544" width="12" style="1" customWidth="1"/>
    <col min="545" max="768" width="27.5546875" style="1"/>
    <col min="769" max="769" width="19.44140625" style="1" customWidth="1"/>
    <col min="770" max="771" width="12.77734375" style="1" customWidth="1"/>
    <col min="772" max="772" width="13" style="1" customWidth="1"/>
    <col min="773" max="774" width="12.77734375" style="1" customWidth="1"/>
    <col min="775" max="777" width="0" style="1" hidden="1" customWidth="1"/>
    <col min="778" max="786" width="12.77734375" style="1" customWidth="1"/>
    <col min="787" max="787" width="0" style="1" hidden="1" customWidth="1"/>
    <col min="788" max="791" width="12.77734375" style="1" customWidth="1"/>
    <col min="792" max="792" width="1.77734375" style="1" customWidth="1"/>
    <col min="793" max="793" width="12.77734375" style="1" customWidth="1"/>
    <col min="794" max="794" width="1.77734375" style="1" customWidth="1"/>
    <col min="795" max="796" width="0" style="1" hidden="1" customWidth="1"/>
    <col min="797" max="797" width="12.77734375" style="1" customWidth="1"/>
    <col min="798" max="798" width="17.88671875" style="1" customWidth="1"/>
    <col min="799" max="799" width="11.77734375" style="1" customWidth="1"/>
    <col min="800" max="800" width="12" style="1" customWidth="1"/>
    <col min="801" max="1024" width="27.5546875" style="1"/>
    <col min="1025" max="1025" width="19.44140625" style="1" customWidth="1"/>
    <col min="1026" max="1027" width="12.77734375" style="1" customWidth="1"/>
    <col min="1028" max="1028" width="13" style="1" customWidth="1"/>
    <col min="1029" max="1030" width="12.77734375" style="1" customWidth="1"/>
    <col min="1031" max="1033" width="0" style="1" hidden="1" customWidth="1"/>
    <col min="1034" max="1042" width="12.77734375" style="1" customWidth="1"/>
    <col min="1043" max="1043" width="0" style="1" hidden="1" customWidth="1"/>
    <col min="1044" max="1047" width="12.77734375" style="1" customWidth="1"/>
    <col min="1048" max="1048" width="1.77734375" style="1" customWidth="1"/>
    <col min="1049" max="1049" width="12.77734375" style="1" customWidth="1"/>
    <col min="1050" max="1050" width="1.77734375" style="1" customWidth="1"/>
    <col min="1051" max="1052" width="0" style="1" hidden="1" customWidth="1"/>
    <col min="1053" max="1053" width="12.77734375" style="1" customWidth="1"/>
    <col min="1054" max="1054" width="17.88671875" style="1" customWidth="1"/>
    <col min="1055" max="1055" width="11.77734375" style="1" customWidth="1"/>
    <col min="1056" max="1056" width="12" style="1" customWidth="1"/>
    <col min="1057" max="1280" width="27.5546875" style="1"/>
    <col min="1281" max="1281" width="19.44140625" style="1" customWidth="1"/>
    <col min="1282" max="1283" width="12.77734375" style="1" customWidth="1"/>
    <col min="1284" max="1284" width="13" style="1" customWidth="1"/>
    <col min="1285" max="1286" width="12.77734375" style="1" customWidth="1"/>
    <col min="1287" max="1289" width="0" style="1" hidden="1" customWidth="1"/>
    <col min="1290" max="1298" width="12.77734375" style="1" customWidth="1"/>
    <col min="1299" max="1299" width="0" style="1" hidden="1" customWidth="1"/>
    <col min="1300" max="1303" width="12.77734375" style="1" customWidth="1"/>
    <col min="1304" max="1304" width="1.77734375" style="1" customWidth="1"/>
    <col min="1305" max="1305" width="12.77734375" style="1" customWidth="1"/>
    <col min="1306" max="1306" width="1.77734375" style="1" customWidth="1"/>
    <col min="1307" max="1308" width="0" style="1" hidden="1" customWidth="1"/>
    <col min="1309" max="1309" width="12.77734375" style="1" customWidth="1"/>
    <col min="1310" max="1310" width="17.88671875" style="1" customWidth="1"/>
    <col min="1311" max="1311" width="11.77734375" style="1" customWidth="1"/>
    <col min="1312" max="1312" width="12" style="1" customWidth="1"/>
    <col min="1313" max="1536" width="27.5546875" style="1"/>
    <col min="1537" max="1537" width="19.44140625" style="1" customWidth="1"/>
    <col min="1538" max="1539" width="12.77734375" style="1" customWidth="1"/>
    <col min="1540" max="1540" width="13" style="1" customWidth="1"/>
    <col min="1541" max="1542" width="12.77734375" style="1" customWidth="1"/>
    <col min="1543" max="1545" width="0" style="1" hidden="1" customWidth="1"/>
    <col min="1546" max="1554" width="12.77734375" style="1" customWidth="1"/>
    <col min="1555" max="1555" width="0" style="1" hidden="1" customWidth="1"/>
    <col min="1556" max="1559" width="12.77734375" style="1" customWidth="1"/>
    <col min="1560" max="1560" width="1.77734375" style="1" customWidth="1"/>
    <col min="1561" max="1561" width="12.77734375" style="1" customWidth="1"/>
    <col min="1562" max="1562" width="1.77734375" style="1" customWidth="1"/>
    <col min="1563" max="1564" width="0" style="1" hidden="1" customWidth="1"/>
    <col min="1565" max="1565" width="12.77734375" style="1" customWidth="1"/>
    <col min="1566" max="1566" width="17.88671875" style="1" customWidth="1"/>
    <col min="1567" max="1567" width="11.77734375" style="1" customWidth="1"/>
    <col min="1568" max="1568" width="12" style="1" customWidth="1"/>
    <col min="1569" max="1792" width="27.5546875" style="1"/>
    <col min="1793" max="1793" width="19.44140625" style="1" customWidth="1"/>
    <col min="1794" max="1795" width="12.77734375" style="1" customWidth="1"/>
    <col min="1796" max="1796" width="13" style="1" customWidth="1"/>
    <col min="1797" max="1798" width="12.77734375" style="1" customWidth="1"/>
    <col min="1799" max="1801" width="0" style="1" hidden="1" customWidth="1"/>
    <col min="1802" max="1810" width="12.77734375" style="1" customWidth="1"/>
    <col min="1811" max="1811" width="0" style="1" hidden="1" customWidth="1"/>
    <col min="1812" max="1815" width="12.77734375" style="1" customWidth="1"/>
    <col min="1816" max="1816" width="1.77734375" style="1" customWidth="1"/>
    <col min="1817" max="1817" width="12.77734375" style="1" customWidth="1"/>
    <col min="1818" max="1818" width="1.77734375" style="1" customWidth="1"/>
    <col min="1819" max="1820" width="0" style="1" hidden="1" customWidth="1"/>
    <col min="1821" max="1821" width="12.77734375" style="1" customWidth="1"/>
    <col min="1822" max="1822" width="17.88671875" style="1" customWidth="1"/>
    <col min="1823" max="1823" width="11.77734375" style="1" customWidth="1"/>
    <col min="1824" max="1824" width="12" style="1" customWidth="1"/>
    <col min="1825" max="2048" width="27.5546875" style="1"/>
    <col min="2049" max="2049" width="19.44140625" style="1" customWidth="1"/>
    <col min="2050" max="2051" width="12.77734375" style="1" customWidth="1"/>
    <col min="2052" max="2052" width="13" style="1" customWidth="1"/>
    <col min="2053" max="2054" width="12.77734375" style="1" customWidth="1"/>
    <col min="2055" max="2057" width="0" style="1" hidden="1" customWidth="1"/>
    <col min="2058" max="2066" width="12.77734375" style="1" customWidth="1"/>
    <col min="2067" max="2067" width="0" style="1" hidden="1" customWidth="1"/>
    <col min="2068" max="2071" width="12.77734375" style="1" customWidth="1"/>
    <col min="2072" max="2072" width="1.77734375" style="1" customWidth="1"/>
    <col min="2073" max="2073" width="12.77734375" style="1" customWidth="1"/>
    <col min="2074" max="2074" width="1.77734375" style="1" customWidth="1"/>
    <col min="2075" max="2076" width="0" style="1" hidden="1" customWidth="1"/>
    <col min="2077" max="2077" width="12.77734375" style="1" customWidth="1"/>
    <col min="2078" max="2078" width="17.88671875" style="1" customWidth="1"/>
    <col min="2079" max="2079" width="11.77734375" style="1" customWidth="1"/>
    <col min="2080" max="2080" width="12" style="1" customWidth="1"/>
    <col min="2081" max="2304" width="27.5546875" style="1"/>
    <col min="2305" max="2305" width="19.44140625" style="1" customWidth="1"/>
    <col min="2306" max="2307" width="12.77734375" style="1" customWidth="1"/>
    <col min="2308" max="2308" width="13" style="1" customWidth="1"/>
    <col min="2309" max="2310" width="12.77734375" style="1" customWidth="1"/>
    <col min="2311" max="2313" width="0" style="1" hidden="1" customWidth="1"/>
    <col min="2314" max="2322" width="12.77734375" style="1" customWidth="1"/>
    <col min="2323" max="2323" width="0" style="1" hidden="1" customWidth="1"/>
    <col min="2324" max="2327" width="12.77734375" style="1" customWidth="1"/>
    <col min="2328" max="2328" width="1.77734375" style="1" customWidth="1"/>
    <col min="2329" max="2329" width="12.77734375" style="1" customWidth="1"/>
    <col min="2330" max="2330" width="1.77734375" style="1" customWidth="1"/>
    <col min="2331" max="2332" width="0" style="1" hidden="1" customWidth="1"/>
    <col min="2333" max="2333" width="12.77734375" style="1" customWidth="1"/>
    <col min="2334" max="2334" width="17.88671875" style="1" customWidth="1"/>
    <col min="2335" max="2335" width="11.77734375" style="1" customWidth="1"/>
    <col min="2336" max="2336" width="12" style="1" customWidth="1"/>
    <col min="2337" max="2560" width="27.5546875" style="1"/>
    <col min="2561" max="2561" width="19.44140625" style="1" customWidth="1"/>
    <col min="2562" max="2563" width="12.77734375" style="1" customWidth="1"/>
    <col min="2564" max="2564" width="13" style="1" customWidth="1"/>
    <col min="2565" max="2566" width="12.77734375" style="1" customWidth="1"/>
    <col min="2567" max="2569" width="0" style="1" hidden="1" customWidth="1"/>
    <col min="2570" max="2578" width="12.77734375" style="1" customWidth="1"/>
    <col min="2579" max="2579" width="0" style="1" hidden="1" customWidth="1"/>
    <col min="2580" max="2583" width="12.77734375" style="1" customWidth="1"/>
    <col min="2584" max="2584" width="1.77734375" style="1" customWidth="1"/>
    <col min="2585" max="2585" width="12.77734375" style="1" customWidth="1"/>
    <col min="2586" max="2586" width="1.77734375" style="1" customWidth="1"/>
    <col min="2587" max="2588" width="0" style="1" hidden="1" customWidth="1"/>
    <col min="2589" max="2589" width="12.77734375" style="1" customWidth="1"/>
    <col min="2590" max="2590" width="17.88671875" style="1" customWidth="1"/>
    <col min="2591" max="2591" width="11.77734375" style="1" customWidth="1"/>
    <col min="2592" max="2592" width="12" style="1" customWidth="1"/>
    <col min="2593" max="2816" width="27.5546875" style="1"/>
    <col min="2817" max="2817" width="19.44140625" style="1" customWidth="1"/>
    <col min="2818" max="2819" width="12.77734375" style="1" customWidth="1"/>
    <col min="2820" max="2820" width="13" style="1" customWidth="1"/>
    <col min="2821" max="2822" width="12.77734375" style="1" customWidth="1"/>
    <col min="2823" max="2825" width="0" style="1" hidden="1" customWidth="1"/>
    <col min="2826" max="2834" width="12.77734375" style="1" customWidth="1"/>
    <col min="2835" max="2835" width="0" style="1" hidden="1" customWidth="1"/>
    <col min="2836" max="2839" width="12.77734375" style="1" customWidth="1"/>
    <col min="2840" max="2840" width="1.77734375" style="1" customWidth="1"/>
    <col min="2841" max="2841" width="12.77734375" style="1" customWidth="1"/>
    <col min="2842" max="2842" width="1.77734375" style="1" customWidth="1"/>
    <col min="2843" max="2844" width="0" style="1" hidden="1" customWidth="1"/>
    <col min="2845" max="2845" width="12.77734375" style="1" customWidth="1"/>
    <col min="2846" max="2846" width="17.88671875" style="1" customWidth="1"/>
    <col min="2847" max="2847" width="11.77734375" style="1" customWidth="1"/>
    <col min="2848" max="2848" width="12" style="1" customWidth="1"/>
    <col min="2849" max="3072" width="27.5546875" style="1"/>
    <col min="3073" max="3073" width="19.44140625" style="1" customWidth="1"/>
    <col min="3074" max="3075" width="12.77734375" style="1" customWidth="1"/>
    <col min="3076" max="3076" width="13" style="1" customWidth="1"/>
    <col min="3077" max="3078" width="12.77734375" style="1" customWidth="1"/>
    <col min="3079" max="3081" width="0" style="1" hidden="1" customWidth="1"/>
    <col min="3082" max="3090" width="12.77734375" style="1" customWidth="1"/>
    <col min="3091" max="3091" width="0" style="1" hidden="1" customWidth="1"/>
    <col min="3092" max="3095" width="12.77734375" style="1" customWidth="1"/>
    <col min="3096" max="3096" width="1.77734375" style="1" customWidth="1"/>
    <col min="3097" max="3097" width="12.77734375" style="1" customWidth="1"/>
    <col min="3098" max="3098" width="1.77734375" style="1" customWidth="1"/>
    <col min="3099" max="3100" width="0" style="1" hidden="1" customWidth="1"/>
    <col min="3101" max="3101" width="12.77734375" style="1" customWidth="1"/>
    <col min="3102" max="3102" width="17.88671875" style="1" customWidth="1"/>
    <col min="3103" max="3103" width="11.77734375" style="1" customWidth="1"/>
    <col min="3104" max="3104" width="12" style="1" customWidth="1"/>
    <col min="3105" max="3328" width="27.5546875" style="1"/>
    <col min="3329" max="3329" width="19.44140625" style="1" customWidth="1"/>
    <col min="3330" max="3331" width="12.77734375" style="1" customWidth="1"/>
    <col min="3332" max="3332" width="13" style="1" customWidth="1"/>
    <col min="3333" max="3334" width="12.77734375" style="1" customWidth="1"/>
    <col min="3335" max="3337" width="0" style="1" hidden="1" customWidth="1"/>
    <col min="3338" max="3346" width="12.77734375" style="1" customWidth="1"/>
    <col min="3347" max="3347" width="0" style="1" hidden="1" customWidth="1"/>
    <col min="3348" max="3351" width="12.77734375" style="1" customWidth="1"/>
    <col min="3352" max="3352" width="1.77734375" style="1" customWidth="1"/>
    <col min="3353" max="3353" width="12.77734375" style="1" customWidth="1"/>
    <col min="3354" max="3354" width="1.77734375" style="1" customWidth="1"/>
    <col min="3355" max="3356" width="0" style="1" hidden="1" customWidth="1"/>
    <col min="3357" max="3357" width="12.77734375" style="1" customWidth="1"/>
    <col min="3358" max="3358" width="17.88671875" style="1" customWidth="1"/>
    <col min="3359" max="3359" width="11.77734375" style="1" customWidth="1"/>
    <col min="3360" max="3360" width="12" style="1" customWidth="1"/>
    <col min="3361" max="3584" width="27.5546875" style="1"/>
    <col min="3585" max="3585" width="19.44140625" style="1" customWidth="1"/>
    <col min="3586" max="3587" width="12.77734375" style="1" customWidth="1"/>
    <col min="3588" max="3588" width="13" style="1" customWidth="1"/>
    <col min="3589" max="3590" width="12.77734375" style="1" customWidth="1"/>
    <col min="3591" max="3593" width="0" style="1" hidden="1" customWidth="1"/>
    <col min="3594" max="3602" width="12.77734375" style="1" customWidth="1"/>
    <col min="3603" max="3603" width="0" style="1" hidden="1" customWidth="1"/>
    <col min="3604" max="3607" width="12.77734375" style="1" customWidth="1"/>
    <col min="3608" max="3608" width="1.77734375" style="1" customWidth="1"/>
    <col min="3609" max="3609" width="12.77734375" style="1" customWidth="1"/>
    <col min="3610" max="3610" width="1.77734375" style="1" customWidth="1"/>
    <col min="3611" max="3612" width="0" style="1" hidden="1" customWidth="1"/>
    <col min="3613" max="3613" width="12.77734375" style="1" customWidth="1"/>
    <col min="3614" max="3614" width="17.88671875" style="1" customWidth="1"/>
    <col min="3615" max="3615" width="11.77734375" style="1" customWidth="1"/>
    <col min="3616" max="3616" width="12" style="1" customWidth="1"/>
    <col min="3617" max="3840" width="27.5546875" style="1"/>
    <col min="3841" max="3841" width="19.44140625" style="1" customWidth="1"/>
    <col min="3842" max="3843" width="12.77734375" style="1" customWidth="1"/>
    <col min="3844" max="3844" width="13" style="1" customWidth="1"/>
    <col min="3845" max="3846" width="12.77734375" style="1" customWidth="1"/>
    <col min="3847" max="3849" width="0" style="1" hidden="1" customWidth="1"/>
    <col min="3850" max="3858" width="12.77734375" style="1" customWidth="1"/>
    <col min="3859" max="3859" width="0" style="1" hidden="1" customWidth="1"/>
    <col min="3860" max="3863" width="12.77734375" style="1" customWidth="1"/>
    <col min="3864" max="3864" width="1.77734375" style="1" customWidth="1"/>
    <col min="3865" max="3865" width="12.77734375" style="1" customWidth="1"/>
    <col min="3866" max="3866" width="1.77734375" style="1" customWidth="1"/>
    <col min="3867" max="3868" width="0" style="1" hidden="1" customWidth="1"/>
    <col min="3869" max="3869" width="12.77734375" style="1" customWidth="1"/>
    <col min="3870" max="3870" width="17.88671875" style="1" customWidth="1"/>
    <col min="3871" max="3871" width="11.77734375" style="1" customWidth="1"/>
    <col min="3872" max="3872" width="12" style="1" customWidth="1"/>
    <col min="3873" max="4096" width="27.5546875" style="1"/>
    <col min="4097" max="4097" width="19.44140625" style="1" customWidth="1"/>
    <col min="4098" max="4099" width="12.77734375" style="1" customWidth="1"/>
    <col min="4100" max="4100" width="13" style="1" customWidth="1"/>
    <col min="4101" max="4102" width="12.77734375" style="1" customWidth="1"/>
    <col min="4103" max="4105" width="0" style="1" hidden="1" customWidth="1"/>
    <col min="4106" max="4114" width="12.77734375" style="1" customWidth="1"/>
    <col min="4115" max="4115" width="0" style="1" hidden="1" customWidth="1"/>
    <col min="4116" max="4119" width="12.77734375" style="1" customWidth="1"/>
    <col min="4120" max="4120" width="1.77734375" style="1" customWidth="1"/>
    <col min="4121" max="4121" width="12.77734375" style="1" customWidth="1"/>
    <col min="4122" max="4122" width="1.77734375" style="1" customWidth="1"/>
    <col min="4123" max="4124" width="0" style="1" hidden="1" customWidth="1"/>
    <col min="4125" max="4125" width="12.77734375" style="1" customWidth="1"/>
    <col min="4126" max="4126" width="17.88671875" style="1" customWidth="1"/>
    <col min="4127" max="4127" width="11.77734375" style="1" customWidth="1"/>
    <col min="4128" max="4128" width="12" style="1" customWidth="1"/>
    <col min="4129" max="4352" width="27.5546875" style="1"/>
    <col min="4353" max="4353" width="19.44140625" style="1" customWidth="1"/>
    <col min="4354" max="4355" width="12.77734375" style="1" customWidth="1"/>
    <col min="4356" max="4356" width="13" style="1" customWidth="1"/>
    <col min="4357" max="4358" width="12.77734375" style="1" customWidth="1"/>
    <col min="4359" max="4361" width="0" style="1" hidden="1" customWidth="1"/>
    <col min="4362" max="4370" width="12.77734375" style="1" customWidth="1"/>
    <col min="4371" max="4371" width="0" style="1" hidden="1" customWidth="1"/>
    <col min="4372" max="4375" width="12.77734375" style="1" customWidth="1"/>
    <col min="4376" max="4376" width="1.77734375" style="1" customWidth="1"/>
    <col min="4377" max="4377" width="12.77734375" style="1" customWidth="1"/>
    <col min="4378" max="4378" width="1.77734375" style="1" customWidth="1"/>
    <col min="4379" max="4380" width="0" style="1" hidden="1" customWidth="1"/>
    <col min="4381" max="4381" width="12.77734375" style="1" customWidth="1"/>
    <col min="4382" max="4382" width="17.88671875" style="1" customWidth="1"/>
    <col min="4383" max="4383" width="11.77734375" style="1" customWidth="1"/>
    <col min="4384" max="4384" width="12" style="1" customWidth="1"/>
    <col min="4385" max="4608" width="27.5546875" style="1"/>
    <col min="4609" max="4609" width="19.44140625" style="1" customWidth="1"/>
    <col min="4610" max="4611" width="12.77734375" style="1" customWidth="1"/>
    <col min="4612" max="4612" width="13" style="1" customWidth="1"/>
    <col min="4613" max="4614" width="12.77734375" style="1" customWidth="1"/>
    <col min="4615" max="4617" width="0" style="1" hidden="1" customWidth="1"/>
    <col min="4618" max="4626" width="12.77734375" style="1" customWidth="1"/>
    <col min="4627" max="4627" width="0" style="1" hidden="1" customWidth="1"/>
    <col min="4628" max="4631" width="12.77734375" style="1" customWidth="1"/>
    <col min="4632" max="4632" width="1.77734375" style="1" customWidth="1"/>
    <col min="4633" max="4633" width="12.77734375" style="1" customWidth="1"/>
    <col min="4634" max="4634" width="1.77734375" style="1" customWidth="1"/>
    <col min="4635" max="4636" width="0" style="1" hidden="1" customWidth="1"/>
    <col min="4637" max="4637" width="12.77734375" style="1" customWidth="1"/>
    <col min="4638" max="4638" width="17.88671875" style="1" customWidth="1"/>
    <col min="4639" max="4639" width="11.77734375" style="1" customWidth="1"/>
    <col min="4640" max="4640" width="12" style="1" customWidth="1"/>
    <col min="4641" max="4864" width="27.5546875" style="1"/>
    <col min="4865" max="4865" width="19.44140625" style="1" customWidth="1"/>
    <col min="4866" max="4867" width="12.77734375" style="1" customWidth="1"/>
    <col min="4868" max="4868" width="13" style="1" customWidth="1"/>
    <col min="4869" max="4870" width="12.77734375" style="1" customWidth="1"/>
    <col min="4871" max="4873" width="0" style="1" hidden="1" customWidth="1"/>
    <col min="4874" max="4882" width="12.77734375" style="1" customWidth="1"/>
    <col min="4883" max="4883" width="0" style="1" hidden="1" customWidth="1"/>
    <col min="4884" max="4887" width="12.77734375" style="1" customWidth="1"/>
    <col min="4888" max="4888" width="1.77734375" style="1" customWidth="1"/>
    <col min="4889" max="4889" width="12.77734375" style="1" customWidth="1"/>
    <col min="4890" max="4890" width="1.77734375" style="1" customWidth="1"/>
    <col min="4891" max="4892" width="0" style="1" hidden="1" customWidth="1"/>
    <col min="4893" max="4893" width="12.77734375" style="1" customWidth="1"/>
    <col min="4894" max="4894" width="17.88671875" style="1" customWidth="1"/>
    <col min="4895" max="4895" width="11.77734375" style="1" customWidth="1"/>
    <col min="4896" max="4896" width="12" style="1" customWidth="1"/>
    <col min="4897" max="5120" width="27.5546875" style="1"/>
    <col min="5121" max="5121" width="19.44140625" style="1" customWidth="1"/>
    <col min="5122" max="5123" width="12.77734375" style="1" customWidth="1"/>
    <col min="5124" max="5124" width="13" style="1" customWidth="1"/>
    <col min="5125" max="5126" width="12.77734375" style="1" customWidth="1"/>
    <col min="5127" max="5129" width="0" style="1" hidden="1" customWidth="1"/>
    <col min="5130" max="5138" width="12.77734375" style="1" customWidth="1"/>
    <col min="5139" max="5139" width="0" style="1" hidden="1" customWidth="1"/>
    <col min="5140" max="5143" width="12.77734375" style="1" customWidth="1"/>
    <col min="5144" max="5144" width="1.77734375" style="1" customWidth="1"/>
    <col min="5145" max="5145" width="12.77734375" style="1" customWidth="1"/>
    <col min="5146" max="5146" width="1.77734375" style="1" customWidth="1"/>
    <col min="5147" max="5148" width="0" style="1" hidden="1" customWidth="1"/>
    <col min="5149" max="5149" width="12.77734375" style="1" customWidth="1"/>
    <col min="5150" max="5150" width="17.88671875" style="1" customWidth="1"/>
    <col min="5151" max="5151" width="11.77734375" style="1" customWidth="1"/>
    <col min="5152" max="5152" width="12" style="1" customWidth="1"/>
    <col min="5153" max="5376" width="27.5546875" style="1"/>
    <col min="5377" max="5377" width="19.44140625" style="1" customWidth="1"/>
    <col min="5378" max="5379" width="12.77734375" style="1" customWidth="1"/>
    <col min="5380" max="5380" width="13" style="1" customWidth="1"/>
    <col min="5381" max="5382" width="12.77734375" style="1" customWidth="1"/>
    <col min="5383" max="5385" width="0" style="1" hidden="1" customWidth="1"/>
    <col min="5386" max="5394" width="12.77734375" style="1" customWidth="1"/>
    <col min="5395" max="5395" width="0" style="1" hidden="1" customWidth="1"/>
    <col min="5396" max="5399" width="12.77734375" style="1" customWidth="1"/>
    <col min="5400" max="5400" width="1.77734375" style="1" customWidth="1"/>
    <col min="5401" max="5401" width="12.77734375" style="1" customWidth="1"/>
    <col min="5402" max="5402" width="1.77734375" style="1" customWidth="1"/>
    <col min="5403" max="5404" width="0" style="1" hidden="1" customWidth="1"/>
    <col min="5405" max="5405" width="12.77734375" style="1" customWidth="1"/>
    <col min="5406" max="5406" width="17.88671875" style="1" customWidth="1"/>
    <col min="5407" max="5407" width="11.77734375" style="1" customWidth="1"/>
    <col min="5408" max="5408" width="12" style="1" customWidth="1"/>
    <col min="5409" max="5632" width="27.5546875" style="1"/>
    <col min="5633" max="5633" width="19.44140625" style="1" customWidth="1"/>
    <col min="5634" max="5635" width="12.77734375" style="1" customWidth="1"/>
    <col min="5636" max="5636" width="13" style="1" customWidth="1"/>
    <col min="5637" max="5638" width="12.77734375" style="1" customWidth="1"/>
    <col min="5639" max="5641" width="0" style="1" hidden="1" customWidth="1"/>
    <col min="5642" max="5650" width="12.77734375" style="1" customWidth="1"/>
    <col min="5651" max="5651" width="0" style="1" hidden="1" customWidth="1"/>
    <col min="5652" max="5655" width="12.77734375" style="1" customWidth="1"/>
    <col min="5656" max="5656" width="1.77734375" style="1" customWidth="1"/>
    <col min="5657" max="5657" width="12.77734375" style="1" customWidth="1"/>
    <col min="5658" max="5658" width="1.77734375" style="1" customWidth="1"/>
    <col min="5659" max="5660" width="0" style="1" hidden="1" customWidth="1"/>
    <col min="5661" max="5661" width="12.77734375" style="1" customWidth="1"/>
    <col min="5662" max="5662" width="17.88671875" style="1" customWidth="1"/>
    <col min="5663" max="5663" width="11.77734375" style="1" customWidth="1"/>
    <col min="5664" max="5664" width="12" style="1" customWidth="1"/>
    <col min="5665" max="5888" width="27.5546875" style="1"/>
    <col min="5889" max="5889" width="19.44140625" style="1" customWidth="1"/>
    <col min="5890" max="5891" width="12.77734375" style="1" customWidth="1"/>
    <col min="5892" max="5892" width="13" style="1" customWidth="1"/>
    <col min="5893" max="5894" width="12.77734375" style="1" customWidth="1"/>
    <col min="5895" max="5897" width="0" style="1" hidden="1" customWidth="1"/>
    <col min="5898" max="5906" width="12.77734375" style="1" customWidth="1"/>
    <col min="5907" max="5907" width="0" style="1" hidden="1" customWidth="1"/>
    <col min="5908" max="5911" width="12.77734375" style="1" customWidth="1"/>
    <col min="5912" max="5912" width="1.77734375" style="1" customWidth="1"/>
    <col min="5913" max="5913" width="12.77734375" style="1" customWidth="1"/>
    <col min="5914" max="5914" width="1.77734375" style="1" customWidth="1"/>
    <col min="5915" max="5916" width="0" style="1" hidden="1" customWidth="1"/>
    <col min="5917" max="5917" width="12.77734375" style="1" customWidth="1"/>
    <col min="5918" max="5918" width="17.88671875" style="1" customWidth="1"/>
    <col min="5919" max="5919" width="11.77734375" style="1" customWidth="1"/>
    <col min="5920" max="5920" width="12" style="1" customWidth="1"/>
    <col min="5921" max="6144" width="27.5546875" style="1"/>
    <col min="6145" max="6145" width="19.44140625" style="1" customWidth="1"/>
    <col min="6146" max="6147" width="12.77734375" style="1" customWidth="1"/>
    <col min="6148" max="6148" width="13" style="1" customWidth="1"/>
    <col min="6149" max="6150" width="12.77734375" style="1" customWidth="1"/>
    <col min="6151" max="6153" width="0" style="1" hidden="1" customWidth="1"/>
    <col min="6154" max="6162" width="12.77734375" style="1" customWidth="1"/>
    <col min="6163" max="6163" width="0" style="1" hidden="1" customWidth="1"/>
    <col min="6164" max="6167" width="12.77734375" style="1" customWidth="1"/>
    <col min="6168" max="6168" width="1.77734375" style="1" customWidth="1"/>
    <col min="6169" max="6169" width="12.77734375" style="1" customWidth="1"/>
    <col min="6170" max="6170" width="1.77734375" style="1" customWidth="1"/>
    <col min="6171" max="6172" width="0" style="1" hidden="1" customWidth="1"/>
    <col min="6173" max="6173" width="12.77734375" style="1" customWidth="1"/>
    <col min="6174" max="6174" width="17.88671875" style="1" customWidth="1"/>
    <col min="6175" max="6175" width="11.77734375" style="1" customWidth="1"/>
    <col min="6176" max="6176" width="12" style="1" customWidth="1"/>
    <col min="6177" max="6400" width="27.5546875" style="1"/>
    <col min="6401" max="6401" width="19.44140625" style="1" customWidth="1"/>
    <col min="6402" max="6403" width="12.77734375" style="1" customWidth="1"/>
    <col min="6404" max="6404" width="13" style="1" customWidth="1"/>
    <col min="6405" max="6406" width="12.77734375" style="1" customWidth="1"/>
    <col min="6407" max="6409" width="0" style="1" hidden="1" customWidth="1"/>
    <col min="6410" max="6418" width="12.77734375" style="1" customWidth="1"/>
    <col min="6419" max="6419" width="0" style="1" hidden="1" customWidth="1"/>
    <col min="6420" max="6423" width="12.77734375" style="1" customWidth="1"/>
    <col min="6424" max="6424" width="1.77734375" style="1" customWidth="1"/>
    <col min="6425" max="6425" width="12.77734375" style="1" customWidth="1"/>
    <col min="6426" max="6426" width="1.77734375" style="1" customWidth="1"/>
    <col min="6427" max="6428" width="0" style="1" hidden="1" customWidth="1"/>
    <col min="6429" max="6429" width="12.77734375" style="1" customWidth="1"/>
    <col min="6430" max="6430" width="17.88671875" style="1" customWidth="1"/>
    <col min="6431" max="6431" width="11.77734375" style="1" customWidth="1"/>
    <col min="6432" max="6432" width="12" style="1" customWidth="1"/>
    <col min="6433" max="6656" width="27.5546875" style="1"/>
    <col min="6657" max="6657" width="19.44140625" style="1" customWidth="1"/>
    <col min="6658" max="6659" width="12.77734375" style="1" customWidth="1"/>
    <col min="6660" max="6660" width="13" style="1" customWidth="1"/>
    <col min="6661" max="6662" width="12.77734375" style="1" customWidth="1"/>
    <col min="6663" max="6665" width="0" style="1" hidden="1" customWidth="1"/>
    <col min="6666" max="6674" width="12.77734375" style="1" customWidth="1"/>
    <col min="6675" max="6675" width="0" style="1" hidden="1" customWidth="1"/>
    <col min="6676" max="6679" width="12.77734375" style="1" customWidth="1"/>
    <col min="6680" max="6680" width="1.77734375" style="1" customWidth="1"/>
    <col min="6681" max="6681" width="12.77734375" style="1" customWidth="1"/>
    <col min="6682" max="6682" width="1.77734375" style="1" customWidth="1"/>
    <col min="6683" max="6684" width="0" style="1" hidden="1" customWidth="1"/>
    <col min="6685" max="6685" width="12.77734375" style="1" customWidth="1"/>
    <col min="6686" max="6686" width="17.88671875" style="1" customWidth="1"/>
    <col min="6687" max="6687" width="11.77734375" style="1" customWidth="1"/>
    <col min="6688" max="6688" width="12" style="1" customWidth="1"/>
    <col min="6689" max="6912" width="27.5546875" style="1"/>
    <col min="6913" max="6913" width="19.44140625" style="1" customWidth="1"/>
    <col min="6914" max="6915" width="12.77734375" style="1" customWidth="1"/>
    <col min="6916" max="6916" width="13" style="1" customWidth="1"/>
    <col min="6917" max="6918" width="12.77734375" style="1" customWidth="1"/>
    <col min="6919" max="6921" width="0" style="1" hidden="1" customWidth="1"/>
    <col min="6922" max="6930" width="12.77734375" style="1" customWidth="1"/>
    <col min="6931" max="6931" width="0" style="1" hidden="1" customWidth="1"/>
    <col min="6932" max="6935" width="12.77734375" style="1" customWidth="1"/>
    <col min="6936" max="6936" width="1.77734375" style="1" customWidth="1"/>
    <col min="6937" max="6937" width="12.77734375" style="1" customWidth="1"/>
    <col min="6938" max="6938" width="1.77734375" style="1" customWidth="1"/>
    <col min="6939" max="6940" width="0" style="1" hidden="1" customWidth="1"/>
    <col min="6941" max="6941" width="12.77734375" style="1" customWidth="1"/>
    <col min="6942" max="6942" width="17.88671875" style="1" customWidth="1"/>
    <col min="6943" max="6943" width="11.77734375" style="1" customWidth="1"/>
    <col min="6944" max="6944" width="12" style="1" customWidth="1"/>
    <col min="6945" max="7168" width="27.5546875" style="1"/>
    <col min="7169" max="7169" width="19.44140625" style="1" customWidth="1"/>
    <col min="7170" max="7171" width="12.77734375" style="1" customWidth="1"/>
    <col min="7172" max="7172" width="13" style="1" customWidth="1"/>
    <col min="7173" max="7174" width="12.77734375" style="1" customWidth="1"/>
    <col min="7175" max="7177" width="0" style="1" hidden="1" customWidth="1"/>
    <col min="7178" max="7186" width="12.77734375" style="1" customWidth="1"/>
    <col min="7187" max="7187" width="0" style="1" hidden="1" customWidth="1"/>
    <col min="7188" max="7191" width="12.77734375" style="1" customWidth="1"/>
    <col min="7192" max="7192" width="1.77734375" style="1" customWidth="1"/>
    <col min="7193" max="7193" width="12.77734375" style="1" customWidth="1"/>
    <col min="7194" max="7194" width="1.77734375" style="1" customWidth="1"/>
    <col min="7195" max="7196" width="0" style="1" hidden="1" customWidth="1"/>
    <col min="7197" max="7197" width="12.77734375" style="1" customWidth="1"/>
    <col min="7198" max="7198" width="17.88671875" style="1" customWidth="1"/>
    <col min="7199" max="7199" width="11.77734375" style="1" customWidth="1"/>
    <col min="7200" max="7200" width="12" style="1" customWidth="1"/>
    <col min="7201" max="7424" width="27.5546875" style="1"/>
    <col min="7425" max="7425" width="19.44140625" style="1" customWidth="1"/>
    <col min="7426" max="7427" width="12.77734375" style="1" customWidth="1"/>
    <col min="7428" max="7428" width="13" style="1" customWidth="1"/>
    <col min="7429" max="7430" width="12.77734375" style="1" customWidth="1"/>
    <col min="7431" max="7433" width="0" style="1" hidden="1" customWidth="1"/>
    <col min="7434" max="7442" width="12.77734375" style="1" customWidth="1"/>
    <col min="7443" max="7443" width="0" style="1" hidden="1" customWidth="1"/>
    <col min="7444" max="7447" width="12.77734375" style="1" customWidth="1"/>
    <col min="7448" max="7448" width="1.77734375" style="1" customWidth="1"/>
    <col min="7449" max="7449" width="12.77734375" style="1" customWidth="1"/>
    <col min="7450" max="7450" width="1.77734375" style="1" customWidth="1"/>
    <col min="7451" max="7452" width="0" style="1" hidden="1" customWidth="1"/>
    <col min="7453" max="7453" width="12.77734375" style="1" customWidth="1"/>
    <col min="7454" max="7454" width="17.88671875" style="1" customWidth="1"/>
    <col min="7455" max="7455" width="11.77734375" style="1" customWidth="1"/>
    <col min="7456" max="7456" width="12" style="1" customWidth="1"/>
    <col min="7457" max="7680" width="27.5546875" style="1"/>
    <col min="7681" max="7681" width="19.44140625" style="1" customWidth="1"/>
    <col min="7682" max="7683" width="12.77734375" style="1" customWidth="1"/>
    <col min="7684" max="7684" width="13" style="1" customWidth="1"/>
    <col min="7685" max="7686" width="12.77734375" style="1" customWidth="1"/>
    <col min="7687" max="7689" width="0" style="1" hidden="1" customWidth="1"/>
    <col min="7690" max="7698" width="12.77734375" style="1" customWidth="1"/>
    <col min="7699" max="7699" width="0" style="1" hidden="1" customWidth="1"/>
    <col min="7700" max="7703" width="12.77734375" style="1" customWidth="1"/>
    <col min="7704" max="7704" width="1.77734375" style="1" customWidth="1"/>
    <col min="7705" max="7705" width="12.77734375" style="1" customWidth="1"/>
    <col min="7706" max="7706" width="1.77734375" style="1" customWidth="1"/>
    <col min="7707" max="7708" width="0" style="1" hidden="1" customWidth="1"/>
    <col min="7709" max="7709" width="12.77734375" style="1" customWidth="1"/>
    <col min="7710" max="7710" width="17.88671875" style="1" customWidth="1"/>
    <col min="7711" max="7711" width="11.77734375" style="1" customWidth="1"/>
    <col min="7712" max="7712" width="12" style="1" customWidth="1"/>
    <col min="7713" max="7936" width="27.5546875" style="1"/>
    <col min="7937" max="7937" width="19.44140625" style="1" customWidth="1"/>
    <col min="7938" max="7939" width="12.77734375" style="1" customWidth="1"/>
    <col min="7940" max="7940" width="13" style="1" customWidth="1"/>
    <col min="7941" max="7942" width="12.77734375" style="1" customWidth="1"/>
    <col min="7943" max="7945" width="0" style="1" hidden="1" customWidth="1"/>
    <col min="7946" max="7954" width="12.77734375" style="1" customWidth="1"/>
    <col min="7955" max="7955" width="0" style="1" hidden="1" customWidth="1"/>
    <col min="7956" max="7959" width="12.77734375" style="1" customWidth="1"/>
    <col min="7960" max="7960" width="1.77734375" style="1" customWidth="1"/>
    <col min="7961" max="7961" width="12.77734375" style="1" customWidth="1"/>
    <col min="7962" max="7962" width="1.77734375" style="1" customWidth="1"/>
    <col min="7963" max="7964" width="0" style="1" hidden="1" customWidth="1"/>
    <col min="7965" max="7965" width="12.77734375" style="1" customWidth="1"/>
    <col min="7966" max="7966" width="17.88671875" style="1" customWidth="1"/>
    <col min="7967" max="7967" width="11.77734375" style="1" customWidth="1"/>
    <col min="7968" max="7968" width="12" style="1" customWidth="1"/>
    <col min="7969" max="8192" width="27.5546875" style="1"/>
    <col min="8193" max="8193" width="19.44140625" style="1" customWidth="1"/>
    <col min="8194" max="8195" width="12.77734375" style="1" customWidth="1"/>
    <col min="8196" max="8196" width="13" style="1" customWidth="1"/>
    <col min="8197" max="8198" width="12.77734375" style="1" customWidth="1"/>
    <col min="8199" max="8201" width="0" style="1" hidden="1" customWidth="1"/>
    <col min="8202" max="8210" width="12.77734375" style="1" customWidth="1"/>
    <col min="8211" max="8211" width="0" style="1" hidden="1" customWidth="1"/>
    <col min="8212" max="8215" width="12.77734375" style="1" customWidth="1"/>
    <col min="8216" max="8216" width="1.77734375" style="1" customWidth="1"/>
    <col min="8217" max="8217" width="12.77734375" style="1" customWidth="1"/>
    <col min="8218" max="8218" width="1.77734375" style="1" customWidth="1"/>
    <col min="8219" max="8220" width="0" style="1" hidden="1" customWidth="1"/>
    <col min="8221" max="8221" width="12.77734375" style="1" customWidth="1"/>
    <col min="8222" max="8222" width="17.88671875" style="1" customWidth="1"/>
    <col min="8223" max="8223" width="11.77734375" style="1" customWidth="1"/>
    <col min="8224" max="8224" width="12" style="1" customWidth="1"/>
    <col min="8225" max="8448" width="27.5546875" style="1"/>
    <col min="8449" max="8449" width="19.44140625" style="1" customWidth="1"/>
    <col min="8450" max="8451" width="12.77734375" style="1" customWidth="1"/>
    <col min="8452" max="8452" width="13" style="1" customWidth="1"/>
    <col min="8453" max="8454" width="12.77734375" style="1" customWidth="1"/>
    <col min="8455" max="8457" width="0" style="1" hidden="1" customWidth="1"/>
    <col min="8458" max="8466" width="12.77734375" style="1" customWidth="1"/>
    <col min="8467" max="8467" width="0" style="1" hidden="1" customWidth="1"/>
    <col min="8468" max="8471" width="12.77734375" style="1" customWidth="1"/>
    <col min="8472" max="8472" width="1.77734375" style="1" customWidth="1"/>
    <col min="8473" max="8473" width="12.77734375" style="1" customWidth="1"/>
    <col min="8474" max="8474" width="1.77734375" style="1" customWidth="1"/>
    <col min="8475" max="8476" width="0" style="1" hidden="1" customWidth="1"/>
    <col min="8477" max="8477" width="12.77734375" style="1" customWidth="1"/>
    <col min="8478" max="8478" width="17.88671875" style="1" customWidth="1"/>
    <col min="8479" max="8479" width="11.77734375" style="1" customWidth="1"/>
    <col min="8480" max="8480" width="12" style="1" customWidth="1"/>
    <col min="8481" max="8704" width="27.5546875" style="1"/>
    <col min="8705" max="8705" width="19.44140625" style="1" customWidth="1"/>
    <col min="8706" max="8707" width="12.77734375" style="1" customWidth="1"/>
    <col min="8708" max="8708" width="13" style="1" customWidth="1"/>
    <col min="8709" max="8710" width="12.77734375" style="1" customWidth="1"/>
    <col min="8711" max="8713" width="0" style="1" hidden="1" customWidth="1"/>
    <col min="8714" max="8722" width="12.77734375" style="1" customWidth="1"/>
    <col min="8723" max="8723" width="0" style="1" hidden="1" customWidth="1"/>
    <col min="8724" max="8727" width="12.77734375" style="1" customWidth="1"/>
    <col min="8728" max="8728" width="1.77734375" style="1" customWidth="1"/>
    <col min="8729" max="8729" width="12.77734375" style="1" customWidth="1"/>
    <col min="8730" max="8730" width="1.77734375" style="1" customWidth="1"/>
    <col min="8731" max="8732" width="0" style="1" hidden="1" customWidth="1"/>
    <col min="8733" max="8733" width="12.77734375" style="1" customWidth="1"/>
    <col min="8734" max="8734" width="17.88671875" style="1" customWidth="1"/>
    <col min="8735" max="8735" width="11.77734375" style="1" customWidth="1"/>
    <col min="8736" max="8736" width="12" style="1" customWidth="1"/>
    <col min="8737" max="8960" width="27.5546875" style="1"/>
    <col min="8961" max="8961" width="19.44140625" style="1" customWidth="1"/>
    <col min="8962" max="8963" width="12.77734375" style="1" customWidth="1"/>
    <col min="8964" max="8964" width="13" style="1" customWidth="1"/>
    <col min="8965" max="8966" width="12.77734375" style="1" customWidth="1"/>
    <col min="8967" max="8969" width="0" style="1" hidden="1" customWidth="1"/>
    <col min="8970" max="8978" width="12.77734375" style="1" customWidth="1"/>
    <col min="8979" max="8979" width="0" style="1" hidden="1" customWidth="1"/>
    <col min="8980" max="8983" width="12.77734375" style="1" customWidth="1"/>
    <col min="8984" max="8984" width="1.77734375" style="1" customWidth="1"/>
    <col min="8985" max="8985" width="12.77734375" style="1" customWidth="1"/>
    <col min="8986" max="8986" width="1.77734375" style="1" customWidth="1"/>
    <col min="8987" max="8988" width="0" style="1" hidden="1" customWidth="1"/>
    <col min="8989" max="8989" width="12.77734375" style="1" customWidth="1"/>
    <col min="8990" max="8990" width="17.88671875" style="1" customWidth="1"/>
    <col min="8991" max="8991" width="11.77734375" style="1" customWidth="1"/>
    <col min="8992" max="8992" width="12" style="1" customWidth="1"/>
    <col min="8993" max="9216" width="27.5546875" style="1"/>
    <col min="9217" max="9217" width="19.44140625" style="1" customWidth="1"/>
    <col min="9218" max="9219" width="12.77734375" style="1" customWidth="1"/>
    <col min="9220" max="9220" width="13" style="1" customWidth="1"/>
    <col min="9221" max="9222" width="12.77734375" style="1" customWidth="1"/>
    <col min="9223" max="9225" width="0" style="1" hidden="1" customWidth="1"/>
    <col min="9226" max="9234" width="12.77734375" style="1" customWidth="1"/>
    <col min="9235" max="9235" width="0" style="1" hidden="1" customWidth="1"/>
    <col min="9236" max="9239" width="12.77734375" style="1" customWidth="1"/>
    <col min="9240" max="9240" width="1.77734375" style="1" customWidth="1"/>
    <col min="9241" max="9241" width="12.77734375" style="1" customWidth="1"/>
    <col min="9242" max="9242" width="1.77734375" style="1" customWidth="1"/>
    <col min="9243" max="9244" width="0" style="1" hidden="1" customWidth="1"/>
    <col min="9245" max="9245" width="12.77734375" style="1" customWidth="1"/>
    <col min="9246" max="9246" width="17.88671875" style="1" customWidth="1"/>
    <col min="9247" max="9247" width="11.77734375" style="1" customWidth="1"/>
    <col min="9248" max="9248" width="12" style="1" customWidth="1"/>
    <col min="9249" max="9472" width="27.5546875" style="1"/>
    <col min="9473" max="9473" width="19.44140625" style="1" customWidth="1"/>
    <col min="9474" max="9475" width="12.77734375" style="1" customWidth="1"/>
    <col min="9476" max="9476" width="13" style="1" customWidth="1"/>
    <col min="9477" max="9478" width="12.77734375" style="1" customWidth="1"/>
    <col min="9479" max="9481" width="0" style="1" hidden="1" customWidth="1"/>
    <col min="9482" max="9490" width="12.77734375" style="1" customWidth="1"/>
    <col min="9491" max="9491" width="0" style="1" hidden="1" customWidth="1"/>
    <col min="9492" max="9495" width="12.77734375" style="1" customWidth="1"/>
    <col min="9496" max="9496" width="1.77734375" style="1" customWidth="1"/>
    <col min="9497" max="9497" width="12.77734375" style="1" customWidth="1"/>
    <col min="9498" max="9498" width="1.77734375" style="1" customWidth="1"/>
    <col min="9499" max="9500" width="0" style="1" hidden="1" customWidth="1"/>
    <col min="9501" max="9501" width="12.77734375" style="1" customWidth="1"/>
    <col min="9502" max="9502" width="17.88671875" style="1" customWidth="1"/>
    <col min="9503" max="9503" width="11.77734375" style="1" customWidth="1"/>
    <col min="9504" max="9504" width="12" style="1" customWidth="1"/>
    <col min="9505" max="9728" width="27.5546875" style="1"/>
    <col min="9729" max="9729" width="19.44140625" style="1" customWidth="1"/>
    <col min="9730" max="9731" width="12.77734375" style="1" customWidth="1"/>
    <col min="9732" max="9732" width="13" style="1" customWidth="1"/>
    <col min="9733" max="9734" width="12.77734375" style="1" customWidth="1"/>
    <col min="9735" max="9737" width="0" style="1" hidden="1" customWidth="1"/>
    <col min="9738" max="9746" width="12.77734375" style="1" customWidth="1"/>
    <col min="9747" max="9747" width="0" style="1" hidden="1" customWidth="1"/>
    <col min="9748" max="9751" width="12.77734375" style="1" customWidth="1"/>
    <col min="9752" max="9752" width="1.77734375" style="1" customWidth="1"/>
    <col min="9753" max="9753" width="12.77734375" style="1" customWidth="1"/>
    <col min="9754" max="9754" width="1.77734375" style="1" customWidth="1"/>
    <col min="9755" max="9756" width="0" style="1" hidden="1" customWidth="1"/>
    <col min="9757" max="9757" width="12.77734375" style="1" customWidth="1"/>
    <col min="9758" max="9758" width="17.88671875" style="1" customWidth="1"/>
    <col min="9759" max="9759" width="11.77734375" style="1" customWidth="1"/>
    <col min="9760" max="9760" width="12" style="1" customWidth="1"/>
    <col min="9761" max="9984" width="27.5546875" style="1"/>
    <col min="9985" max="9985" width="19.44140625" style="1" customWidth="1"/>
    <col min="9986" max="9987" width="12.77734375" style="1" customWidth="1"/>
    <col min="9988" max="9988" width="13" style="1" customWidth="1"/>
    <col min="9989" max="9990" width="12.77734375" style="1" customWidth="1"/>
    <col min="9991" max="9993" width="0" style="1" hidden="1" customWidth="1"/>
    <col min="9994" max="10002" width="12.77734375" style="1" customWidth="1"/>
    <col min="10003" max="10003" width="0" style="1" hidden="1" customWidth="1"/>
    <col min="10004" max="10007" width="12.77734375" style="1" customWidth="1"/>
    <col min="10008" max="10008" width="1.77734375" style="1" customWidth="1"/>
    <col min="10009" max="10009" width="12.77734375" style="1" customWidth="1"/>
    <col min="10010" max="10010" width="1.77734375" style="1" customWidth="1"/>
    <col min="10011" max="10012" width="0" style="1" hidden="1" customWidth="1"/>
    <col min="10013" max="10013" width="12.77734375" style="1" customWidth="1"/>
    <col min="10014" max="10014" width="17.88671875" style="1" customWidth="1"/>
    <col min="10015" max="10015" width="11.77734375" style="1" customWidth="1"/>
    <col min="10016" max="10016" width="12" style="1" customWidth="1"/>
    <col min="10017" max="10240" width="27.5546875" style="1"/>
    <col min="10241" max="10241" width="19.44140625" style="1" customWidth="1"/>
    <col min="10242" max="10243" width="12.77734375" style="1" customWidth="1"/>
    <col min="10244" max="10244" width="13" style="1" customWidth="1"/>
    <col min="10245" max="10246" width="12.77734375" style="1" customWidth="1"/>
    <col min="10247" max="10249" width="0" style="1" hidden="1" customWidth="1"/>
    <col min="10250" max="10258" width="12.77734375" style="1" customWidth="1"/>
    <col min="10259" max="10259" width="0" style="1" hidden="1" customWidth="1"/>
    <col min="10260" max="10263" width="12.77734375" style="1" customWidth="1"/>
    <col min="10264" max="10264" width="1.77734375" style="1" customWidth="1"/>
    <col min="10265" max="10265" width="12.77734375" style="1" customWidth="1"/>
    <col min="10266" max="10266" width="1.77734375" style="1" customWidth="1"/>
    <col min="10267" max="10268" width="0" style="1" hidden="1" customWidth="1"/>
    <col min="10269" max="10269" width="12.77734375" style="1" customWidth="1"/>
    <col min="10270" max="10270" width="17.88671875" style="1" customWidth="1"/>
    <col min="10271" max="10271" width="11.77734375" style="1" customWidth="1"/>
    <col min="10272" max="10272" width="12" style="1" customWidth="1"/>
    <col min="10273" max="10496" width="27.5546875" style="1"/>
    <col min="10497" max="10497" width="19.44140625" style="1" customWidth="1"/>
    <col min="10498" max="10499" width="12.77734375" style="1" customWidth="1"/>
    <col min="10500" max="10500" width="13" style="1" customWidth="1"/>
    <col min="10501" max="10502" width="12.77734375" style="1" customWidth="1"/>
    <col min="10503" max="10505" width="0" style="1" hidden="1" customWidth="1"/>
    <col min="10506" max="10514" width="12.77734375" style="1" customWidth="1"/>
    <col min="10515" max="10515" width="0" style="1" hidden="1" customWidth="1"/>
    <col min="10516" max="10519" width="12.77734375" style="1" customWidth="1"/>
    <col min="10520" max="10520" width="1.77734375" style="1" customWidth="1"/>
    <col min="10521" max="10521" width="12.77734375" style="1" customWidth="1"/>
    <col min="10522" max="10522" width="1.77734375" style="1" customWidth="1"/>
    <col min="10523" max="10524" width="0" style="1" hidden="1" customWidth="1"/>
    <col min="10525" max="10525" width="12.77734375" style="1" customWidth="1"/>
    <col min="10526" max="10526" width="17.88671875" style="1" customWidth="1"/>
    <col min="10527" max="10527" width="11.77734375" style="1" customWidth="1"/>
    <col min="10528" max="10528" width="12" style="1" customWidth="1"/>
    <col min="10529" max="10752" width="27.5546875" style="1"/>
    <col min="10753" max="10753" width="19.44140625" style="1" customWidth="1"/>
    <col min="10754" max="10755" width="12.77734375" style="1" customWidth="1"/>
    <col min="10756" max="10756" width="13" style="1" customWidth="1"/>
    <col min="10757" max="10758" width="12.77734375" style="1" customWidth="1"/>
    <col min="10759" max="10761" width="0" style="1" hidden="1" customWidth="1"/>
    <col min="10762" max="10770" width="12.77734375" style="1" customWidth="1"/>
    <col min="10771" max="10771" width="0" style="1" hidden="1" customWidth="1"/>
    <col min="10772" max="10775" width="12.77734375" style="1" customWidth="1"/>
    <col min="10776" max="10776" width="1.77734375" style="1" customWidth="1"/>
    <col min="10777" max="10777" width="12.77734375" style="1" customWidth="1"/>
    <col min="10778" max="10778" width="1.77734375" style="1" customWidth="1"/>
    <col min="10779" max="10780" width="0" style="1" hidden="1" customWidth="1"/>
    <col min="10781" max="10781" width="12.77734375" style="1" customWidth="1"/>
    <col min="10782" max="10782" width="17.88671875" style="1" customWidth="1"/>
    <col min="10783" max="10783" width="11.77734375" style="1" customWidth="1"/>
    <col min="10784" max="10784" width="12" style="1" customWidth="1"/>
    <col min="10785" max="11008" width="27.5546875" style="1"/>
    <col min="11009" max="11009" width="19.44140625" style="1" customWidth="1"/>
    <col min="11010" max="11011" width="12.77734375" style="1" customWidth="1"/>
    <col min="11012" max="11012" width="13" style="1" customWidth="1"/>
    <col min="11013" max="11014" width="12.77734375" style="1" customWidth="1"/>
    <col min="11015" max="11017" width="0" style="1" hidden="1" customWidth="1"/>
    <col min="11018" max="11026" width="12.77734375" style="1" customWidth="1"/>
    <col min="11027" max="11027" width="0" style="1" hidden="1" customWidth="1"/>
    <col min="11028" max="11031" width="12.77734375" style="1" customWidth="1"/>
    <col min="11032" max="11032" width="1.77734375" style="1" customWidth="1"/>
    <col min="11033" max="11033" width="12.77734375" style="1" customWidth="1"/>
    <col min="11034" max="11034" width="1.77734375" style="1" customWidth="1"/>
    <col min="11035" max="11036" width="0" style="1" hidden="1" customWidth="1"/>
    <col min="11037" max="11037" width="12.77734375" style="1" customWidth="1"/>
    <col min="11038" max="11038" width="17.88671875" style="1" customWidth="1"/>
    <col min="11039" max="11039" width="11.77734375" style="1" customWidth="1"/>
    <col min="11040" max="11040" width="12" style="1" customWidth="1"/>
    <col min="11041" max="11264" width="27.5546875" style="1"/>
    <col min="11265" max="11265" width="19.44140625" style="1" customWidth="1"/>
    <col min="11266" max="11267" width="12.77734375" style="1" customWidth="1"/>
    <col min="11268" max="11268" width="13" style="1" customWidth="1"/>
    <col min="11269" max="11270" width="12.77734375" style="1" customWidth="1"/>
    <col min="11271" max="11273" width="0" style="1" hidden="1" customWidth="1"/>
    <col min="11274" max="11282" width="12.77734375" style="1" customWidth="1"/>
    <col min="11283" max="11283" width="0" style="1" hidden="1" customWidth="1"/>
    <col min="11284" max="11287" width="12.77734375" style="1" customWidth="1"/>
    <col min="11288" max="11288" width="1.77734375" style="1" customWidth="1"/>
    <col min="11289" max="11289" width="12.77734375" style="1" customWidth="1"/>
    <col min="11290" max="11290" width="1.77734375" style="1" customWidth="1"/>
    <col min="11291" max="11292" width="0" style="1" hidden="1" customWidth="1"/>
    <col min="11293" max="11293" width="12.77734375" style="1" customWidth="1"/>
    <col min="11294" max="11294" width="17.88671875" style="1" customWidth="1"/>
    <col min="11295" max="11295" width="11.77734375" style="1" customWidth="1"/>
    <col min="11296" max="11296" width="12" style="1" customWidth="1"/>
    <col min="11297" max="11520" width="27.5546875" style="1"/>
    <col min="11521" max="11521" width="19.44140625" style="1" customWidth="1"/>
    <col min="11522" max="11523" width="12.77734375" style="1" customWidth="1"/>
    <col min="11524" max="11524" width="13" style="1" customWidth="1"/>
    <col min="11525" max="11526" width="12.77734375" style="1" customWidth="1"/>
    <col min="11527" max="11529" width="0" style="1" hidden="1" customWidth="1"/>
    <col min="11530" max="11538" width="12.77734375" style="1" customWidth="1"/>
    <col min="11539" max="11539" width="0" style="1" hidden="1" customWidth="1"/>
    <col min="11540" max="11543" width="12.77734375" style="1" customWidth="1"/>
    <col min="11544" max="11544" width="1.77734375" style="1" customWidth="1"/>
    <col min="11545" max="11545" width="12.77734375" style="1" customWidth="1"/>
    <col min="11546" max="11546" width="1.77734375" style="1" customWidth="1"/>
    <col min="11547" max="11548" width="0" style="1" hidden="1" customWidth="1"/>
    <col min="11549" max="11549" width="12.77734375" style="1" customWidth="1"/>
    <col min="11550" max="11550" width="17.88671875" style="1" customWidth="1"/>
    <col min="11551" max="11551" width="11.77734375" style="1" customWidth="1"/>
    <col min="11552" max="11552" width="12" style="1" customWidth="1"/>
    <col min="11553" max="11776" width="27.5546875" style="1"/>
    <col min="11777" max="11777" width="19.44140625" style="1" customWidth="1"/>
    <col min="11778" max="11779" width="12.77734375" style="1" customWidth="1"/>
    <col min="11780" max="11780" width="13" style="1" customWidth="1"/>
    <col min="11781" max="11782" width="12.77734375" style="1" customWidth="1"/>
    <col min="11783" max="11785" width="0" style="1" hidden="1" customWidth="1"/>
    <col min="11786" max="11794" width="12.77734375" style="1" customWidth="1"/>
    <col min="11795" max="11795" width="0" style="1" hidden="1" customWidth="1"/>
    <col min="11796" max="11799" width="12.77734375" style="1" customWidth="1"/>
    <col min="11800" max="11800" width="1.77734375" style="1" customWidth="1"/>
    <col min="11801" max="11801" width="12.77734375" style="1" customWidth="1"/>
    <col min="11802" max="11802" width="1.77734375" style="1" customWidth="1"/>
    <col min="11803" max="11804" width="0" style="1" hidden="1" customWidth="1"/>
    <col min="11805" max="11805" width="12.77734375" style="1" customWidth="1"/>
    <col min="11806" max="11806" width="17.88671875" style="1" customWidth="1"/>
    <col min="11807" max="11807" width="11.77734375" style="1" customWidth="1"/>
    <col min="11808" max="11808" width="12" style="1" customWidth="1"/>
    <col min="11809" max="12032" width="27.5546875" style="1"/>
    <col min="12033" max="12033" width="19.44140625" style="1" customWidth="1"/>
    <col min="12034" max="12035" width="12.77734375" style="1" customWidth="1"/>
    <col min="12036" max="12036" width="13" style="1" customWidth="1"/>
    <col min="12037" max="12038" width="12.77734375" style="1" customWidth="1"/>
    <col min="12039" max="12041" width="0" style="1" hidden="1" customWidth="1"/>
    <col min="12042" max="12050" width="12.77734375" style="1" customWidth="1"/>
    <col min="12051" max="12051" width="0" style="1" hidden="1" customWidth="1"/>
    <col min="12052" max="12055" width="12.77734375" style="1" customWidth="1"/>
    <col min="12056" max="12056" width="1.77734375" style="1" customWidth="1"/>
    <col min="12057" max="12057" width="12.77734375" style="1" customWidth="1"/>
    <col min="12058" max="12058" width="1.77734375" style="1" customWidth="1"/>
    <col min="12059" max="12060" width="0" style="1" hidden="1" customWidth="1"/>
    <col min="12061" max="12061" width="12.77734375" style="1" customWidth="1"/>
    <col min="12062" max="12062" width="17.88671875" style="1" customWidth="1"/>
    <col min="12063" max="12063" width="11.77734375" style="1" customWidth="1"/>
    <col min="12064" max="12064" width="12" style="1" customWidth="1"/>
    <col min="12065" max="12288" width="27.5546875" style="1"/>
    <col min="12289" max="12289" width="19.44140625" style="1" customWidth="1"/>
    <col min="12290" max="12291" width="12.77734375" style="1" customWidth="1"/>
    <col min="12292" max="12292" width="13" style="1" customWidth="1"/>
    <col min="12293" max="12294" width="12.77734375" style="1" customWidth="1"/>
    <col min="12295" max="12297" width="0" style="1" hidden="1" customWidth="1"/>
    <col min="12298" max="12306" width="12.77734375" style="1" customWidth="1"/>
    <col min="12307" max="12307" width="0" style="1" hidden="1" customWidth="1"/>
    <col min="12308" max="12311" width="12.77734375" style="1" customWidth="1"/>
    <col min="12312" max="12312" width="1.77734375" style="1" customWidth="1"/>
    <col min="12313" max="12313" width="12.77734375" style="1" customWidth="1"/>
    <col min="12314" max="12314" width="1.77734375" style="1" customWidth="1"/>
    <col min="12315" max="12316" width="0" style="1" hidden="1" customWidth="1"/>
    <col min="12317" max="12317" width="12.77734375" style="1" customWidth="1"/>
    <col min="12318" max="12318" width="17.88671875" style="1" customWidth="1"/>
    <col min="12319" max="12319" width="11.77734375" style="1" customWidth="1"/>
    <col min="12320" max="12320" width="12" style="1" customWidth="1"/>
    <col min="12321" max="12544" width="27.5546875" style="1"/>
    <col min="12545" max="12545" width="19.44140625" style="1" customWidth="1"/>
    <col min="12546" max="12547" width="12.77734375" style="1" customWidth="1"/>
    <col min="12548" max="12548" width="13" style="1" customWidth="1"/>
    <col min="12549" max="12550" width="12.77734375" style="1" customWidth="1"/>
    <col min="12551" max="12553" width="0" style="1" hidden="1" customWidth="1"/>
    <col min="12554" max="12562" width="12.77734375" style="1" customWidth="1"/>
    <col min="12563" max="12563" width="0" style="1" hidden="1" customWidth="1"/>
    <col min="12564" max="12567" width="12.77734375" style="1" customWidth="1"/>
    <col min="12568" max="12568" width="1.77734375" style="1" customWidth="1"/>
    <col min="12569" max="12569" width="12.77734375" style="1" customWidth="1"/>
    <col min="12570" max="12570" width="1.77734375" style="1" customWidth="1"/>
    <col min="12571" max="12572" width="0" style="1" hidden="1" customWidth="1"/>
    <col min="12573" max="12573" width="12.77734375" style="1" customWidth="1"/>
    <col min="12574" max="12574" width="17.88671875" style="1" customWidth="1"/>
    <col min="12575" max="12575" width="11.77734375" style="1" customWidth="1"/>
    <col min="12576" max="12576" width="12" style="1" customWidth="1"/>
    <col min="12577" max="12800" width="27.5546875" style="1"/>
    <col min="12801" max="12801" width="19.44140625" style="1" customWidth="1"/>
    <col min="12802" max="12803" width="12.77734375" style="1" customWidth="1"/>
    <col min="12804" max="12804" width="13" style="1" customWidth="1"/>
    <col min="12805" max="12806" width="12.77734375" style="1" customWidth="1"/>
    <col min="12807" max="12809" width="0" style="1" hidden="1" customWidth="1"/>
    <col min="12810" max="12818" width="12.77734375" style="1" customWidth="1"/>
    <col min="12819" max="12819" width="0" style="1" hidden="1" customWidth="1"/>
    <col min="12820" max="12823" width="12.77734375" style="1" customWidth="1"/>
    <col min="12824" max="12824" width="1.77734375" style="1" customWidth="1"/>
    <col min="12825" max="12825" width="12.77734375" style="1" customWidth="1"/>
    <col min="12826" max="12826" width="1.77734375" style="1" customWidth="1"/>
    <col min="12827" max="12828" width="0" style="1" hidden="1" customWidth="1"/>
    <col min="12829" max="12829" width="12.77734375" style="1" customWidth="1"/>
    <col min="12830" max="12830" width="17.88671875" style="1" customWidth="1"/>
    <col min="12831" max="12831" width="11.77734375" style="1" customWidth="1"/>
    <col min="12832" max="12832" width="12" style="1" customWidth="1"/>
    <col min="12833" max="13056" width="27.5546875" style="1"/>
    <col min="13057" max="13057" width="19.44140625" style="1" customWidth="1"/>
    <col min="13058" max="13059" width="12.77734375" style="1" customWidth="1"/>
    <col min="13060" max="13060" width="13" style="1" customWidth="1"/>
    <col min="13061" max="13062" width="12.77734375" style="1" customWidth="1"/>
    <col min="13063" max="13065" width="0" style="1" hidden="1" customWidth="1"/>
    <col min="13066" max="13074" width="12.77734375" style="1" customWidth="1"/>
    <col min="13075" max="13075" width="0" style="1" hidden="1" customWidth="1"/>
    <col min="13076" max="13079" width="12.77734375" style="1" customWidth="1"/>
    <col min="13080" max="13080" width="1.77734375" style="1" customWidth="1"/>
    <col min="13081" max="13081" width="12.77734375" style="1" customWidth="1"/>
    <col min="13082" max="13082" width="1.77734375" style="1" customWidth="1"/>
    <col min="13083" max="13084" width="0" style="1" hidden="1" customWidth="1"/>
    <col min="13085" max="13085" width="12.77734375" style="1" customWidth="1"/>
    <col min="13086" max="13086" width="17.88671875" style="1" customWidth="1"/>
    <col min="13087" max="13087" width="11.77734375" style="1" customWidth="1"/>
    <col min="13088" max="13088" width="12" style="1" customWidth="1"/>
    <col min="13089" max="13312" width="27.5546875" style="1"/>
    <col min="13313" max="13313" width="19.44140625" style="1" customWidth="1"/>
    <col min="13314" max="13315" width="12.77734375" style="1" customWidth="1"/>
    <col min="13316" max="13316" width="13" style="1" customWidth="1"/>
    <col min="13317" max="13318" width="12.77734375" style="1" customWidth="1"/>
    <col min="13319" max="13321" width="0" style="1" hidden="1" customWidth="1"/>
    <col min="13322" max="13330" width="12.77734375" style="1" customWidth="1"/>
    <col min="13331" max="13331" width="0" style="1" hidden="1" customWidth="1"/>
    <col min="13332" max="13335" width="12.77734375" style="1" customWidth="1"/>
    <col min="13336" max="13336" width="1.77734375" style="1" customWidth="1"/>
    <col min="13337" max="13337" width="12.77734375" style="1" customWidth="1"/>
    <col min="13338" max="13338" width="1.77734375" style="1" customWidth="1"/>
    <col min="13339" max="13340" width="0" style="1" hidden="1" customWidth="1"/>
    <col min="13341" max="13341" width="12.77734375" style="1" customWidth="1"/>
    <col min="13342" max="13342" width="17.88671875" style="1" customWidth="1"/>
    <col min="13343" max="13343" width="11.77734375" style="1" customWidth="1"/>
    <col min="13344" max="13344" width="12" style="1" customWidth="1"/>
    <col min="13345" max="13568" width="27.5546875" style="1"/>
    <col min="13569" max="13569" width="19.44140625" style="1" customWidth="1"/>
    <col min="13570" max="13571" width="12.77734375" style="1" customWidth="1"/>
    <col min="13572" max="13572" width="13" style="1" customWidth="1"/>
    <col min="13573" max="13574" width="12.77734375" style="1" customWidth="1"/>
    <col min="13575" max="13577" width="0" style="1" hidden="1" customWidth="1"/>
    <col min="13578" max="13586" width="12.77734375" style="1" customWidth="1"/>
    <col min="13587" max="13587" width="0" style="1" hidden="1" customWidth="1"/>
    <col min="13588" max="13591" width="12.77734375" style="1" customWidth="1"/>
    <col min="13592" max="13592" width="1.77734375" style="1" customWidth="1"/>
    <col min="13593" max="13593" width="12.77734375" style="1" customWidth="1"/>
    <col min="13594" max="13594" width="1.77734375" style="1" customWidth="1"/>
    <col min="13595" max="13596" width="0" style="1" hidden="1" customWidth="1"/>
    <col min="13597" max="13597" width="12.77734375" style="1" customWidth="1"/>
    <col min="13598" max="13598" width="17.88671875" style="1" customWidth="1"/>
    <col min="13599" max="13599" width="11.77734375" style="1" customWidth="1"/>
    <col min="13600" max="13600" width="12" style="1" customWidth="1"/>
    <col min="13601" max="13824" width="27.5546875" style="1"/>
    <col min="13825" max="13825" width="19.44140625" style="1" customWidth="1"/>
    <col min="13826" max="13827" width="12.77734375" style="1" customWidth="1"/>
    <col min="13828" max="13828" width="13" style="1" customWidth="1"/>
    <col min="13829" max="13830" width="12.77734375" style="1" customWidth="1"/>
    <col min="13831" max="13833" width="0" style="1" hidden="1" customWidth="1"/>
    <col min="13834" max="13842" width="12.77734375" style="1" customWidth="1"/>
    <col min="13843" max="13843" width="0" style="1" hidden="1" customWidth="1"/>
    <col min="13844" max="13847" width="12.77734375" style="1" customWidth="1"/>
    <col min="13848" max="13848" width="1.77734375" style="1" customWidth="1"/>
    <col min="13849" max="13849" width="12.77734375" style="1" customWidth="1"/>
    <col min="13850" max="13850" width="1.77734375" style="1" customWidth="1"/>
    <col min="13851" max="13852" width="0" style="1" hidden="1" customWidth="1"/>
    <col min="13853" max="13853" width="12.77734375" style="1" customWidth="1"/>
    <col min="13854" max="13854" width="17.88671875" style="1" customWidth="1"/>
    <col min="13855" max="13855" width="11.77734375" style="1" customWidth="1"/>
    <col min="13856" max="13856" width="12" style="1" customWidth="1"/>
    <col min="13857" max="14080" width="27.5546875" style="1"/>
    <col min="14081" max="14081" width="19.44140625" style="1" customWidth="1"/>
    <col min="14082" max="14083" width="12.77734375" style="1" customWidth="1"/>
    <col min="14084" max="14084" width="13" style="1" customWidth="1"/>
    <col min="14085" max="14086" width="12.77734375" style="1" customWidth="1"/>
    <col min="14087" max="14089" width="0" style="1" hidden="1" customWidth="1"/>
    <col min="14090" max="14098" width="12.77734375" style="1" customWidth="1"/>
    <col min="14099" max="14099" width="0" style="1" hidden="1" customWidth="1"/>
    <col min="14100" max="14103" width="12.77734375" style="1" customWidth="1"/>
    <col min="14104" max="14104" width="1.77734375" style="1" customWidth="1"/>
    <col min="14105" max="14105" width="12.77734375" style="1" customWidth="1"/>
    <col min="14106" max="14106" width="1.77734375" style="1" customWidth="1"/>
    <col min="14107" max="14108" width="0" style="1" hidden="1" customWidth="1"/>
    <col min="14109" max="14109" width="12.77734375" style="1" customWidth="1"/>
    <col min="14110" max="14110" width="17.88671875" style="1" customWidth="1"/>
    <col min="14111" max="14111" width="11.77734375" style="1" customWidth="1"/>
    <col min="14112" max="14112" width="12" style="1" customWidth="1"/>
    <col min="14113" max="14336" width="27.5546875" style="1"/>
    <col min="14337" max="14337" width="19.44140625" style="1" customWidth="1"/>
    <col min="14338" max="14339" width="12.77734375" style="1" customWidth="1"/>
    <col min="14340" max="14340" width="13" style="1" customWidth="1"/>
    <col min="14341" max="14342" width="12.77734375" style="1" customWidth="1"/>
    <col min="14343" max="14345" width="0" style="1" hidden="1" customWidth="1"/>
    <col min="14346" max="14354" width="12.77734375" style="1" customWidth="1"/>
    <col min="14355" max="14355" width="0" style="1" hidden="1" customWidth="1"/>
    <col min="14356" max="14359" width="12.77734375" style="1" customWidth="1"/>
    <col min="14360" max="14360" width="1.77734375" style="1" customWidth="1"/>
    <col min="14361" max="14361" width="12.77734375" style="1" customWidth="1"/>
    <col min="14362" max="14362" width="1.77734375" style="1" customWidth="1"/>
    <col min="14363" max="14364" width="0" style="1" hidden="1" customWidth="1"/>
    <col min="14365" max="14365" width="12.77734375" style="1" customWidth="1"/>
    <col min="14366" max="14366" width="17.88671875" style="1" customWidth="1"/>
    <col min="14367" max="14367" width="11.77734375" style="1" customWidth="1"/>
    <col min="14368" max="14368" width="12" style="1" customWidth="1"/>
    <col min="14369" max="14592" width="27.5546875" style="1"/>
    <col min="14593" max="14593" width="19.44140625" style="1" customWidth="1"/>
    <col min="14594" max="14595" width="12.77734375" style="1" customWidth="1"/>
    <col min="14596" max="14596" width="13" style="1" customWidth="1"/>
    <col min="14597" max="14598" width="12.77734375" style="1" customWidth="1"/>
    <col min="14599" max="14601" width="0" style="1" hidden="1" customWidth="1"/>
    <col min="14602" max="14610" width="12.77734375" style="1" customWidth="1"/>
    <col min="14611" max="14611" width="0" style="1" hidden="1" customWidth="1"/>
    <col min="14612" max="14615" width="12.77734375" style="1" customWidth="1"/>
    <col min="14616" max="14616" width="1.77734375" style="1" customWidth="1"/>
    <col min="14617" max="14617" width="12.77734375" style="1" customWidth="1"/>
    <col min="14618" max="14618" width="1.77734375" style="1" customWidth="1"/>
    <col min="14619" max="14620" width="0" style="1" hidden="1" customWidth="1"/>
    <col min="14621" max="14621" width="12.77734375" style="1" customWidth="1"/>
    <col min="14622" max="14622" width="17.88671875" style="1" customWidth="1"/>
    <col min="14623" max="14623" width="11.77734375" style="1" customWidth="1"/>
    <col min="14624" max="14624" width="12" style="1" customWidth="1"/>
    <col min="14625" max="14848" width="27.5546875" style="1"/>
    <col min="14849" max="14849" width="19.44140625" style="1" customWidth="1"/>
    <col min="14850" max="14851" width="12.77734375" style="1" customWidth="1"/>
    <col min="14852" max="14852" width="13" style="1" customWidth="1"/>
    <col min="14853" max="14854" width="12.77734375" style="1" customWidth="1"/>
    <col min="14855" max="14857" width="0" style="1" hidden="1" customWidth="1"/>
    <col min="14858" max="14866" width="12.77734375" style="1" customWidth="1"/>
    <col min="14867" max="14867" width="0" style="1" hidden="1" customWidth="1"/>
    <col min="14868" max="14871" width="12.77734375" style="1" customWidth="1"/>
    <col min="14872" max="14872" width="1.77734375" style="1" customWidth="1"/>
    <col min="14873" max="14873" width="12.77734375" style="1" customWidth="1"/>
    <col min="14874" max="14874" width="1.77734375" style="1" customWidth="1"/>
    <col min="14875" max="14876" width="0" style="1" hidden="1" customWidth="1"/>
    <col min="14877" max="14877" width="12.77734375" style="1" customWidth="1"/>
    <col min="14878" max="14878" width="17.88671875" style="1" customWidth="1"/>
    <col min="14879" max="14879" width="11.77734375" style="1" customWidth="1"/>
    <col min="14880" max="14880" width="12" style="1" customWidth="1"/>
    <col min="14881" max="15104" width="27.5546875" style="1"/>
    <col min="15105" max="15105" width="19.44140625" style="1" customWidth="1"/>
    <col min="15106" max="15107" width="12.77734375" style="1" customWidth="1"/>
    <col min="15108" max="15108" width="13" style="1" customWidth="1"/>
    <col min="15109" max="15110" width="12.77734375" style="1" customWidth="1"/>
    <col min="15111" max="15113" width="0" style="1" hidden="1" customWidth="1"/>
    <col min="15114" max="15122" width="12.77734375" style="1" customWidth="1"/>
    <col min="15123" max="15123" width="0" style="1" hidden="1" customWidth="1"/>
    <col min="15124" max="15127" width="12.77734375" style="1" customWidth="1"/>
    <col min="15128" max="15128" width="1.77734375" style="1" customWidth="1"/>
    <col min="15129" max="15129" width="12.77734375" style="1" customWidth="1"/>
    <col min="15130" max="15130" width="1.77734375" style="1" customWidth="1"/>
    <col min="15131" max="15132" width="0" style="1" hidden="1" customWidth="1"/>
    <col min="15133" max="15133" width="12.77734375" style="1" customWidth="1"/>
    <col min="15134" max="15134" width="17.88671875" style="1" customWidth="1"/>
    <col min="15135" max="15135" width="11.77734375" style="1" customWidth="1"/>
    <col min="15136" max="15136" width="12" style="1" customWidth="1"/>
    <col min="15137" max="15360" width="27.5546875" style="1"/>
    <col min="15361" max="15361" width="19.44140625" style="1" customWidth="1"/>
    <col min="15362" max="15363" width="12.77734375" style="1" customWidth="1"/>
    <col min="15364" max="15364" width="13" style="1" customWidth="1"/>
    <col min="15365" max="15366" width="12.77734375" style="1" customWidth="1"/>
    <col min="15367" max="15369" width="0" style="1" hidden="1" customWidth="1"/>
    <col min="15370" max="15378" width="12.77734375" style="1" customWidth="1"/>
    <col min="15379" max="15379" width="0" style="1" hidden="1" customWidth="1"/>
    <col min="15380" max="15383" width="12.77734375" style="1" customWidth="1"/>
    <col min="15384" max="15384" width="1.77734375" style="1" customWidth="1"/>
    <col min="15385" max="15385" width="12.77734375" style="1" customWidth="1"/>
    <col min="15386" max="15386" width="1.77734375" style="1" customWidth="1"/>
    <col min="15387" max="15388" width="0" style="1" hidden="1" customWidth="1"/>
    <col min="15389" max="15389" width="12.77734375" style="1" customWidth="1"/>
    <col min="15390" max="15390" width="17.88671875" style="1" customWidth="1"/>
    <col min="15391" max="15391" width="11.77734375" style="1" customWidth="1"/>
    <col min="15392" max="15392" width="12" style="1" customWidth="1"/>
    <col min="15393" max="15616" width="27.5546875" style="1"/>
    <col min="15617" max="15617" width="19.44140625" style="1" customWidth="1"/>
    <col min="15618" max="15619" width="12.77734375" style="1" customWidth="1"/>
    <col min="15620" max="15620" width="13" style="1" customWidth="1"/>
    <col min="15621" max="15622" width="12.77734375" style="1" customWidth="1"/>
    <col min="15623" max="15625" width="0" style="1" hidden="1" customWidth="1"/>
    <col min="15626" max="15634" width="12.77734375" style="1" customWidth="1"/>
    <col min="15635" max="15635" width="0" style="1" hidden="1" customWidth="1"/>
    <col min="15636" max="15639" width="12.77734375" style="1" customWidth="1"/>
    <col min="15640" max="15640" width="1.77734375" style="1" customWidth="1"/>
    <col min="15641" max="15641" width="12.77734375" style="1" customWidth="1"/>
    <col min="15642" max="15642" width="1.77734375" style="1" customWidth="1"/>
    <col min="15643" max="15644" width="0" style="1" hidden="1" customWidth="1"/>
    <col min="15645" max="15645" width="12.77734375" style="1" customWidth="1"/>
    <col min="15646" max="15646" width="17.88671875" style="1" customWidth="1"/>
    <col min="15647" max="15647" width="11.77734375" style="1" customWidth="1"/>
    <col min="15648" max="15648" width="12" style="1" customWidth="1"/>
    <col min="15649" max="15872" width="27.5546875" style="1"/>
    <col min="15873" max="15873" width="19.44140625" style="1" customWidth="1"/>
    <col min="15874" max="15875" width="12.77734375" style="1" customWidth="1"/>
    <col min="15876" max="15876" width="13" style="1" customWidth="1"/>
    <col min="15877" max="15878" width="12.77734375" style="1" customWidth="1"/>
    <col min="15879" max="15881" width="0" style="1" hidden="1" customWidth="1"/>
    <col min="15882" max="15890" width="12.77734375" style="1" customWidth="1"/>
    <col min="15891" max="15891" width="0" style="1" hidden="1" customWidth="1"/>
    <col min="15892" max="15895" width="12.77734375" style="1" customWidth="1"/>
    <col min="15896" max="15896" width="1.77734375" style="1" customWidth="1"/>
    <col min="15897" max="15897" width="12.77734375" style="1" customWidth="1"/>
    <col min="15898" max="15898" width="1.77734375" style="1" customWidth="1"/>
    <col min="15899" max="15900" width="0" style="1" hidden="1" customWidth="1"/>
    <col min="15901" max="15901" width="12.77734375" style="1" customWidth="1"/>
    <col min="15902" max="15902" width="17.88671875" style="1" customWidth="1"/>
    <col min="15903" max="15903" width="11.77734375" style="1" customWidth="1"/>
    <col min="15904" max="15904" width="12" style="1" customWidth="1"/>
    <col min="15905" max="16128" width="27.5546875" style="1"/>
    <col min="16129" max="16129" width="19.44140625" style="1" customWidth="1"/>
    <col min="16130" max="16131" width="12.77734375" style="1" customWidth="1"/>
    <col min="16132" max="16132" width="13" style="1" customWidth="1"/>
    <col min="16133" max="16134" width="12.77734375" style="1" customWidth="1"/>
    <col min="16135" max="16137" width="0" style="1" hidden="1" customWidth="1"/>
    <col min="16138" max="16146" width="12.77734375" style="1" customWidth="1"/>
    <col min="16147" max="16147" width="0" style="1" hidden="1" customWidth="1"/>
    <col min="16148" max="16151" width="12.77734375" style="1" customWidth="1"/>
    <col min="16152" max="16152" width="1.77734375" style="1" customWidth="1"/>
    <col min="16153" max="16153" width="12.77734375" style="1" customWidth="1"/>
    <col min="16154" max="16154" width="1.77734375" style="1" customWidth="1"/>
    <col min="16155" max="16156" width="0" style="1" hidden="1" customWidth="1"/>
    <col min="16157" max="16157" width="12.77734375" style="1" customWidth="1"/>
    <col min="16158" max="16158" width="17.88671875" style="1" customWidth="1"/>
    <col min="16159" max="16159" width="11.77734375" style="1" customWidth="1"/>
    <col min="16160" max="16160" width="12" style="1" customWidth="1"/>
    <col min="16161" max="16384" width="27.5546875" style="1"/>
  </cols>
  <sheetData>
    <row r="1" spans="1:52" ht="36.75" customHeight="1" x14ac:dyDescent="0.25">
      <c r="A1" s="68"/>
      <c r="B1" s="53"/>
      <c r="C1" s="67"/>
      <c r="D1" s="53"/>
      <c r="E1" s="53"/>
      <c r="F1" s="53"/>
      <c r="G1" s="53"/>
      <c r="H1" s="53"/>
      <c r="I1" s="53"/>
      <c r="J1" s="53"/>
      <c r="K1" s="53"/>
      <c r="M1" s="66"/>
      <c r="O1" s="53"/>
      <c r="P1" s="53"/>
      <c r="Q1" s="53"/>
      <c r="R1" s="53"/>
      <c r="S1" s="53"/>
      <c r="T1" s="53"/>
      <c r="U1" s="53"/>
      <c r="V1" s="53"/>
      <c r="W1" s="65" t="s">
        <v>95</v>
      </c>
      <c r="Y1" s="64"/>
      <c r="AA1" s="64"/>
      <c r="AC1" s="64"/>
    </row>
    <row r="2" spans="1:52" s="60" customFormat="1" ht="18" customHeight="1" x14ac:dyDescent="0.2">
      <c r="A2" s="63"/>
      <c r="B2" s="29"/>
      <c r="C2" s="29"/>
      <c r="D2" s="30"/>
      <c r="E2" s="29"/>
      <c r="F2" s="29"/>
      <c r="G2" s="29"/>
      <c r="H2" s="29"/>
      <c r="I2" s="29"/>
      <c r="J2" s="29"/>
      <c r="K2" s="29"/>
      <c r="M2" s="62"/>
      <c r="N2" s="61"/>
      <c r="O2" s="29"/>
      <c r="P2" s="29"/>
      <c r="Q2" s="29"/>
      <c r="R2" s="29"/>
      <c r="S2" s="29"/>
      <c r="T2" s="29"/>
      <c r="U2" s="29"/>
      <c r="V2" s="29"/>
      <c r="W2" s="5"/>
      <c r="Y2" s="5"/>
      <c r="AA2" s="5"/>
      <c r="AC2" s="5"/>
    </row>
    <row r="3" spans="1:52" ht="21" customHeight="1" x14ac:dyDescent="0.2">
      <c r="A3" s="59"/>
      <c r="B3" s="53"/>
      <c r="C3" s="53"/>
      <c r="D3" s="59"/>
      <c r="E3" s="53"/>
      <c r="F3" s="54"/>
      <c r="G3" s="53"/>
      <c r="H3" s="53"/>
      <c r="I3" s="54"/>
      <c r="J3" s="53"/>
      <c r="K3" s="53"/>
      <c r="M3" s="58"/>
      <c r="N3" s="57"/>
      <c r="O3" s="53"/>
      <c r="P3" s="53"/>
      <c r="Q3" s="53"/>
      <c r="R3" s="53"/>
      <c r="S3" s="53"/>
      <c r="T3" s="53"/>
      <c r="U3" s="53"/>
      <c r="V3" s="53"/>
      <c r="W3" s="5"/>
      <c r="Y3" s="5"/>
      <c r="AA3" s="5"/>
      <c r="AC3" s="5"/>
    </row>
    <row r="4" spans="1:52" ht="20.100000000000001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5"/>
      <c r="X4" s="8"/>
      <c r="Y4" s="55"/>
      <c r="Z4" s="8"/>
      <c r="AA4" s="55"/>
      <c r="AB4" s="8"/>
      <c r="AC4" s="55"/>
    </row>
    <row r="5" spans="1:52" ht="15" customHeight="1" x14ac:dyDescent="0.2">
      <c r="A5" s="53"/>
      <c r="B5" s="53"/>
      <c r="C5" s="53"/>
      <c r="D5" s="53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2"/>
      <c r="Y5" s="50"/>
      <c r="AA5" s="50"/>
      <c r="AC5" s="50"/>
    </row>
    <row r="6" spans="1:52" ht="15.95" customHeight="1" x14ac:dyDescent="0.25">
      <c r="A6" s="104"/>
      <c r="B6" s="104" t="s">
        <v>94</v>
      </c>
      <c r="C6" s="104" t="s">
        <v>100</v>
      </c>
      <c r="D6" s="104"/>
      <c r="E6" s="104" t="s">
        <v>93</v>
      </c>
      <c r="F6" s="104"/>
      <c r="G6" s="223"/>
      <c r="H6" s="224"/>
      <c r="I6" s="224"/>
      <c r="J6" s="119" t="s">
        <v>92</v>
      </c>
      <c r="K6" s="118"/>
      <c r="L6" s="104" t="s">
        <v>91</v>
      </c>
      <c r="M6" s="117" t="s">
        <v>90</v>
      </c>
      <c r="N6" s="110" t="s">
        <v>89</v>
      </c>
      <c r="O6" s="109"/>
      <c r="P6" s="109"/>
      <c r="Q6" s="108"/>
      <c r="R6" s="215" t="s">
        <v>88</v>
      </c>
      <c r="S6" s="216"/>
      <c r="T6" s="217"/>
      <c r="U6" s="104" t="s">
        <v>87</v>
      </c>
      <c r="V6" s="116" t="s">
        <v>86</v>
      </c>
      <c r="W6" s="115" t="s">
        <v>73</v>
      </c>
      <c r="X6" s="96"/>
      <c r="Y6" s="114" t="s">
        <v>85</v>
      </c>
      <c r="Z6" s="2"/>
      <c r="AA6" s="137"/>
      <c r="AB6" s="2"/>
      <c r="AC6" s="11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97" t="s">
        <v>22</v>
      </c>
      <c r="B7" s="97" t="s">
        <v>84</v>
      </c>
      <c r="C7" s="97" t="s">
        <v>99</v>
      </c>
      <c r="D7" s="97" t="s">
        <v>82</v>
      </c>
      <c r="E7" s="97" t="s">
        <v>83</v>
      </c>
      <c r="F7" s="97" t="s">
        <v>82</v>
      </c>
      <c r="G7" s="225"/>
      <c r="H7" s="225"/>
      <c r="I7" s="225"/>
      <c r="J7" s="113" t="s">
        <v>81</v>
      </c>
      <c r="K7" s="112"/>
      <c r="L7" s="97" t="s">
        <v>80</v>
      </c>
      <c r="M7" s="111" t="s">
        <v>70</v>
      </c>
      <c r="N7" s="110" t="s">
        <v>79</v>
      </c>
      <c r="O7" s="109"/>
      <c r="P7" s="108"/>
      <c r="Q7" s="104" t="s">
        <v>78</v>
      </c>
      <c r="R7" s="218" t="s">
        <v>108</v>
      </c>
      <c r="S7" s="219"/>
      <c r="T7" s="220"/>
      <c r="U7" s="97" t="s">
        <v>77</v>
      </c>
      <c r="V7" s="98" t="s">
        <v>76</v>
      </c>
      <c r="W7" s="97" t="s">
        <v>75</v>
      </c>
      <c r="X7" s="96"/>
      <c r="Y7" s="95" t="s">
        <v>74</v>
      </c>
      <c r="Z7" s="2"/>
      <c r="AA7" s="138"/>
      <c r="AB7" s="2"/>
      <c r="AC7" s="95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97"/>
      <c r="B8" s="97" t="s">
        <v>72</v>
      </c>
      <c r="C8" s="97" t="s">
        <v>72</v>
      </c>
      <c r="D8" s="97"/>
      <c r="E8" s="97" t="s">
        <v>71</v>
      </c>
      <c r="F8" s="97"/>
      <c r="G8" s="107"/>
      <c r="H8" s="106"/>
      <c r="I8" s="105"/>
      <c r="J8" s="104" t="s">
        <v>71</v>
      </c>
      <c r="K8" s="104" t="s">
        <v>70</v>
      </c>
      <c r="L8" s="97" t="s">
        <v>69</v>
      </c>
      <c r="M8" s="97" t="s">
        <v>68</v>
      </c>
      <c r="N8" s="98" t="s">
        <v>67</v>
      </c>
      <c r="O8" s="104" t="s">
        <v>66</v>
      </c>
      <c r="P8" s="226" t="s">
        <v>63</v>
      </c>
      <c r="Q8" s="97" t="s">
        <v>65</v>
      </c>
      <c r="R8" s="104" t="s">
        <v>64</v>
      </c>
      <c r="S8" s="103"/>
      <c r="T8" s="221" t="s">
        <v>63</v>
      </c>
      <c r="U8" s="97" t="s">
        <v>62</v>
      </c>
      <c r="V8" s="98" t="s">
        <v>61</v>
      </c>
      <c r="W8" s="97" t="s">
        <v>60</v>
      </c>
      <c r="X8" s="96"/>
      <c r="Y8" s="95" t="s">
        <v>59</v>
      </c>
      <c r="Z8" s="2"/>
      <c r="AA8" s="138"/>
      <c r="AB8" s="2"/>
      <c r="AC8" s="95" t="s">
        <v>58</v>
      </c>
      <c r="AD8" s="26"/>
      <c r="AE8" s="26"/>
      <c r="AF8" s="26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102"/>
      <c r="B9" s="97"/>
      <c r="C9" s="97"/>
      <c r="D9" s="97"/>
      <c r="E9" s="97" t="s">
        <v>57</v>
      </c>
      <c r="F9" s="102"/>
      <c r="G9" s="101"/>
      <c r="H9" s="100"/>
      <c r="I9" s="99"/>
      <c r="J9" s="97" t="s">
        <v>56</v>
      </c>
      <c r="K9" s="97" t="s">
        <v>55</v>
      </c>
      <c r="L9" s="97" t="s">
        <v>54</v>
      </c>
      <c r="M9" s="97" t="s">
        <v>53</v>
      </c>
      <c r="N9" s="98" t="s">
        <v>52</v>
      </c>
      <c r="O9" s="97" t="s">
        <v>51</v>
      </c>
      <c r="P9" s="227"/>
      <c r="Q9" s="97"/>
      <c r="R9" s="97" t="s">
        <v>50</v>
      </c>
      <c r="S9" s="98"/>
      <c r="T9" s="222"/>
      <c r="U9" s="97" t="s">
        <v>49</v>
      </c>
      <c r="V9" s="98" t="s">
        <v>48</v>
      </c>
      <c r="W9" s="97" t="s">
        <v>47</v>
      </c>
      <c r="X9" s="96"/>
      <c r="Y9" s="95" t="s">
        <v>46</v>
      </c>
      <c r="Z9" s="2"/>
      <c r="AA9" s="139"/>
      <c r="AB9" s="2"/>
      <c r="AC9" s="95"/>
      <c r="AD9" s="26"/>
      <c r="AE9" s="26"/>
      <c r="AF9" s="26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6" t="s">
        <v>45</v>
      </c>
      <c r="B10" s="42">
        <v>607012.38289999997</v>
      </c>
      <c r="C10" s="42">
        <v>113137.70324317993</v>
      </c>
      <c r="D10" s="90">
        <f>B10+C10</f>
        <v>720150.08614317991</v>
      </c>
      <c r="E10" s="42">
        <v>35.008399999999995</v>
      </c>
      <c r="F10" s="90">
        <f>D10+E10</f>
        <v>720185.09454317996</v>
      </c>
      <c r="G10" s="42">
        <v>0</v>
      </c>
      <c r="H10" s="42">
        <v>0</v>
      </c>
      <c r="I10" s="42">
        <v>0</v>
      </c>
      <c r="J10" s="42">
        <v>32485.934499999999</v>
      </c>
      <c r="K10" s="42">
        <v>7733.9515000000001</v>
      </c>
      <c r="L10" s="42">
        <v>0</v>
      </c>
      <c r="M10" s="42">
        <v>11640.999800000001</v>
      </c>
      <c r="N10" s="42">
        <v>1299.2683</v>
      </c>
      <c r="O10" s="42">
        <v>2786.7012999999997</v>
      </c>
      <c r="P10" s="42">
        <v>72.851621857527448</v>
      </c>
      <c r="Q10" s="42">
        <v>4187.7982000000002</v>
      </c>
      <c r="R10" s="42">
        <v>52.689573207654057</v>
      </c>
      <c r="S10" s="42">
        <v>0</v>
      </c>
      <c r="T10" s="42">
        <v>38.00734415927981</v>
      </c>
      <c r="U10" s="42">
        <v>0</v>
      </c>
      <c r="V10" s="42">
        <v>1067.7157</v>
      </c>
      <c r="W10" s="90">
        <f t="shared" ref="W10:W32" si="0">SUM(F10:V10)</f>
        <v>781551.01238240418</v>
      </c>
      <c r="X10" s="38"/>
      <c r="Y10" s="44">
        <v>55183.798516000003</v>
      </c>
      <c r="Z10" s="40"/>
      <c r="AA10" s="140">
        <v>0</v>
      </c>
      <c r="AB10" s="38"/>
      <c r="AC10" s="90">
        <f>+W10+Y10+AA10</f>
        <v>836734.81089840422</v>
      </c>
      <c r="AD10" s="31"/>
      <c r="AE10" s="27"/>
      <c r="AF10" s="147"/>
      <c r="AG10" s="2"/>
      <c r="AH10" s="3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6" t="s">
        <v>44</v>
      </c>
      <c r="B11" s="42">
        <v>84948.678200000009</v>
      </c>
      <c r="C11" s="42">
        <v>5376.0954627600404</v>
      </c>
      <c r="D11" s="90">
        <f t="shared" ref="D11:D32" si="1">B11+C11</f>
        <v>90324.773662760053</v>
      </c>
      <c r="E11" s="42">
        <v>1.7832999999999999</v>
      </c>
      <c r="F11" s="90">
        <f t="shared" ref="F11:F32" si="2">D11+E11</f>
        <v>90326.556962760049</v>
      </c>
      <c r="G11" s="42">
        <v>0</v>
      </c>
      <c r="H11" s="42">
        <v>0</v>
      </c>
      <c r="I11" s="42">
        <v>0</v>
      </c>
      <c r="J11" s="42">
        <v>4074.5459999999998</v>
      </c>
      <c r="K11" s="42">
        <v>0</v>
      </c>
      <c r="L11" s="42">
        <v>0</v>
      </c>
      <c r="M11" s="42">
        <v>0</v>
      </c>
      <c r="N11" s="42">
        <v>162.9631</v>
      </c>
      <c r="O11" s="42">
        <v>279.57220000000001</v>
      </c>
      <c r="P11" s="42">
        <v>109.79798911289781</v>
      </c>
      <c r="Q11" s="42">
        <v>606.50869999999998</v>
      </c>
      <c r="R11" s="42">
        <v>66.755458205093404</v>
      </c>
      <c r="S11" s="42">
        <v>0</v>
      </c>
      <c r="T11" s="42">
        <v>57.282595154477967</v>
      </c>
      <c r="U11" s="42">
        <v>2.2000000000000002</v>
      </c>
      <c r="V11" s="42">
        <v>133.92020000000002</v>
      </c>
      <c r="W11" s="90">
        <f t="shared" si="0"/>
        <v>95820.103205232503</v>
      </c>
      <c r="X11" s="38"/>
      <c r="Y11" s="44">
        <v>487.03190799999999</v>
      </c>
      <c r="Z11" s="40"/>
      <c r="AA11" s="45">
        <v>0</v>
      </c>
      <c r="AB11" s="38"/>
      <c r="AC11" s="90">
        <f t="shared" ref="AC11:AC38" si="3">+W11+Y11+AA11</f>
        <v>96307.135113232507</v>
      </c>
      <c r="AD11" s="31"/>
      <c r="AE11" s="27"/>
      <c r="AF11" s="147"/>
      <c r="AG11" s="2"/>
      <c r="AH11" s="3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6" t="s">
        <v>43</v>
      </c>
      <c r="B12" s="42">
        <v>266497.90969999996</v>
      </c>
      <c r="C12" s="42">
        <v>24688.947953559906</v>
      </c>
      <c r="D12" s="90">
        <f t="shared" si="1"/>
        <v>291186.85765355988</v>
      </c>
      <c r="E12" s="42">
        <v>10.441700000000001</v>
      </c>
      <c r="F12" s="90">
        <f>D12+E12</f>
        <v>291197.29935355991</v>
      </c>
      <c r="G12" s="42">
        <v>0</v>
      </c>
      <c r="H12" s="42">
        <v>0</v>
      </c>
      <c r="I12" s="42">
        <v>0</v>
      </c>
      <c r="J12" s="42">
        <v>13135.4246</v>
      </c>
      <c r="K12" s="42">
        <v>2641.1776</v>
      </c>
      <c r="L12" s="42">
        <v>0</v>
      </c>
      <c r="M12" s="42">
        <v>3975.4513999999999</v>
      </c>
      <c r="N12" s="42">
        <v>525.3519</v>
      </c>
      <c r="O12" s="42">
        <v>1395.5445</v>
      </c>
      <c r="P12" s="42">
        <v>72.851621857527448</v>
      </c>
      <c r="Q12" s="42">
        <v>1631.7972</v>
      </c>
      <c r="R12" s="42">
        <v>49.451140534501668</v>
      </c>
      <c r="S12" s="42">
        <v>0</v>
      </c>
      <c r="T12" s="42">
        <v>38.00734415927981</v>
      </c>
      <c r="U12" s="42">
        <v>0.5</v>
      </c>
      <c r="V12" s="42">
        <v>431.72490000000005</v>
      </c>
      <c r="W12" s="90">
        <f t="shared" si="0"/>
        <v>315094.58156011126</v>
      </c>
      <c r="X12" s="38"/>
      <c r="Y12" s="44">
        <v>2569.8786519999999</v>
      </c>
      <c r="Z12" s="40"/>
      <c r="AA12" s="45">
        <v>0</v>
      </c>
      <c r="AB12" s="38"/>
      <c r="AC12" s="90">
        <f t="shared" si="3"/>
        <v>317664.46021211124</v>
      </c>
      <c r="AD12" s="31"/>
      <c r="AE12" s="27"/>
      <c r="AF12" s="147"/>
      <c r="AG12" s="2"/>
      <c r="AH12" s="36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6" t="s">
        <v>42</v>
      </c>
      <c r="B13" s="42">
        <v>110675.27440000001</v>
      </c>
      <c r="C13" s="42">
        <v>11231.587973319945</v>
      </c>
      <c r="D13" s="90">
        <f t="shared" si="1"/>
        <v>121906.86237331995</v>
      </c>
      <c r="E13" s="42">
        <v>3.2166999999999999</v>
      </c>
      <c r="F13" s="90">
        <f t="shared" si="2"/>
        <v>121910.07907331995</v>
      </c>
      <c r="G13" s="42">
        <v>0</v>
      </c>
      <c r="H13" s="42">
        <v>0</v>
      </c>
      <c r="I13" s="42">
        <v>0</v>
      </c>
      <c r="J13" s="42">
        <v>5499.2124999999996</v>
      </c>
      <c r="K13" s="42">
        <v>844.5261999999999</v>
      </c>
      <c r="L13" s="42">
        <v>0</v>
      </c>
      <c r="M13" s="42">
        <v>1271.1651999999999</v>
      </c>
      <c r="N13" s="42">
        <v>219.941</v>
      </c>
      <c r="O13" s="42">
        <v>365.65280000000001</v>
      </c>
      <c r="P13" s="42">
        <v>92.229764562257373</v>
      </c>
      <c r="Q13" s="42">
        <v>1429.6277</v>
      </c>
      <c r="R13" s="42">
        <v>69.104840865540609</v>
      </c>
      <c r="S13" s="42">
        <v>0</v>
      </c>
      <c r="T13" s="42">
        <v>48.117094918862293</v>
      </c>
      <c r="U13" s="42">
        <v>1.5</v>
      </c>
      <c r="V13" s="42">
        <v>180.74370000000002</v>
      </c>
      <c r="W13" s="90">
        <f t="shared" si="0"/>
        <v>131931.89987366658</v>
      </c>
      <c r="X13" s="38"/>
      <c r="Y13" s="44">
        <v>2911.7564520000001</v>
      </c>
      <c r="Z13" s="40"/>
      <c r="AA13" s="45">
        <v>0</v>
      </c>
      <c r="AB13" s="38"/>
      <c r="AC13" s="90">
        <f t="shared" si="3"/>
        <v>134843.65632566658</v>
      </c>
      <c r="AD13" s="31"/>
      <c r="AE13" s="27"/>
      <c r="AF13" s="147"/>
      <c r="AG13" s="2"/>
      <c r="AH13" s="3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6" t="s">
        <v>41</v>
      </c>
      <c r="B14" s="42">
        <v>151199.38140000001</v>
      </c>
      <c r="C14" s="42">
        <v>12395.83794614006</v>
      </c>
      <c r="D14" s="90">
        <f t="shared" si="1"/>
        <v>163595.21934614007</v>
      </c>
      <c r="E14" s="42">
        <v>2.8</v>
      </c>
      <c r="F14" s="90">
        <f t="shared" si="2"/>
        <v>163598.01934614006</v>
      </c>
      <c r="G14" s="42">
        <v>0</v>
      </c>
      <c r="H14" s="42">
        <v>0</v>
      </c>
      <c r="I14" s="42">
        <v>0</v>
      </c>
      <c r="J14" s="42">
        <v>7379.7722000000003</v>
      </c>
      <c r="K14" s="42">
        <v>663.94100000000003</v>
      </c>
      <c r="L14" s="42">
        <v>0</v>
      </c>
      <c r="M14" s="42">
        <v>999.35169999999994</v>
      </c>
      <c r="N14" s="42">
        <v>295.15620000000001</v>
      </c>
      <c r="O14" s="42">
        <v>392.34959999999995</v>
      </c>
      <c r="P14" s="42">
        <v>97.955989224781945</v>
      </c>
      <c r="Q14" s="42">
        <v>1328.5428999999999</v>
      </c>
      <c r="R14" s="42">
        <v>72.483046846623324</v>
      </c>
      <c r="S14" s="42">
        <v>0</v>
      </c>
      <c r="T14" s="42">
        <v>51.104517656632119</v>
      </c>
      <c r="U14" s="42">
        <v>0.5</v>
      </c>
      <c r="V14" s="42">
        <v>242.55410000000001</v>
      </c>
      <c r="W14" s="90">
        <f t="shared" si="0"/>
        <v>175121.73059986808</v>
      </c>
      <c r="X14" s="38"/>
      <c r="Y14" s="44">
        <v>3568.3387740000003</v>
      </c>
      <c r="Z14" s="40"/>
      <c r="AA14" s="45">
        <v>0</v>
      </c>
      <c r="AB14" s="38"/>
      <c r="AC14" s="90">
        <f t="shared" si="3"/>
        <v>178690.06937386809</v>
      </c>
      <c r="AD14" s="31"/>
      <c r="AE14" s="27"/>
      <c r="AF14" s="147"/>
      <c r="AG14" s="2"/>
      <c r="AH14" s="36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6" t="s">
        <v>40</v>
      </c>
      <c r="B15" s="42">
        <v>46726.639000000003</v>
      </c>
      <c r="C15" s="42">
        <v>5136.3969390799866</v>
      </c>
      <c r="D15" s="90">
        <f t="shared" si="1"/>
        <v>51863.035939079986</v>
      </c>
      <c r="E15" s="42">
        <v>2.0167000000000002</v>
      </c>
      <c r="F15" s="90">
        <f t="shared" si="2"/>
        <v>51865.052639079986</v>
      </c>
      <c r="G15" s="42">
        <v>0</v>
      </c>
      <c r="H15" s="42">
        <v>0</v>
      </c>
      <c r="I15" s="42">
        <v>0</v>
      </c>
      <c r="J15" s="42">
        <v>2339.5390000000002</v>
      </c>
      <c r="K15" s="42">
        <v>259.72129999999999</v>
      </c>
      <c r="L15" s="42">
        <v>0</v>
      </c>
      <c r="M15" s="42">
        <v>390.92759999999998</v>
      </c>
      <c r="N15" s="42">
        <v>93.571899999999999</v>
      </c>
      <c r="O15" s="42">
        <v>319.15890000000002</v>
      </c>
      <c r="P15" s="42">
        <v>102.70518587749548</v>
      </c>
      <c r="Q15" s="42">
        <v>924.20369999999991</v>
      </c>
      <c r="R15" s="42">
        <v>110.96895501291695</v>
      </c>
      <c r="S15" s="42">
        <v>0</v>
      </c>
      <c r="T15" s="42">
        <v>53.582216118516016</v>
      </c>
      <c r="U15" s="42">
        <v>3</v>
      </c>
      <c r="V15" s="42">
        <v>76.895800000000008</v>
      </c>
      <c r="W15" s="90">
        <f t="shared" si="0"/>
        <v>56539.327196088911</v>
      </c>
      <c r="X15" s="38"/>
      <c r="Y15" s="44">
        <v>701.663006</v>
      </c>
      <c r="Z15" s="40"/>
      <c r="AA15" s="45">
        <v>0</v>
      </c>
      <c r="AB15" s="38"/>
      <c r="AC15" s="90">
        <f t="shared" si="3"/>
        <v>57240.990202088913</v>
      </c>
      <c r="AD15" s="31"/>
      <c r="AE15" s="27"/>
      <c r="AF15" s="147"/>
      <c r="AG15" s="2"/>
      <c r="AH15" s="36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6" t="s">
        <v>39</v>
      </c>
      <c r="B16" s="42">
        <v>149334.7561</v>
      </c>
      <c r="C16" s="42">
        <v>10786.43357197992</v>
      </c>
      <c r="D16" s="90">
        <f t="shared" si="1"/>
        <v>160121.18967197993</v>
      </c>
      <c r="E16" s="42">
        <v>5.6249000000000002</v>
      </c>
      <c r="F16" s="90">
        <f t="shared" si="2"/>
        <v>160126.81457197992</v>
      </c>
      <c r="G16" s="42">
        <v>0</v>
      </c>
      <c r="H16" s="42">
        <v>0</v>
      </c>
      <c r="I16" s="42">
        <v>0</v>
      </c>
      <c r="J16" s="42">
        <v>7223.0589</v>
      </c>
      <c r="K16" s="42">
        <v>1146.2130000000002</v>
      </c>
      <c r="L16" s="42">
        <v>0</v>
      </c>
      <c r="M16" s="42">
        <v>1725.2584000000002</v>
      </c>
      <c r="N16" s="42">
        <v>288.88370000000003</v>
      </c>
      <c r="O16" s="42">
        <v>525.72580000000005</v>
      </c>
      <c r="P16" s="42">
        <v>84.300709388043643</v>
      </c>
      <c r="Q16" s="42">
        <v>1126.3733</v>
      </c>
      <c r="R16" s="42">
        <v>69.122297868067548</v>
      </c>
      <c r="S16" s="42">
        <v>0</v>
      </c>
      <c r="T16" s="42">
        <v>43.980435762121985</v>
      </c>
      <c r="U16" s="42">
        <v>1.8</v>
      </c>
      <c r="V16" s="42">
        <v>237.39959999999999</v>
      </c>
      <c r="W16" s="90">
        <f t="shared" si="0"/>
        <v>172598.93071499813</v>
      </c>
      <c r="X16" s="38"/>
      <c r="Y16" s="44">
        <v>1739.1485540000001</v>
      </c>
      <c r="Z16" s="40"/>
      <c r="AA16" s="45">
        <v>0</v>
      </c>
      <c r="AB16" s="38"/>
      <c r="AC16" s="90">
        <f t="shared" si="3"/>
        <v>174338.07926899815</v>
      </c>
      <c r="AD16" s="31"/>
      <c r="AE16" s="27"/>
      <c r="AF16" s="147"/>
      <c r="AG16" s="2"/>
      <c r="AH16" s="3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6" t="s">
        <v>38</v>
      </c>
      <c r="B17" s="42">
        <v>112120.8542</v>
      </c>
      <c r="C17" s="42">
        <v>7259.4410070600088</v>
      </c>
      <c r="D17" s="90">
        <f t="shared" si="1"/>
        <v>119380.29520706001</v>
      </c>
      <c r="E17" s="42">
        <v>1.7251000000000001</v>
      </c>
      <c r="F17" s="90">
        <f t="shared" si="2"/>
        <v>119382.02030706001</v>
      </c>
      <c r="G17" s="42">
        <v>0</v>
      </c>
      <c r="H17" s="42">
        <v>0</v>
      </c>
      <c r="I17" s="42">
        <v>0</v>
      </c>
      <c r="J17" s="42">
        <v>5385.2392</v>
      </c>
      <c r="K17" s="42">
        <v>309.27670000000001</v>
      </c>
      <c r="L17" s="42">
        <v>0</v>
      </c>
      <c r="M17" s="42">
        <v>465.51749999999998</v>
      </c>
      <c r="N17" s="42">
        <v>215.38470000000001</v>
      </c>
      <c r="O17" s="42">
        <v>243.74629999999999</v>
      </c>
      <c r="P17" s="42">
        <v>113.19321402034448</v>
      </c>
      <c r="Q17" s="42">
        <v>1155.2547</v>
      </c>
      <c r="R17" s="42">
        <v>74.873745759087669</v>
      </c>
      <c r="S17" s="42">
        <v>0</v>
      </c>
      <c r="T17" s="42">
        <v>59.053914416877909</v>
      </c>
      <c r="U17" s="42">
        <v>2.2000000000000002</v>
      </c>
      <c r="V17" s="42">
        <v>176.99929999999998</v>
      </c>
      <c r="W17" s="90">
        <f t="shared" si="0"/>
        <v>127582.75958125631</v>
      </c>
      <c r="X17" s="38"/>
      <c r="Y17" s="44">
        <v>1801.2310579999998</v>
      </c>
      <c r="Z17" s="40"/>
      <c r="AA17" s="45">
        <v>0</v>
      </c>
      <c r="AB17" s="38"/>
      <c r="AC17" s="90">
        <f t="shared" si="3"/>
        <v>129383.99063925631</v>
      </c>
      <c r="AD17" s="31"/>
      <c r="AE17" s="27"/>
      <c r="AF17" s="147"/>
      <c r="AG17" s="2"/>
      <c r="AH17" s="3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6" t="s">
        <v>37</v>
      </c>
      <c r="B18" s="42">
        <v>86181.661800000002</v>
      </c>
      <c r="C18" s="42">
        <v>6985.4998371399761</v>
      </c>
      <c r="D18" s="90">
        <f t="shared" si="1"/>
        <v>93167.161637139972</v>
      </c>
      <c r="E18" s="42">
        <v>2.7749999999999999</v>
      </c>
      <c r="F18" s="90">
        <f t="shared" si="2"/>
        <v>93169.936637139966</v>
      </c>
      <c r="G18" s="42">
        <v>0</v>
      </c>
      <c r="H18" s="42">
        <v>0</v>
      </c>
      <c r="I18" s="42">
        <v>0</v>
      </c>
      <c r="J18" s="42">
        <v>4202.7659999999996</v>
      </c>
      <c r="K18" s="42">
        <v>0</v>
      </c>
      <c r="L18" s="42">
        <v>0</v>
      </c>
      <c r="M18" s="42">
        <v>0</v>
      </c>
      <c r="N18" s="42">
        <v>168.08750000000001</v>
      </c>
      <c r="O18" s="42">
        <v>255.02679999999998</v>
      </c>
      <c r="P18" s="42">
        <v>91.342875245006951</v>
      </c>
      <c r="Q18" s="42">
        <v>866.44100000000003</v>
      </c>
      <c r="R18" s="42">
        <v>69.495850294172357</v>
      </c>
      <c r="S18" s="42">
        <v>0</v>
      </c>
      <c r="T18" s="42">
        <v>47.654396813746217</v>
      </c>
      <c r="U18" s="42">
        <v>2.2000000000000002</v>
      </c>
      <c r="V18" s="42">
        <v>138.13129999999998</v>
      </c>
      <c r="W18" s="90">
        <f t="shared" si="0"/>
        <v>99011.082359492895</v>
      </c>
      <c r="X18" s="38"/>
      <c r="Y18" s="44">
        <v>1718.2186340000001</v>
      </c>
      <c r="Z18" s="40"/>
      <c r="AA18" s="45">
        <v>0</v>
      </c>
      <c r="AB18" s="38"/>
      <c r="AC18" s="90">
        <f t="shared" si="3"/>
        <v>100729.3009934929</v>
      </c>
      <c r="AD18" s="31"/>
      <c r="AE18" s="27"/>
      <c r="AF18" s="147"/>
      <c r="AG18" s="2"/>
      <c r="AH18" s="36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6" t="s">
        <v>36</v>
      </c>
      <c r="B19" s="42">
        <v>59187.931200000006</v>
      </c>
      <c r="C19" s="42">
        <v>3595.4778574000152</v>
      </c>
      <c r="D19" s="90">
        <f t="shared" si="1"/>
        <v>62783.409057400022</v>
      </c>
      <c r="E19" s="42">
        <v>1.6</v>
      </c>
      <c r="F19" s="90">
        <f t="shared" si="2"/>
        <v>62785.009057400021</v>
      </c>
      <c r="G19" s="42">
        <v>0</v>
      </c>
      <c r="H19" s="42">
        <v>0</v>
      </c>
      <c r="I19" s="42">
        <v>0</v>
      </c>
      <c r="J19" s="42">
        <v>2831.9062999999996</v>
      </c>
      <c r="K19" s="42">
        <v>228.06970000000001</v>
      </c>
      <c r="L19" s="42">
        <v>2.7700000000000002E-6</v>
      </c>
      <c r="M19" s="42">
        <v>343.36200000000002</v>
      </c>
      <c r="N19" s="42">
        <v>113.2616</v>
      </c>
      <c r="O19" s="42">
        <v>311.76170000000002</v>
      </c>
      <c r="P19" s="42">
        <v>81.087022592724239</v>
      </c>
      <c r="Q19" s="42">
        <v>588.8152</v>
      </c>
      <c r="R19" s="42">
        <v>95.276572656896022</v>
      </c>
      <c r="S19" s="42">
        <v>0</v>
      </c>
      <c r="T19" s="42">
        <v>42.303826544538751</v>
      </c>
      <c r="U19" s="42">
        <v>2.5</v>
      </c>
      <c r="V19" s="42">
        <v>93.076399999999992</v>
      </c>
      <c r="W19" s="90">
        <f t="shared" si="0"/>
        <v>67516.429381964161</v>
      </c>
      <c r="X19" s="38"/>
      <c r="Y19" s="44">
        <v>0</v>
      </c>
      <c r="Z19" s="40"/>
      <c r="AA19" s="45">
        <v>0</v>
      </c>
      <c r="AB19" s="38"/>
      <c r="AC19" s="90">
        <f t="shared" si="3"/>
        <v>67516.429381964161</v>
      </c>
      <c r="AD19" s="31"/>
      <c r="AE19" s="27"/>
      <c r="AF19" s="147"/>
      <c r="AG19" s="2"/>
      <c r="AH19" s="3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6" t="s">
        <v>35</v>
      </c>
      <c r="B20" s="42">
        <v>63689.645200000006</v>
      </c>
      <c r="C20" s="42">
        <v>4211.8454899400103</v>
      </c>
      <c r="D20" s="90">
        <f t="shared" si="1"/>
        <v>67901.490689940023</v>
      </c>
      <c r="E20" s="42">
        <v>1.6916</v>
      </c>
      <c r="F20" s="90">
        <f t="shared" si="2"/>
        <v>67903.182289940029</v>
      </c>
      <c r="G20" s="42">
        <v>0</v>
      </c>
      <c r="H20" s="42">
        <v>0</v>
      </c>
      <c r="I20" s="42">
        <v>0</v>
      </c>
      <c r="J20" s="42">
        <v>3063.0328999999997</v>
      </c>
      <c r="K20" s="42">
        <v>0</v>
      </c>
      <c r="L20" s="42">
        <v>0</v>
      </c>
      <c r="M20" s="42">
        <v>0</v>
      </c>
      <c r="N20" s="42">
        <v>122.5064</v>
      </c>
      <c r="O20" s="42">
        <v>260.07839999999999</v>
      </c>
      <c r="P20" s="42">
        <v>106.83391721528996</v>
      </c>
      <c r="Q20" s="42">
        <v>577.62729999999999</v>
      </c>
      <c r="R20" s="42">
        <v>74.650923852639366</v>
      </c>
      <c r="S20" s="42">
        <v>0</v>
      </c>
      <c r="T20" s="42">
        <v>55.736212268257425</v>
      </c>
      <c r="U20" s="42">
        <v>2.2000000000000002</v>
      </c>
      <c r="V20" s="42">
        <v>100.67360000000001</v>
      </c>
      <c r="W20" s="90">
        <f t="shared" si="0"/>
        <v>72266.521943276195</v>
      </c>
      <c r="X20" s="38"/>
      <c r="Y20" s="44">
        <v>579.43762800000002</v>
      </c>
      <c r="Z20" s="40"/>
      <c r="AA20" s="45">
        <v>0</v>
      </c>
      <c r="AB20" s="38"/>
      <c r="AC20" s="90">
        <f t="shared" si="3"/>
        <v>72845.959571276195</v>
      </c>
      <c r="AD20" s="31"/>
      <c r="AE20" s="27"/>
      <c r="AF20" s="147"/>
      <c r="AG20" s="2"/>
      <c r="AH20" s="3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6" t="s">
        <v>34</v>
      </c>
      <c r="B21" s="42">
        <v>120998.82670000001</v>
      </c>
      <c r="C21" s="42">
        <v>15751.617279639953</v>
      </c>
      <c r="D21" s="90">
        <f t="shared" si="1"/>
        <v>136750.44397963997</v>
      </c>
      <c r="E21" s="42">
        <v>5.1416000000000004</v>
      </c>
      <c r="F21" s="90">
        <f t="shared" si="2"/>
        <v>136755.58557963997</v>
      </c>
      <c r="G21" s="42">
        <v>0</v>
      </c>
      <c r="H21" s="42">
        <v>0</v>
      </c>
      <c r="I21" s="42">
        <v>0</v>
      </c>
      <c r="J21" s="42">
        <v>6168.8056999999999</v>
      </c>
      <c r="K21" s="42">
        <v>0</v>
      </c>
      <c r="L21" s="42">
        <v>0</v>
      </c>
      <c r="M21" s="42">
        <v>0</v>
      </c>
      <c r="N21" s="42">
        <v>246.72279999999998</v>
      </c>
      <c r="O21" s="42">
        <v>515.73879999999997</v>
      </c>
      <c r="P21" s="42">
        <v>82.923835265032352</v>
      </c>
      <c r="Q21" s="42">
        <v>1155.2547</v>
      </c>
      <c r="R21" s="42">
        <v>55.695796025727255</v>
      </c>
      <c r="S21" s="42">
        <v>0</v>
      </c>
      <c r="T21" s="42">
        <v>43.262108194250075</v>
      </c>
      <c r="U21" s="42">
        <v>2.2000000000000002</v>
      </c>
      <c r="V21" s="42">
        <v>202.7525</v>
      </c>
      <c r="W21" s="90">
        <f t="shared" si="0"/>
        <v>145228.94181912497</v>
      </c>
      <c r="X21" s="38"/>
      <c r="Y21" s="44">
        <v>2518.7607720000001</v>
      </c>
      <c r="Z21" s="40"/>
      <c r="AA21" s="45">
        <v>0</v>
      </c>
      <c r="AB21" s="38"/>
      <c r="AC21" s="90">
        <f t="shared" si="3"/>
        <v>147747.70259112498</v>
      </c>
      <c r="AD21" s="31"/>
      <c r="AE21" s="27"/>
      <c r="AF21" s="147"/>
      <c r="AG21" s="2"/>
      <c r="AH21" s="3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6" t="s">
        <v>33</v>
      </c>
      <c r="B22" s="42">
        <v>95211.630700000009</v>
      </c>
      <c r="C22" s="42">
        <v>13114.93351761998</v>
      </c>
      <c r="D22" s="90">
        <f t="shared" si="1"/>
        <v>108326.56421761999</v>
      </c>
      <c r="E22" s="42">
        <v>2.8416999999999999</v>
      </c>
      <c r="F22" s="90">
        <f t="shared" si="2"/>
        <v>108329.40591762</v>
      </c>
      <c r="G22" s="42">
        <v>0</v>
      </c>
      <c r="H22" s="42">
        <v>0</v>
      </c>
      <c r="I22" s="42">
        <v>0</v>
      </c>
      <c r="J22" s="42">
        <v>4886.6059000000005</v>
      </c>
      <c r="K22" s="42">
        <v>362.5933</v>
      </c>
      <c r="L22" s="42">
        <v>0</v>
      </c>
      <c r="M22" s="42">
        <v>545.76869999999997</v>
      </c>
      <c r="N22" s="42">
        <v>195.4374</v>
      </c>
      <c r="O22" s="42">
        <v>400.97490000000005</v>
      </c>
      <c r="P22" s="42">
        <v>107.26107807123891</v>
      </c>
      <c r="Q22" s="42">
        <v>1357.4243000000001</v>
      </c>
      <c r="R22" s="42">
        <v>63.782735598811257</v>
      </c>
      <c r="S22" s="42">
        <v>0</v>
      </c>
      <c r="T22" s="42">
        <v>55.959065907080252</v>
      </c>
      <c r="U22" s="42">
        <v>2.2000000000000002</v>
      </c>
      <c r="V22" s="42">
        <v>160.607</v>
      </c>
      <c r="W22" s="90">
        <f t="shared" si="0"/>
        <v>116468.02029719712</v>
      </c>
      <c r="X22" s="38"/>
      <c r="Y22" s="44">
        <v>3248.7913039999999</v>
      </c>
      <c r="Z22" s="40"/>
      <c r="AA22" s="45">
        <v>0</v>
      </c>
      <c r="AB22" s="38"/>
      <c r="AC22" s="90">
        <f t="shared" si="3"/>
        <v>119716.81160119711</v>
      </c>
      <c r="AD22" s="31"/>
      <c r="AE22" s="27"/>
      <c r="AF22" s="147"/>
      <c r="AG22" s="2"/>
      <c r="AH22" s="3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6" t="s">
        <v>32</v>
      </c>
      <c r="B23" s="42">
        <v>51094.920299999998</v>
      </c>
      <c r="C23" s="42">
        <v>5821.2498640999829</v>
      </c>
      <c r="D23" s="90">
        <f t="shared" si="1"/>
        <v>56916.170164099982</v>
      </c>
      <c r="E23" s="42">
        <v>1.4499</v>
      </c>
      <c r="F23" s="90">
        <f t="shared" si="2"/>
        <v>56917.620064099981</v>
      </c>
      <c r="G23" s="42">
        <v>0</v>
      </c>
      <c r="H23" s="42">
        <v>0</v>
      </c>
      <c r="I23" s="42">
        <v>0</v>
      </c>
      <c r="J23" s="42">
        <v>2567.4856</v>
      </c>
      <c r="K23" s="42">
        <v>163.0684</v>
      </c>
      <c r="L23" s="42">
        <v>0</v>
      </c>
      <c r="M23" s="42">
        <v>245.44739999999999</v>
      </c>
      <c r="N23" s="42">
        <v>102.6846</v>
      </c>
      <c r="O23" s="42">
        <v>383.02290000000005</v>
      </c>
      <c r="P23" s="42">
        <v>95.249936775487654</v>
      </c>
      <c r="Q23" s="42">
        <v>1241.8987999999999</v>
      </c>
      <c r="R23" s="42">
        <v>92.377019214446321</v>
      </c>
      <c r="S23" s="42">
        <v>0</v>
      </c>
      <c r="T23" s="42">
        <v>49.692745827579706</v>
      </c>
      <c r="U23" s="42">
        <v>2.5</v>
      </c>
      <c r="V23" s="42">
        <v>84.384399999999999</v>
      </c>
      <c r="W23" s="90">
        <f t="shared" si="0"/>
        <v>61945.431865917497</v>
      </c>
      <c r="X23" s="38"/>
      <c r="Y23" s="44">
        <v>930.01079600000003</v>
      </c>
      <c r="Z23" s="40"/>
      <c r="AA23" s="45">
        <v>0</v>
      </c>
      <c r="AB23" s="38"/>
      <c r="AC23" s="90">
        <f t="shared" si="3"/>
        <v>62875.442661917499</v>
      </c>
      <c r="AD23" s="31"/>
      <c r="AE23" s="27"/>
      <c r="AF23" s="147"/>
      <c r="AG23" s="2"/>
      <c r="AH23" s="3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6" t="s">
        <v>31</v>
      </c>
      <c r="B24" s="42">
        <v>76444.425400000007</v>
      </c>
      <c r="C24" s="42">
        <v>6300.6469119000167</v>
      </c>
      <c r="D24" s="90">
        <f t="shared" si="1"/>
        <v>82745.072311900018</v>
      </c>
      <c r="E24" s="42">
        <v>1.2167000000000001</v>
      </c>
      <c r="F24" s="90">
        <f t="shared" si="2"/>
        <v>82746.289011900022</v>
      </c>
      <c r="G24" s="42">
        <v>0</v>
      </c>
      <c r="H24" s="42">
        <v>0</v>
      </c>
      <c r="I24" s="42">
        <v>0</v>
      </c>
      <c r="J24" s="42">
        <v>3732.6261</v>
      </c>
      <c r="K24" s="42">
        <v>0</v>
      </c>
      <c r="L24" s="42">
        <v>0</v>
      </c>
      <c r="M24" s="42">
        <v>0</v>
      </c>
      <c r="N24" s="42">
        <v>149.28820000000002</v>
      </c>
      <c r="O24" s="42">
        <v>308.67680000000001</v>
      </c>
      <c r="P24" s="42">
        <v>88.504241143903968</v>
      </c>
      <c r="Q24" s="42">
        <v>1299.6614999999999</v>
      </c>
      <c r="R24" s="42">
        <v>54.805127767716087</v>
      </c>
      <c r="S24" s="42">
        <v>0</v>
      </c>
      <c r="T24" s="42">
        <v>46.173455949845497</v>
      </c>
      <c r="U24" s="42">
        <v>2.5</v>
      </c>
      <c r="V24" s="42">
        <v>122.6824</v>
      </c>
      <c r="W24" s="90">
        <f t="shared" si="0"/>
        <v>88551.206836761485</v>
      </c>
      <c r="X24" s="38"/>
      <c r="Y24" s="44">
        <v>901.80156000000011</v>
      </c>
      <c r="Z24" s="40"/>
      <c r="AA24" s="45">
        <v>0</v>
      </c>
      <c r="AB24" s="38"/>
      <c r="AC24" s="90">
        <f t="shared" si="3"/>
        <v>89453.008396761492</v>
      </c>
      <c r="AD24" s="31"/>
      <c r="AE24" s="27"/>
      <c r="AF24" s="147"/>
      <c r="AG24" s="2"/>
      <c r="AH24" s="36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6" t="s">
        <v>30</v>
      </c>
      <c r="B25" s="42">
        <v>112718.75</v>
      </c>
      <c r="C25" s="42">
        <v>12977.962932439927</v>
      </c>
      <c r="D25" s="90">
        <f t="shared" si="1"/>
        <v>125696.71293243993</v>
      </c>
      <c r="E25" s="42">
        <v>3.3167</v>
      </c>
      <c r="F25" s="90">
        <f t="shared" si="2"/>
        <v>125700.02963243992</v>
      </c>
      <c r="G25" s="42">
        <v>0</v>
      </c>
      <c r="H25" s="42">
        <v>0</v>
      </c>
      <c r="I25" s="42">
        <v>0</v>
      </c>
      <c r="J25" s="42">
        <v>5670.1724999999997</v>
      </c>
      <c r="K25" s="42">
        <v>0</v>
      </c>
      <c r="L25" s="42">
        <v>0</v>
      </c>
      <c r="M25" s="42">
        <v>0</v>
      </c>
      <c r="N25" s="42">
        <v>226.78149999999999</v>
      </c>
      <c r="O25" s="42">
        <v>398.89340000000004</v>
      </c>
      <c r="P25" s="42">
        <v>90.543603286552326</v>
      </c>
      <c r="Q25" s="42">
        <v>1155.2547</v>
      </c>
      <c r="R25" s="42">
        <v>78.612252975414549</v>
      </c>
      <c r="S25" s="42">
        <v>0</v>
      </c>
      <c r="T25" s="42">
        <v>47.237409470866595</v>
      </c>
      <c r="U25" s="42">
        <v>2.5</v>
      </c>
      <c r="V25" s="42">
        <v>186.36500000000001</v>
      </c>
      <c r="W25" s="90">
        <f t="shared" si="0"/>
        <v>133556.38999817273</v>
      </c>
      <c r="X25" s="38"/>
      <c r="Y25" s="44">
        <v>4547.8814259999999</v>
      </c>
      <c r="Z25" s="40"/>
      <c r="AA25" s="45">
        <v>0</v>
      </c>
      <c r="AB25" s="38"/>
      <c r="AC25" s="90">
        <f t="shared" si="3"/>
        <v>138104.27142417274</v>
      </c>
      <c r="AD25" s="31"/>
      <c r="AE25" s="27"/>
      <c r="AF25" s="147"/>
      <c r="AG25" s="2"/>
      <c r="AH25" s="3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6" t="s">
        <v>29</v>
      </c>
      <c r="B26" s="42">
        <v>102326.7124</v>
      </c>
      <c r="C26" s="42">
        <v>8526.4189188199507</v>
      </c>
      <c r="D26" s="90">
        <f t="shared" si="1"/>
        <v>110853.13131881996</v>
      </c>
      <c r="E26" s="42">
        <v>2.5083000000000002</v>
      </c>
      <c r="F26" s="90">
        <f t="shared" si="2"/>
        <v>110855.63961881996</v>
      </c>
      <c r="G26" s="42">
        <v>0</v>
      </c>
      <c r="H26" s="42">
        <v>0</v>
      </c>
      <c r="I26" s="42">
        <v>0</v>
      </c>
      <c r="J26" s="42">
        <v>5000.5792000000001</v>
      </c>
      <c r="K26" s="42">
        <v>0</v>
      </c>
      <c r="L26" s="42">
        <v>0</v>
      </c>
      <c r="M26" s="42">
        <v>0</v>
      </c>
      <c r="N26" s="42">
        <v>199.99970000000002</v>
      </c>
      <c r="O26" s="42">
        <v>287.45330000000001</v>
      </c>
      <c r="P26" s="42">
        <v>83.881742959577721</v>
      </c>
      <c r="Q26" s="42">
        <v>1054.1698999999999</v>
      </c>
      <c r="R26" s="42">
        <v>55.513574833805507</v>
      </c>
      <c r="S26" s="42">
        <v>0</v>
      </c>
      <c r="T26" s="42">
        <v>43.76185722553786</v>
      </c>
      <c r="U26" s="42">
        <v>2.2000000000000002</v>
      </c>
      <c r="V26" s="42">
        <v>164.3562</v>
      </c>
      <c r="W26" s="90">
        <f t="shared" si="0"/>
        <v>117747.55509383888</v>
      </c>
      <c r="X26" s="38"/>
      <c r="Y26" s="44">
        <v>1141.6008340000001</v>
      </c>
      <c r="Z26" s="40"/>
      <c r="AA26" s="45">
        <v>0</v>
      </c>
      <c r="AB26" s="38"/>
      <c r="AC26" s="90">
        <f t="shared" si="3"/>
        <v>118889.15592783887</v>
      </c>
      <c r="AD26" s="31"/>
      <c r="AE26" s="27"/>
      <c r="AF26" s="147"/>
      <c r="AG26" s="2"/>
      <c r="AH26" s="3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6" t="s">
        <v>28</v>
      </c>
      <c r="B27" s="42">
        <v>69884.366500000004</v>
      </c>
      <c r="C27" s="42">
        <v>4965.1837076599732</v>
      </c>
      <c r="D27" s="90">
        <f t="shared" si="1"/>
        <v>74849.550207659981</v>
      </c>
      <c r="E27" s="42">
        <v>1.5751000000000002</v>
      </c>
      <c r="F27" s="90">
        <f t="shared" si="2"/>
        <v>74851.125307659982</v>
      </c>
      <c r="G27" s="42">
        <v>0</v>
      </c>
      <c r="H27" s="42">
        <v>0</v>
      </c>
      <c r="I27" s="42">
        <v>0</v>
      </c>
      <c r="J27" s="42">
        <v>3376.4594999999999</v>
      </c>
      <c r="K27" s="42">
        <v>0</v>
      </c>
      <c r="L27" s="42">
        <v>0</v>
      </c>
      <c r="M27" s="42">
        <v>0</v>
      </c>
      <c r="N27" s="42">
        <v>135.03920000000002</v>
      </c>
      <c r="O27" s="42">
        <v>249.56710000000001</v>
      </c>
      <c r="P27" s="42">
        <v>82.172469204717103</v>
      </c>
      <c r="Q27" s="42">
        <v>1054.1698999999999</v>
      </c>
      <c r="R27" s="42">
        <v>63.08020340626878</v>
      </c>
      <c r="S27" s="42">
        <v>0</v>
      </c>
      <c r="T27" s="42">
        <v>42.870113783608033</v>
      </c>
      <c r="U27" s="42">
        <v>2.2000000000000002</v>
      </c>
      <c r="V27" s="42">
        <v>110.9729</v>
      </c>
      <c r="W27" s="90">
        <f t="shared" si="0"/>
        <v>79967.656694054545</v>
      </c>
      <c r="X27" s="38"/>
      <c r="Y27" s="44">
        <v>0</v>
      </c>
      <c r="Z27" s="40"/>
      <c r="AA27" s="45">
        <v>0</v>
      </c>
      <c r="AB27" s="38"/>
      <c r="AC27" s="90">
        <f t="shared" si="3"/>
        <v>79967.656694054545</v>
      </c>
      <c r="AD27" s="31"/>
      <c r="AE27" s="27"/>
      <c r="AF27" s="147"/>
      <c r="AG27" s="2"/>
      <c r="AH27" s="3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6" t="s">
        <v>27</v>
      </c>
      <c r="B28" s="42">
        <v>49123.624299999996</v>
      </c>
      <c r="C28" s="42">
        <v>2739.4117007400018</v>
      </c>
      <c r="D28" s="90">
        <f t="shared" si="1"/>
        <v>51863.036000740001</v>
      </c>
      <c r="E28" s="42">
        <v>0.70829999999999993</v>
      </c>
      <c r="F28" s="90">
        <f t="shared" si="2"/>
        <v>51863.74430074</v>
      </c>
      <c r="G28" s="42">
        <v>0</v>
      </c>
      <c r="H28" s="42">
        <v>0</v>
      </c>
      <c r="I28" s="42">
        <v>0</v>
      </c>
      <c r="J28" s="42">
        <v>2339.5390000000002</v>
      </c>
      <c r="K28" s="42">
        <v>211.43639999999999</v>
      </c>
      <c r="L28" s="42">
        <v>0</v>
      </c>
      <c r="M28" s="42">
        <v>318.25009999999997</v>
      </c>
      <c r="N28" s="42">
        <v>93.571899999999999</v>
      </c>
      <c r="O28" s="42">
        <v>269.17570000000001</v>
      </c>
      <c r="P28" s="42">
        <v>115.62128624529146</v>
      </c>
      <c r="Q28" s="42">
        <v>924.20369999999991</v>
      </c>
      <c r="R28" s="42">
        <v>187.45325967571756</v>
      </c>
      <c r="S28" s="42">
        <v>0</v>
      </c>
      <c r="T28" s="42">
        <v>60.320661459999961</v>
      </c>
      <c r="U28" s="42">
        <v>3</v>
      </c>
      <c r="V28" s="42">
        <v>76.895800000000008</v>
      </c>
      <c r="W28" s="90">
        <f t="shared" si="0"/>
        <v>56463.212108120999</v>
      </c>
      <c r="X28" s="38"/>
      <c r="Y28" s="44">
        <v>196.576358</v>
      </c>
      <c r="Z28" s="40"/>
      <c r="AA28" s="45">
        <v>0</v>
      </c>
      <c r="AB28" s="38"/>
      <c r="AC28" s="90">
        <f t="shared" si="3"/>
        <v>56659.788466120997</v>
      </c>
      <c r="AD28" s="31"/>
      <c r="AE28" s="27"/>
      <c r="AF28" s="147"/>
      <c r="AG28" s="2"/>
      <c r="AH28" s="3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6" t="s">
        <v>26</v>
      </c>
      <c r="B29" s="42">
        <v>275773.57549999998</v>
      </c>
      <c r="C29" s="42">
        <v>23011.058286700132</v>
      </c>
      <c r="D29" s="90">
        <f t="shared" si="1"/>
        <v>298784.63378670008</v>
      </c>
      <c r="E29" s="42">
        <v>11.290799999999999</v>
      </c>
      <c r="F29" s="90">
        <f t="shared" si="2"/>
        <v>298795.9245867001</v>
      </c>
      <c r="G29" s="42">
        <v>0</v>
      </c>
      <c r="H29" s="42">
        <v>0</v>
      </c>
      <c r="I29" s="42">
        <v>0</v>
      </c>
      <c r="J29" s="42">
        <v>13476.969300000001</v>
      </c>
      <c r="K29" s="42">
        <v>2906.8351999999995</v>
      </c>
      <c r="L29" s="42">
        <v>1.102E-5</v>
      </c>
      <c r="M29" s="42">
        <v>4376.2801999999992</v>
      </c>
      <c r="N29" s="42">
        <v>539.01369999999997</v>
      </c>
      <c r="O29" s="42">
        <v>1072.9849999999999</v>
      </c>
      <c r="P29" s="42">
        <v>72.851621857527448</v>
      </c>
      <c r="Q29" s="42">
        <v>1663.4028999999998</v>
      </c>
      <c r="R29" s="42">
        <v>45.030298589941175</v>
      </c>
      <c r="S29" s="42">
        <v>0</v>
      </c>
      <c r="T29" s="42">
        <v>38.00734415927981</v>
      </c>
      <c r="U29" s="42">
        <v>0.5</v>
      </c>
      <c r="V29" s="42">
        <v>442.95170000000002</v>
      </c>
      <c r="W29" s="90">
        <f t="shared" si="0"/>
        <v>323430.75186232681</v>
      </c>
      <c r="X29" s="38"/>
      <c r="Y29" s="44">
        <v>2883.1691460000002</v>
      </c>
      <c r="Z29" s="40"/>
      <c r="AA29" s="45">
        <v>0</v>
      </c>
      <c r="AB29" s="38"/>
      <c r="AC29" s="90">
        <f t="shared" si="3"/>
        <v>326313.92100832681</v>
      </c>
      <c r="AD29" s="31"/>
      <c r="AE29" s="27"/>
      <c r="AF29" s="147"/>
      <c r="AG29" s="2"/>
      <c r="AH29" s="36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6" t="s">
        <v>25</v>
      </c>
      <c r="B30" s="42">
        <v>124050.11659999999</v>
      </c>
      <c r="C30" s="42">
        <v>11437.043850760041</v>
      </c>
      <c r="D30" s="90">
        <f t="shared" si="1"/>
        <v>135487.16045076004</v>
      </c>
      <c r="E30" s="42">
        <v>2.6333000000000002</v>
      </c>
      <c r="F30" s="90">
        <f t="shared" si="2"/>
        <v>135489.79375076003</v>
      </c>
      <c r="G30" s="42">
        <v>0</v>
      </c>
      <c r="H30" s="42">
        <v>0</v>
      </c>
      <c r="I30" s="42">
        <v>0</v>
      </c>
      <c r="J30" s="42">
        <v>6111.8190999999997</v>
      </c>
      <c r="K30" s="42">
        <v>0</v>
      </c>
      <c r="L30" s="42">
        <v>0</v>
      </c>
      <c r="M30" s="42">
        <v>0</v>
      </c>
      <c r="N30" s="42">
        <v>244.44470000000001</v>
      </c>
      <c r="O30" s="42">
        <v>379.33679999999998</v>
      </c>
      <c r="P30" s="42">
        <v>97.134235133112966</v>
      </c>
      <c r="Q30" s="42">
        <v>1241.8987999999999</v>
      </c>
      <c r="R30" s="42">
        <v>56.656918942682154</v>
      </c>
      <c r="S30" s="42">
        <v>0</v>
      </c>
      <c r="T30" s="42">
        <v>50.675801166456864</v>
      </c>
      <c r="U30" s="42">
        <v>2.2000000000000002</v>
      </c>
      <c r="V30" s="42">
        <v>200.88029999999998</v>
      </c>
      <c r="W30" s="90">
        <f t="shared" si="0"/>
        <v>143874.84040600227</v>
      </c>
      <c r="X30" s="38"/>
      <c r="Y30" s="44">
        <v>2890.4678440000002</v>
      </c>
      <c r="Z30" s="40"/>
      <c r="AA30" s="45">
        <v>0</v>
      </c>
      <c r="AB30" s="38"/>
      <c r="AC30" s="90">
        <f t="shared" si="3"/>
        <v>146765.30825000227</v>
      </c>
      <c r="AD30" s="31"/>
      <c r="AE30" s="27"/>
      <c r="AF30" s="147"/>
      <c r="AG30" s="2"/>
      <c r="AH30" s="3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6" t="s">
        <v>24</v>
      </c>
      <c r="B31" s="42">
        <v>141907.5478</v>
      </c>
      <c r="C31" s="42">
        <v>14107.970259020081</v>
      </c>
      <c r="D31" s="90">
        <f t="shared" si="1"/>
        <v>156015.51805902008</v>
      </c>
      <c r="E31" s="42">
        <v>4.6500000000000004</v>
      </c>
      <c r="F31" s="90">
        <f t="shared" si="2"/>
        <v>156020.16805902007</v>
      </c>
      <c r="G31" s="42">
        <v>0</v>
      </c>
      <c r="H31" s="42">
        <v>0</v>
      </c>
      <c r="I31" s="42">
        <v>0</v>
      </c>
      <c r="J31" s="42">
        <v>7037.8522000000003</v>
      </c>
      <c r="K31" s="42">
        <v>0</v>
      </c>
      <c r="L31" s="42">
        <v>0</v>
      </c>
      <c r="M31" s="42">
        <v>0</v>
      </c>
      <c r="N31" s="42">
        <v>281.4812</v>
      </c>
      <c r="O31" s="42">
        <v>385.0668</v>
      </c>
      <c r="P31" s="42">
        <v>74.814502683989517</v>
      </c>
      <c r="Q31" s="42">
        <v>1213.0174</v>
      </c>
      <c r="R31" s="42">
        <v>41.617071315707605</v>
      </c>
      <c r="S31" s="42">
        <v>0</v>
      </c>
      <c r="T31" s="42">
        <v>39.031396673990649</v>
      </c>
      <c r="U31" s="42">
        <v>2.2000000000000002</v>
      </c>
      <c r="V31" s="42">
        <v>231.31629999999998</v>
      </c>
      <c r="W31" s="90">
        <f t="shared" si="0"/>
        <v>165326.56492969379</v>
      </c>
      <c r="X31" s="38"/>
      <c r="Y31" s="44">
        <v>3509.27313</v>
      </c>
      <c r="Z31" s="40"/>
      <c r="AA31" s="45">
        <v>0</v>
      </c>
      <c r="AB31" s="38"/>
      <c r="AC31" s="90">
        <f t="shared" si="3"/>
        <v>168835.83805969378</v>
      </c>
      <c r="AD31" s="31"/>
      <c r="AE31" s="27"/>
      <c r="AF31" s="147"/>
      <c r="AG31" s="2"/>
      <c r="AH31" s="36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6" t="s">
        <v>23</v>
      </c>
      <c r="B32" s="42">
        <v>39110.258299999994</v>
      </c>
      <c r="C32" s="42">
        <v>1335.4632042400017</v>
      </c>
      <c r="D32" s="90">
        <f t="shared" si="1"/>
        <v>40445.721504239998</v>
      </c>
      <c r="E32" s="42">
        <v>1</v>
      </c>
      <c r="F32" s="90">
        <f t="shared" si="2"/>
        <v>40446.721504239998</v>
      </c>
      <c r="G32" s="42">
        <v>0</v>
      </c>
      <c r="H32" s="42">
        <v>0</v>
      </c>
      <c r="I32" s="42">
        <v>0</v>
      </c>
      <c r="J32" s="42">
        <v>1824.4905000000001</v>
      </c>
      <c r="K32" s="42">
        <v>18.754799999999999</v>
      </c>
      <c r="L32" s="42">
        <v>0</v>
      </c>
      <c r="M32" s="42">
        <v>28.229400000000002</v>
      </c>
      <c r="N32" s="42">
        <v>72.972800000000007</v>
      </c>
      <c r="O32" s="42">
        <v>198.94200000000001</v>
      </c>
      <c r="P32" s="42">
        <v>85.027071939671814</v>
      </c>
      <c r="Q32" s="42">
        <v>765.35619999999994</v>
      </c>
      <c r="R32" s="42">
        <v>44.433286070568755</v>
      </c>
      <c r="S32" s="42">
        <v>0</v>
      </c>
      <c r="T32" s="42">
        <v>44.359385608914401</v>
      </c>
      <c r="U32" s="42">
        <v>3</v>
      </c>
      <c r="V32" s="42">
        <v>59.967800000000004</v>
      </c>
      <c r="W32" s="90">
        <f t="shared" si="0"/>
        <v>43592.254747859159</v>
      </c>
      <c r="X32" s="38"/>
      <c r="Y32" s="44">
        <v>77.560590461538467</v>
      </c>
      <c r="Z32" s="40"/>
      <c r="AA32" s="39">
        <v>0</v>
      </c>
      <c r="AB32" s="38"/>
      <c r="AC32" s="90">
        <f t="shared" si="3"/>
        <v>43669.815338320695</v>
      </c>
      <c r="AD32" s="31"/>
      <c r="AE32" s="27"/>
      <c r="AF32" s="147"/>
      <c r="AG32" s="2"/>
      <c r="AH32" s="36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7" customFormat="1" ht="20.100000000000001" customHeight="1" x14ac:dyDescent="0.2">
      <c r="A33" s="94" t="s">
        <v>22</v>
      </c>
      <c r="B33" s="93">
        <f>SUM(B10:B32)</f>
        <v>2996219.8685999992</v>
      </c>
      <c r="C33" s="93">
        <f>SUM(C10:C32)</f>
        <v>324894.22771519981</v>
      </c>
      <c r="D33" s="93">
        <f>SUM(D10:D32)</f>
        <v>3321114.0963152</v>
      </c>
      <c r="E33" s="93">
        <f t="shared" ref="E33:W33" si="4">SUM(E10:E32)</f>
        <v>107.0158</v>
      </c>
      <c r="F33" s="93">
        <f>SUM(F10:F32)</f>
        <v>3321221.1121151992</v>
      </c>
      <c r="G33" s="93">
        <f t="shared" si="4"/>
        <v>0</v>
      </c>
      <c r="H33" s="93">
        <f t="shared" si="4"/>
        <v>0</v>
      </c>
      <c r="I33" s="93">
        <f t="shared" si="4"/>
        <v>0</v>
      </c>
      <c r="J33" s="93">
        <f t="shared" si="4"/>
        <v>149813.83670000001</v>
      </c>
      <c r="K33" s="93">
        <f t="shared" si="4"/>
        <v>17489.5651</v>
      </c>
      <c r="L33" s="93">
        <f t="shared" si="4"/>
        <v>1.379E-5</v>
      </c>
      <c r="M33" s="93">
        <f t="shared" si="4"/>
        <v>26326.009400000006</v>
      </c>
      <c r="N33" s="93">
        <f t="shared" si="4"/>
        <v>5991.8140000000003</v>
      </c>
      <c r="O33" s="93">
        <f t="shared" si="4"/>
        <v>11985.1518</v>
      </c>
      <c r="P33" s="93">
        <f t="shared" si="4"/>
        <v>2101.1355355199998</v>
      </c>
      <c r="Q33" s="93">
        <f t="shared" si="4"/>
        <v>28548.702699999998</v>
      </c>
      <c r="R33" s="93">
        <f>SUM(R10:R32)</f>
        <v>1643.92994952</v>
      </c>
      <c r="S33" s="93">
        <f t="shared" si="4"/>
        <v>0</v>
      </c>
      <c r="T33" s="93">
        <f t="shared" si="4"/>
        <v>1096.1812434000001</v>
      </c>
      <c r="U33" s="93">
        <f t="shared" si="4"/>
        <v>45.800000000000004</v>
      </c>
      <c r="V33" s="93">
        <f t="shared" si="4"/>
        <v>4923.9669000000004</v>
      </c>
      <c r="W33" s="93">
        <f t="shared" si="4"/>
        <v>3571187.2054574294</v>
      </c>
      <c r="X33" s="49"/>
      <c r="Y33" s="92">
        <f>SUM(Y10:Y32)</f>
        <v>94106.396942461564</v>
      </c>
      <c r="Z33" s="40"/>
      <c r="AA33" s="141">
        <f>SUM(AA10:AA32)</f>
        <v>0</v>
      </c>
      <c r="AB33" s="48"/>
      <c r="AC33" s="91">
        <f>SUM(AC10:AC32)</f>
        <v>3665293.6023998912</v>
      </c>
      <c r="AD33" s="31"/>
      <c r="AE33" s="27"/>
      <c r="AF33" s="147"/>
      <c r="AG33" s="48"/>
      <c r="AH33" s="36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</row>
    <row r="34" spans="1:52" ht="15" customHeight="1" x14ac:dyDescent="0.25">
      <c r="A34" s="46" t="s">
        <v>21</v>
      </c>
      <c r="B34" s="42">
        <v>63361.208200000001</v>
      </c>
      <c r="C34" s="42">
        <v>17532.234885219881</v>
      </c>
      <c r="D34" s="90">
        <f>B34+C34</f>
        <v>80893.443085219886</v>
      </c>
      <c r="E34" s="42">
        <v>0</v>
      </c>
      <c r="F34" s="90">
        <f>D34+E34</f>
        <v>80893.443085219886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375.45779999999996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0">
        <f>SUM(F34:V34)</f>
        <v>81268.900885219889</v>
      </c>
      <c r="X34" s="38"/>
      <c r="Y34" s="44"/>
      <c r="Z34" s="40"/>
      <c r="AA34" s="140">
        <v>0</v>
      </c>
      <c r="AB34" s="38"/>
      <c r="AC34" s="90">
        <f>+W34+Y34+AA34</f>
        <v>81268.900885219889</v>
      </c>
      <c r="AD34" s="31"/>
      <c r="AE34" s="27"/>
      <c r="AF34" s="147"/>
      <c r="AG34" s="2"/>
      <c r="AH34" s="36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6" t="s">
        <v>20</v>
      </c>
      <c r="B35" s="42">
        <v>45.8</v>
      </c>
      <c r="C35" s="42">
        <v>0</v>
      </c>
      <c r="D35" s="90">
        <f>B35+C35</f>
        <v>45.8</v>
      </c>
      <c r="E35" s="42">
        <v>0</v>
      </c>
      <c r="F35" s="90">
        <f>D35+E35</f>
        <v>45.8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0"/>
      <c r="X35" s="38"/>
      <c r="Y35" s="44"/>
      <c r="Z35" s="40"/>
      <c r="AA35" s="45"/>
      <c r="AB35" s="38"/>
      <c r="AC35" s="90">
        <f t="shared" si="3"/>
        <v>0</v>
      </c>
      <c r="AD35" s="31"/>
      <c r="AF35" s="147"/>
      <c r="AG35" s="2"/>
      <c r="AH35" s="36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6" t="s">
        <v>19</v>
      </c>
      <c r="B36" s="42">
        <v>2325108.6783000003</v>
      </c>
      <c r="C36" s="42">
        <v>0</v>
      </c>
      <c r="D36" s="90">
        <f>B36+C36</f>
        <v>2325108.6783000003</v>
      </c>
      <c r="E36" s="42">
        <v>0</v>
      </c>
      <c r="F36" s="90">
        <f>D36+E36</f>
        <v>2325108.6783000003</v>
      </c>
      <c r="G36" s="42">
        <v>0</v>
      </c>
      <c r="H36" s="42">
        <v>0</v>
      </c>
      <c r="I36" s="42">
        <v>0</v>
      </c>
      <c r="J36" s="42">
        <v>108531.12120000001</v>
      </c>
      <c r="K36" s="42">
        <v>0</v>
      </c>
      <c r="L36" s="42">
        <v>0</v>
      </c>
      <c r="M36" s="42">
        <v>0</v>
      </c>
      <c r="N36" s="42">
        <v>0</v>
      </c>
      <c r="O36" s="42">
        <v>19931.401399999999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0">
        <f>SUM(F36:V36)</f>
        <v>2453571.2009000001</v>
      </c>
      <c r="X36" s="38"/>
      <c r="Y36" s="44">
        <f>-SUM(Y33)</f>
        <v>-94106.396942461564</v>
      </c>
      <c r="Z36" s="40"/>
      <c r="AA36" s="45">
        <f>-(AA33+AA34)</f>
        <v>0</v>
      </c>
      <c r="AB36" s="38"/>
      <c r="AC36" s="90">
        <f>+W36+Y36+AA36</f>
        <v>2359464.8039575387</v>
      </c>
      <c r="AD36" s="31"/>
      <c r="AE36" s="27"/>
      <c r="AF36" s="147"/>
      <c r="AG36" s="2"/>
      <c r="AH36" s="36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6" t="s">
        <v>18</v>
      </c>
      <c r="B37" s="42">
        <v>0</v>
      </c>
      <c r="C37" s="42">
        <v>0</v>
      </c>
      <c r="D37" s="90">
        <f>B37+C37</f>
        <v>0</v>
      </c>
      <c r="E37" s="42">
        <v>0</v>
      </c>
      <c r="F37" s="90">
        <f>D37+E37</f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392312.7329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11465.491800000002</v>
      </c>
      <c r="W37" s="90">
        <f>SUM(F37:V37)</f>
        <v>403778.22470000002</v>
      </c>
      <c r="X37" s="38"/>
      <c r="Y37" s="44"/>
      <c r="Z37" s="40"/>
      <c r="AA37" s="45"/>
      <c r="AB37" s="38"/>
      <c r="AC37" s="90">
        <f t="shared" si="3"/>
        <v>403778.22470000002</v>
      </c>
      <c r="AD37" s="31"/>
      <c r="AE37" s="27"/>
      <c r="AF37" s="147"/>
      <c r="AG37" s="2"/>
      <c r="AH37" s="36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3" t="s">
        <v>17</v>
      </c>
      <c r="B38" s="41">
        <v>57781.0308</v>
      </c>
      <c r="C38" s="41">
        <v>0</v>
      </c>
      <c r="D38" s="90">
        <f>B38+C38</f>
        <v>57781.0308</v>
      </c>
      <c r="E38" s="41">
        <v>0</v>
      </c>
      <c r="F38" s="90">
        <f>D38+E38</f>
        <v>57781.0308</v>
      </c>
      <c r="G38" s="41">
        <v>0</v>
      </c>
      <c r="H38" s="41">
        <v>0</v>
      </c>
      <c r="I38" s="41">
        <v>0</v>
      </c>
      <c r="J38" s="41">
        <v>2606.415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89">
        <f>SUM(F38:V38)</f>
        <v>60387.445800000001</v>
      </c>
      <c r="X38" s="38"/>
      <c r="Y38" s="37"/>
      <c r="Z38" s="40"/>
      <c r="AA38" s="39"/>
      <c r="AB38" s="38"/>
      <c r="AC38" s="89">
        <f t="shared" si="3"/>
        <v>60387.445800000001</v>
      </c>
      <c r="AD38" s="31"/>
      <c r="AE38" s="27"/>
      <c r="AF38" s="147"/>
      <c r="AG38" s="2"/>
      <c r="AH38" s="36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9" customFormat="1" ht="20.100000000000001" customHeight="1" x14ac:dyDescent="0.2">
      <c r="A39" s="88" t="s">
        <v>16</v>
      </c>
      <c r="B39" s="87">
        <f>+SUM(B33:B38)</f>
        <v>5442516.5858999994</v>
      </c>
      <c r="C39" s="87">
        <f>+SUM(C33:C38)</f>
        <v>342426.46260041971</v>
      </c>
      <c r="D39" s="87">
        <f>+SUM(D33:D38)</f>
        <v>5784943.0485004196</v>
      </c>
      <c r="E39" s="87">
        <f t="shared" ref="E39:V39" si="5">+SUM(E33:E38)</f>
        <v>107.0158</v>
      </c>
      <c r="F39" s="87">
        <f>SUM(F33:F38)</f>
        <v>5785050.0643004188</v>
      </c>
      <c r="G39" s="87">
        <f t="shared" si="5"/>
        <v>0</v>
      </c>
      <c r="H39" s="87">
        <f t="shared" si="5"/>
        <v>0</v>
      </c>
      <c r="I39" s="87">
        <f t="shared" si="5"/>
        <v>0</v>
      </c>
      <c r="J39" s="87">
        <f t="shared" si="5"/>
        <v>260951.37290000005</v>
      </c>
      <c r="K39" s="87">
        <f t="shared" si="5"/>
        <v>17489.5651</v>
      </c>
      <c r="L39" s="87">
        <f t="shared" si="5"/>
        <v>1.379E-5</v>
      </c>
      <c r="M39" s="87">
        <f t="shared" si="5"/>
        <v>418638.74229999998</v>
      </c>
      <c r="N39" s="87">
        <f t="shared" si="5"/>
        <v>5991.8140000000003</v>
      </c>
      <c r="O39" s="87">
        <f t="shared" si="5"/>
        <v>31916.553199999998</v>
      </c>
      <c r="P39" s="87">
        <f t="shared" si="5"/>
        <v>2101.1355355199998</v>
      </c>
      <c r="Q39" s="87">
        <f t="shared" si="5"/>
        <v>28924.160499999998</v>
      </c>
      <c r="R39" s="87">
        <f t="shared" si="5"/>
        <v>1643.92994952</v>
      </c>
      <c r="S39" s="87">
        <f t="shared" si="5"/>
        <v>0</v>
      </c>
      <c r="T39" s="87">
        <f t="shared" si="5"/>
        <v>1096.1812434000001</v>
      </c>
      <c r="U39" s="87">
        <f t="shared" si="5"/>
        <v>45.800000000000004</v>
      </c>
      <c r="V39" s="87">
        <f t="shared" si="5"/>
        <v>16389.458700000003</v>
      </c>
      <c r="W39" s="87">
        <f>+SUM(W33:W38)</f>
        <v>6570192.9777426487</v>
      </c>
      <c r="X39" s="35"/>
      <c r="Y39" s="34">
        <f>+SUM(Y33:Y38)</f>
        <v>0</v>
      </c>
      <c r="Z39" s="33"/>
      <c r="AA39" s="142"/>
      <c r="AB39" s="32"/>
      <c r="AC39" s="86">
        <f>+SUM(AC33:AC38)</f>
        <v>6570192.9777426496</v>
      </c>
      <c r="AD39" s="31"/>
      <c r="AE39" s="27"/>
      <c r="AF39" s="147"/>
      <c r="AG39" s="30"/>
      <c r="AH39" s="22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2" ht="15" customHeight="1" x14ac:dyDescent="0.2">
      <c r="P40" s="31"/>
      <c r="Q40" s="31"/>
      <c r="R40" s="31"/>
      <c r="S40" s="31"/>
      <c r="T40" s="31"/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B41" s="27">
        <f>B42/1000</f>
        <v>0</v>
      </c>
      <c r="C41" s="27">
        <f>C42/1000</f>
        <v>0</v>
      </c>
      <c r="D41" s="27"/>
      <c r="E41" s="27">
        <f t="shared" ref="E41:W41" si="6">E42/1000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27">
        <f t="shared" si="6"/>
        <v>0</v>
      </c>
      <c r="L41" s="27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27">
        <f t="shared" si="6"/>
        <v>0</v>
      </c>
      <c r="S41" s="27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ref="X41:AB41" si="7">X40/1000</f>
        <v>0</v>
      </c>
      <c r="Y41" s="27">
        <f t="shared" si="7"/>
        <v>0</v>
      </c>
      <c r="Z41" s="27">
        <f t="shared" si="7"/>
        <v>0</v>
      </c>
      <c r="AA41" s="27">
        <f t="shared" si="7"/>
        <v>0</v>
      </c>
      <c r="AB41" s="27">
        <f t="shared" si="7"/>
        <v>0</v>
      </c>
      <c r="AC41" s="27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148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47"/>
      <c r="Y42" s="147"/>
      <c r="Z42" s="147"/>
      <c r="AA42" s="147"/>
      <c r="AB42" s="147"/>
      <c r="AC42" s="147"/>
      <c r="AD42" s="148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15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5" t="s">
        <v>15</v>
      </c>
      <c r="B44" s="24"/>
      <c r="C44" s="24"/>
      <c r="D44" s="23"/>
      <c r="E44" s="17">
        <v>2100621.4950000001</v>
      </c>
      <c r="F44" s="153"/>
      <c r="J44" s="4" t="s">
        <v>14</v>
      </c>
      <c r="K44" s="7" t="s">
        <v>13</v>
      </c>
      <c r="W44" s="22"/>
      <c r="AD44" s="7"/>
      <c r="AE44" s="7"/>
      <c r="AF44" s="7"/>
    </row>
    <row r="45" spans="1:52" s="6" customFormat="1" ht="15" customHeight="1" x14ac:dyDescent="0.2">
      <c r="A45" s="158" t="s">
        <v>12</v>
      </c>
      <c r="B45" s="159"/>
      <c r="C45" s="159"/>
      <c r="D45" s="18"/>
      <c r="E45" s="17">
        <v>3386434.1935999999</v>
      </c>
      <c r="F45" s="153"/>
      <c r="K45" s="7" t="s">
        <v>11</v>
      </c>
      <c r="W45" s="4"/>
      <c r="Y45" s="4"/>
      <c r="AA45" s="4"/>
      <c r="AC45" s="4"/>
      <c r="AD45" s="7"/>
      <c r="AE45" s="7"/>
      <c r="AF45" s="7"/>
    </row>
    <row r="46" spans="1:52" s="6" customFormat="1" ht="15" hidden="1" customHeight="1" x14ac:dyDescent="0.2">
      <c r="A46" s="209"/>
      <c r="B46" s="210"/>
      <c r="C46" s="210"/>
      <c r="D46" s="18"/>
      <c r="E46" s="17"/>
      <c r="F46" s="153"/>
      <c r="K46" s="6" t="s">
        <v>10</v>
      </c>
      <c r="AD46" s="7"/>
      <c r="AE46" s="7"/>
      <c r="AF46" s="7"/>
    </row>
    <row r="47" spans="1:52" s="6" customFormat="1" ht="15" customHeight="1" x14ac:dyDescent="0.2">
      <c r="A47" s="20" t="s">
        <v>9</v>
      </c>
      <c r="B47" s="159"/>
      <c r="C47" s="159"/>
      <c r="D47" s="18"/>
      <c r="E47" s="17">
        <v>263042.46999999997</v>
      </c>
      <c r="F47" s="153"/>
      <c r="K47" s="7" t="s">
        <v>8</v>
      </c>
      <c r="AD47" s="7"/>
      <c r="AE47" s="7"/>
      <c r="AF47" s="7"/>
    </row>
    <row r="48" spans="1:52" s="6" customFormat="1" ht="15" customHeight="1" x14ac:dyDescent="0.2">
      <c r="A48" s="20" t="s">
        <v>7</v>
      </c>
      <c r="B48" s="159"/>
      <c r="C48" s="159"/>
      <c r="D48" s="18"/>
      <c r="E48" s="17">
        <v>7396.7879999999996</v>
      </c>
      <c r="F48" s="153"/>
      <c r="K48" s="7" t="s">
        <v>6</v>
      </c>
      <c r="AD48" s="7"/>
      <c r="AE48" s="7"/>
      <c r="AF48" s="7"/>
    </row>
    <row r="49" spans="1:52" s="6" customFormat="1" ht="15" customHeight="1" x14ac:dyDescent="0.2">
      <c r="A49" s="158" t="s">
        <v>5</v>
      </c>
      <c r="B49" s="159"/>
      <c r="C49" s="159"/>
      <c r="D49" s="18"/>
      <c r="E49" s="17">
        <v>4035.6227999999996</v>
      </c>
      <c r="F49" s="153"/>
      <c r="AD49" s="7"/>
      <c r="AE49" s="7"/>
      <c r="AF49" s="7"/>
    </row>
    <row r="50" spans="1:52" s="6" customFormat="1" ht="15" customHeight="1" x14ac:dyDescent="0.2">
      <c r="A50" s="158" t="s">
        <v>4</v>
      </c>
      <c r="B50" s="159"/>
      <c r="C50" s="159"/>
      <c r="D50" s="18"/>
      <c r="E50" s="17">
        <v>16618.308000000001</v>
      </c>
      <c r="F50" s="153"/>
    </row>
    <row r="51" spans="1:52" s="6" customFormat="1" ht="15" customHeight="1" x14ac:dyDescent="0.2">
      <c r="A51" s="20" t="s">
        <v>3</v>
      </c>
      <c r="B51" s="159"/>
      <c r="C51" s="159"/>
      <c r="D51" s="18"/>
      <c r="E51" s="17">
        <v>6901.1869004192349</v>
      </c>
      <c r="F51" s="153"/>
    </row>
    <row r="52" spans="1:52" s="84" customFormat="1" ht="20.100000000000001" customHeight="1" x14ac:dyDescent="0.2">
      <c r="A52" s="232" t="s">
        <v>109</v>
      </c>
      <c r="B52" s="233"/>
      <c r="C52" s="233"/>
      <c r="D52" s="143"/>
      <c r="E52" s="85">
        <f>SUM(E44:E51)</f>
        <v>5785050.0643004188</v>
      </c>
      <c r="F52" s="155"/>
    </row>
    <row r="53" spans="1:52" s="6" customFormat="1" ht="15" customHeight="1" x14ac:dyDescent="0.2">
      <c r="A53" s="209"/>
      <c r="B53" s="210"/>
      <c r="C53" s="210"/>
      <c r="D53" s="18"/>
      <c r="E53" s="17">
        <v>0</v>
      </c>
      <c r="F53" s="153"/>
    </row>
    <row r="54" spans="1:52" s="6" customFormat="1" ht="15" customHeight="1" x14ac:dyDescent="0.2">
      <c r="A54" s="209" t="s">
        <v>2</v>
      </c>
      <c r="B54" s="210"/>
      <c r="C54" s="210"/>
      <c r="D54" s="18"/>
      <c r="E54" s="17">
        <v>45.8</v>
      </c>
      <c r="F54" s="153"/>
    </row>
    <row r="55" spans="1:52" s="6" customFormat="1" ht="20.100000000000001" customHeight="1" x14ac:dyDescent="0.2">
      <c r="A55" s="230" t="s">
        <v>110</v>
      </c>
      <c r="B55" s="231"/>
      <c r="C55" s="231"/>
      <c r="D55" s="83"/>
      <c r="E55" s="82">
        <f>+E52-E53-E54</f>
        <v>5785004.264300419</v>
      </c>
      <c r="F55" s="153"/>
    </row>
    <row r="56" spans="1:52" x14ac:dyDescent="0.2">
      <c r="A56" s="6"/>
      <c r="B56" s="6"/>
      <c r="C56" s="6"/>
      <c r="D56" s="6"/>
      <c r="E56" s="2"/>
      <c r="F56" s="16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C56" s="1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">
      <c r="A57" s="12" t="s">
        <v>0</v>
      </c>
      <c r="B57" s="6"/>
      <c r="C57" s="6"/>
      <c r="D57" s="6"/>
      <c r="E57" s="2"/>
      <c r="F57" s="161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C57" s="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">
      <c r="A58" s="81" t="s">
        <v>113</v>
      </c>
      <c r="B58" s="6"/>
      <c r="C58" s="6"/>
      <c r="D58" s="6"/>
      <c r="E58" s="2"/>
      <c r="F58" s="161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3.5" thickBot="1" x14ac:dyDescent="0.25">
      <c r="A59" s="10" t="s">
        <v>97</v>
      </c>
      <c r="B59" s="9"/>
      <c r="C59" s="9"/>
      <c r="D59" s="9"/>
      <c r="E59" s="9"/>
      <c r="F59" s="162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10"/>
      <c r="Z59" s="9"/>
      <c r="AA59" s="8"/>
      <c r="AB59" s="9"/>
      <c r="AC59" s="8"/>
      <c r="AD59" s="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76" t="s">
        <v>98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R6:T6"/>
    <mergeCell ref="R7:T7"/>
    <mergeCell ref="P8:P9"/>
    <mergeCell ref="T8:T9"/>
    <mergeCell ref="A46:C46"/>
    <mergeCell ref="A52:C52"/>
    <mergeCell ref="A53:C53"/>
    <mergeCell ref="A54:C54"/>
    <mergeCell ref="A55:C55"/>
    <mergeCell ref="G6:I7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W33 F39" formula="1"/>
    <ignoredError sqref="W9:Y9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7"/>
  <sheetViews>
    <sheetView showGridLines="0" showZeros="0" zoomScaleNormal="100" workbookViewId="0">
      <selection activeCell="W9" sqref="W9:Y9"/>
    </sheetView>
  </sheetViews>
  <sheetFormatPr baseColWidth="10" defaultColWidth="27.5546875" defaultRowHeight="12.75" x14ac:dyDescent="0.2"/>
  <cols>
    <col min="1" max="1" width="19.44140625" style="1" customWidth="1"/>
    <col min="2" max="3" width="12.77734375" style="1" customWidth="1"/>
    <col min="4" max="4" width="13" style="1" customWidth="1"/>
    <col min="5" max="6" width="12.77734375" style="1" customWidth="1"/>
    <col min="7" max="7" width="16.77734375" style="1" hidden="1" customWidth="1"/>
    <col min="8" max="8" width="18.33203125" style="1" hidden="1" customWidth="1"/>
    <col min="9" max="9" width="20.21875" style="1" hidden="1" customWidth="1"/>
    <col min="10" max="18" width="12.77734375" style="1" customWidth="1"/>
    <col min="19" max="19" width="27.5546875" style="1" hidden="1" customWidth="1"/>
    <col min="20" max="23" width="12.77734375" style="1" customWidth="1"/>
    <col min="24" max="24" width="1.77734375" style="1" customWidth="1"/>
    <col min="25" max="25" width="12.77734375" style="1" customWidth="1"/>
    <col min="26" max="26" width="1.77734375" style="1" customWidth="1"/>
    <col min="27" max="28" width="27.5546875" style="1" hidden="1" customWidth="1"/>
    <col min="29" max="29" width="12.77734375" style="1" customWidth="1"/>
    <col min="30" max="30" width="17.88671875" style="1" customWidth="1"/>
    <col min="31" max="31" width="11.77734375" style="1" customWidth="1"/>
    <col min="32" max="32" width="12" style="1" customWidth="1"/>
    <col min="33" max="256" width="27.5546875" style="1"/>
    <col min="257" max="257" width="19.44140625" style="1" customWidth="1"/>
    <col min="258" max="259" width="12.77734375" style="1" customWidth="1"/>
    <col min="260" max="260" width="13" style="1" customWidth="1"/>
    <col min="261" max="262" width="12.77734375" style="1" customWidth="1"/>
    <col min="263" max="265" width="0" style="1" hidden="1" customWidth="1"/>
    <col min="266" max="274" width="12.77734375" style="1" customWidth="1"/>
    <col min="275" max="275" width="0" style="1" hidden="1" customWidth="1"/>
    <col min="276" max="279" width="12.77734375" style="1" customWidth="1"/>
    <col min="280" max="280" width="1.77734375" style="1" customWidth="1"/>
    <col min="281" max="281" width="12.77734375" style="1" customWidth="1"/>
    <col min="282" max="282" width="1.77734375" style="1" customWidth="1"/>
    <col min="283" max="284" width="0" style="1" hidden="1" customWidth="1"/>
    <col min="285" max="285" width="12.77734375" style="1" customWidth="1"/>
    <col min="286" max="286" width="17.88671875" style="1" customWidth="1"/>
    <col min="287" max="287" width="11.77734375" style="1" customWidth="1"/>
    <col min="288" max="288" width="12" style="1" customWidth="1"/>
    <col min="289" max="512" width="27.5546875" style="1"/>
    <col min="513" max="513" width="19.44140625" style="1" customWidth="1"/>
    <col min="514" max="515" width="12.77734375" style="1" customWidth="1"/>
    <col min="516" max="516" width="13" style="1" customWidth="1"/>
    <col min="517" max="518" width="12.77734375" style="1" customWidth="1"/>
    <col min="519" max="521" width="0" style="1" hidden="1" customWidth="1"/>
    <col min="522" max="530" width="12.77734375" style="1" customWidth="1"/>
    <col min="531" max="531" width="0" style="1" hidden="1" customWidth="1"/>
    <col min="532" max="535" width="12.77734375" style="1" customWidth="1"/>
    <col min="536" max="536" width="1.77734375" style="1" customWidth="1"/>
    <col min="537" max="537" width="12.77734375" style="1" customWidth="1"/>
    <col min="538" max="538" width="1.77734375" style="1" customWidth="1"/>
    <col min="539" max="540" width="0" style="1" hidden="1" customWidth="1"/>
    <col min="541" max="541" width="12.77734375" style="1" customWidth="1"/>
    <col min="542" max="542" width="17.88671875" style="1" customWidth="1"/>
    <col min="543" max="543" width="11.77734375" style="1" customWidth="1"/>
    <col min="544" max="544" width="12" style="1" customWidth="1"/>
    <col min="545" max="768" width="27.5546875" style="1"/>
    <col min="769" max="769" width="19.44140625" style="1" customWidth="1"/>
    <col min="770" max="771" width="12.77734375" style="1" customWidth="1"/>
    <col min="772" max="772" width="13" style="1" customWidth="1"/>
    <col min="773" max="774" width="12.77734375" style="1" customWidth="1"/>
    <col min="775" max="777" width="0" style="1" hidden="1" customWidth="1"/>
    <col min="778" max="786" width="12.77734375" style="1" customWidth="1"/>
    <col min="787" max="787" width="0" style="1" hidden="1" customWidth="1"/>
    <col min="788" max="791" width="12.77734375" style="1" customWidth="1"/>
    <col min="792" max="792" width="1.77734375" style="1" customWidth="1"/>
    <col min="793" max="793" width="12.77734375" style="1" customWidth="1"/>
    <col min="794" max="794" width="1.77734375" style="1" customWidth="1"/>
    <col min="795" max="796" width="0" style="1" hidden="1" customWidth="1"/>
    <col min="797" max="797" width="12.77734375" style="1" customWidth="1"/>
    <col min="798" max="798" width="17.88671875" style="1" customWidth="1"/>
    <col min="799" max="799" width="11.77734375" style="1" customWidth="1"/>
    <col min="800" max="800" width="12" style="1" customWidth="1"/>
    <col min="801" max="1024" width="27.5546875" style="1"/>
    <col min="1025" max="1025" width="19.44140625" style="1" customWidth="1"/>
    <col min="1026" max="1027" width="12.77734375" style="1" customWidth="1"/>
    <col min="1028" max="1028" width="13" style="1" customWidth="1"/>
    <col min="1029" max="1030" width="12.77734375" style="1" customWidth="1"/>
    <col min="1031" max="1033" width="0" style="1" hidden="1" customWidth="1"/>
    <col min="1034" max="1042" width="12.77734375" style="1" customWidth="1"/>
    <col min="1043" max="1043" width="0" style="1" hidden="1" customWidth="1"/>
    <col min="1044" max="1047" width="12.77734375" style="1" customWidth="1"/>
    <col min="1048" max="1048" width="1.77734375" style="1" customWidth="1"/>
    <col min="1049" max="1049" width="12.77734375" style="1" customWidth="1"/>
    <col min="1050" max="1050" width="1.77734375" style="1" customWidth="1"/>
    <col min="1051" max="1052" width="0" style="1" hidden="1" customWidth="1"/>
    <col min="1053" max="1053" width="12.77734375" style="1" customWidth="1"/>
    <col min="1054" max="1054" width="17.88671875" style="1" customWidth="1"/>
    <col min="1055" max="1055" width="11.77734375" style="1" customWidth="1"/>
    <col min="1056" max="1056" width="12" style="1" customWidth="1"/>
    <col min="1057" max="1280" width="27.5546875" style="1"/>
    <col min="1281" max="1281" width="19.44140625" style="1" customWidth="1"/>
    <col min="1282" max="1283" width="12.77734375" style="1" customWidth="1"/>
    <col min="1284" max="1284" width="13" style="1" customWidth="1"/>
    <col min="1285" max="1286" width="12.77734375" style="1" customWidth="1"/>
    <col min="1287" max="1289" width="0" style="1" hidden="1" customWidth="1"/>
    <col min="1290" max="1298" width="12.77734375" style="1" customWidth="1"/>
    <col min="1299" max="1299" width="0" style="1" hidden="1" customWidth="1"/>
    <col min="1300" max="1303" width="12.77734375" style="1" customWidth="1"/>
    <col min="1304" max="1304" width="1.77734375" style="1" customWidth="1"/>
    <col min="1305" max="1305" width="12.77734375" style="1" customWidth="1"/>
    <col min="1306" max="1306" width="1.77734375" style="1" customWidth="1"/>
    <col min="1307" max="1308" width="0" style="1" hidden="1" customWidth="1"/>
    <col min="1309" max="1309" width="12.77734375" style="1" customWidth="1"/>
    <col min="1310" max="1310" width="17.88671875" style="1" customWidth="1"/>
    <col min="1311" max="1311" width="11.77734375" style="1" customWidth="1"/>
    <col min="1312" max="1312" width="12" style="1" customWidth="1"/>
    <col min="1313" max="1536" width="27.5546875" style="1"/>
    <col min="1537" max="1537" width="19.44140625" style="1" customWidth="1"/>
    <col min="1538" max="1539" width="12.77734375" style="1" customWidth="1"/>
    <col min="1540" max="1540" width="13" style="1" customWidth="1"/>
    <col min="1541" max="1542" width="12.77734375" style="1" customWidth="1"/>
    <col min="1543" max="1545" width="0" style="1" hidden="1" customWidth="1"/>
    <col min="1546" max="1554" width="12.77734375" style="1" customWidth="1"/>
    <col min="1555" max="1555" width="0" style="1" hidden="1" customWidth="1"/>
    <col min="1556" max="1559" width="12.77734375" style="1" customWidth="1"/>
    <col min="1560" max="1560" width="1.77734375" style="1" customWidth="1"/>
    <col min="1561" max="1561" width="12.77734375" style="1" customWidth="1"/>
    <col min="1562" max="1562" width="1.77734375" style="1" customWidth="1"/>
    <col min="1563" max="1564" width="0" style="1" hidden="1" customWidth="1"/>
    <col min="1565" max="1565" width="12.77734375" style="1" customWidth="1"/>
    <col min="1566" max="1566" width="17.88671875" style="1" customWidth="1"/>
    <col min="1567" max="1567" width="11.77734375" style="1" customWidth="1"/>
    <col min="1568" max="1568" width="12" style="1" customWidth="1"/>
    <col min="1569" max="1792" width="27.5546875" style="1"/>
    <col min="1793" max="1793" width="19.44140625" style="1" customWidth="1"/>
    <col min="1794" max="1795" width="12.77734375" style="1" customWidth="1"/>
    <col min="1796" max="1796" width="13" style="1" customWidth="1"/>
    <col min="1797" max="1798" width="12.77734375" style="1" customWidth="1"/>
    <col min="1799" max="1801" width="0" style="1" hidden="1" customWidth="1"/>
    <col min="1802" max="1810" width="12.77734375" style="1" customWidth="1"/>
    <col min="1811" max="1811" width="0" style="1" hidden="1" customWidth="1"/>
    <col min="1812" max="1815" width="12.77734375" style="1" customWidth="1"/>
    <col min="1816" max="1816" width="1.77734375" style="1" customWidth="1"/>
    <col min="1817" max="1817" width="12.77734375" style="1" customWidth="1"/>
    <col min="1818" max="1818" width="1.77734375" style="1" customWidth="1"/>
    <col min="1819" max="1820" width="0" style="1" hidden="1" customWidth="1"/>
    <col min="1821" max="1821" width="12.77734375" style="1" customWidth="1"/>
    <col min="1822" max="1822" width="17.88671875" style="1" customWidth="1"/>
    <col min="1823" max="1823" width="11.77734375" style="1" customWidth="1"/>
    <col min="1824" max="1824" width="12" style="1" customWidth="1"/>
    <col min="1825" max="2048" width="27.5546875" style="1"/>
    <col min="2049" max="2049" width="19.44140625" style="1" customWidth="1"/>
    <col min="2050" max="2051" width="12.77734375" style="1" customWidth="1"/>
    <col min="2052" max="2052" width="13" style="1" customWidth="1"/>
    <col min="2053" max="2054" width="12.77734375" style="1" customWidth="1"/>
    <col min="2055" max="2057" width="0" style="1" hidden="1" customWidth="1"/>
    <col min="2058" max="2066" width="12.77734375" style="1" customWidth="1"/>
    <col min="2067" max="2067" width="0" style="1" hidden="1" customWidth="1"/>
    <col min="2068" max="2071" width="12.77734375" style="1" customWidth="1"/>
    <col min="2072" max="2072" width="1.77734375" style="1" customWidth="1"/>
    <col min="2073" max="2073" width="12.77734375" style="1" customWidth="1"/>
    <col min="2074" max="2074" width="1.77734375" style="1" customWidth="1"/>
    <col min="2075" max="2076" width="0" style="1" hidden="1" customWidth="1"/>
    <col min="2077" max="2077" width="12.77734375" style="1" customWidth="1"/>
    <col min="2078" max="2078" width="17.88671875" style="1" customWidth="1"/>
    <col min="2079" max="2079" width="11.77734375" style="1" customWidth="1"/>
    <col min="2080" max="2080" width="12" style="1" customWidth="1"/>
    <col min="2081" max="2304" width="27.5546875" style="1"/>
    <col min="2305" max="2305" width="19.44140625" style="1" customWidth="1"/>
    <col min="2306" max="2307" width="12.77734375" style="1" customWidth="1"/>
    <col min="2308" max="2308" width="13" style="1" customWidth="1"/>
    <col min="2309" max="2310" width="12.77734375" style="1" customWidth="1"/>
    <col min="2311" max="2313" width="0" style="1" hidden="1" customWidth="1"/>
    <col min="2314" max="2322" width="12.77734375" style="1" customWidth="1"/>
    <col min="2323" max="2323" width="0" style="1" hidden="1" customWidth="1"/>
    <col min="2324" max="2327" width="12.77734375" style="1" customWidth="1"/>
    <col min="2328" max="2328" width="1.77734375" style="1" customWidth="1"/>
    <col min="2329" max="2329" width="12.77734375" style="1" customWidth="1"/>
    <col min="2330" max="2330" width="1.77734375" style="1" customWidth="1"/>
    <col min="2331" max="2332" width="0" style="1" hidden="1" customWidth="1"/>
    <col min="2333" max="2333" width="12.77734375" style="1" customWidth="1"/>
    <col min="2334" max="2334" width="17.88671875" style="1" customWidth="1"/>
    <col min="2335" max="2335" width="11.77734375" style="1" customWidth="1"/>
    <col min="2336" max="2336" width="12" style="1" customWidth="1"/>
    <col min="2337" max="2560" width="27.5546875" style="1"/>
    <col min="2561" max="2561" width="19.44140625" style="1" customWidth="1"/>
    <col min="2562" max="2563" width="12.77734375" style="1" customWidth="1"/>
    <col min="2564" max="2564" width="13" style="1" customWidth="1"/>
    <col min="2565" max="2566" width="12.77734375" style="1" customWidth="1"/>
    <col min="2567" max="2569" width="0" style="1" hidden="1" customWidth="1"/>
    <col min="2570" max="2578" width="12.77734375" style="1" customWidth="1"/>
    <col min="2579" max="2579" width="0" style="1" hidden="1" customWidth="1"/>
    <col min="2580" max="2583" width="12.77734375" style="1" customWidth="1"/>
    <col min="2584" max="2584" width="1.77734375" style="1" customWidth="1"/>
    <col min="2585" max="2585" width="12.77734375" style="1" customWidth="1"/>
    <col min="2586" max="2586" width="1.77734375" style="1" customWidth="1"/>
    <col min="2587" max="2588" width="0" style="1" hidden="1" customWidth="1"/>
    <col min="2589" max="2589" width="12.77734375" style="1" customWidth="1"/>
    <col min="2590" max="2590" width="17.88671875" style="1" customWidth="1"/>
    <col min="2591" max="2591" width="11.77734375" style="1" customWidth="1"/>
    <col min="2592" max="2592" width="12" style="1" customWidth="1"/>
    <col min="2593" max="2816" width="27.5546875" style="1"/>
    <col min="2817" max="2817" width="19.44140625" style="1" customWidth="1"/>
    <col min="2818" max="2819" width="12.77734375" style="1" customWidth="1"/>
    <col min="2820" max="2820" width="13" style="1" customWidth="1"/>
    <col min="2821" max="2822" width="12.77734375" style="1" customWidth="1"/>
    <col min="2823" max="2825" width="0" style="1" hidden="1" customWidth="1"/>
    <col min="2826" max="2834" width="12.77734375" style="1" customWidth="1"/>
    <col min="2835" max="2835" width="0" style="1" hidden="1" customWidth="1"/>
    <col min="2836" max="2839" width="12.77734375" style="1" customWidth="1"/>
    <col min="2840" max="2840" width="1.77734375" style="1" customWidth="1"/>
    <col min="2841" max="2841" width="12.77734375" style="1" customWidth="1"/>
    <col min="2842" max="2842" width="1.77734375" style="1" customWidth="1"/>
    <col min="2843" max="2844" width="0" style="1" hidden="1" customWidth="1"/>
    <col min="2845" max="2845" width="12.77734375" style="1" customWidth="1"/>
    <col min="2846" max="2846" width="17.88671875" style="1" customWidth="1"/>
    <col min="2847" max="2847" width="11.77734375" style="1" customWidth="1"/>
    <col min="2848" max="2848" width="12" style="1" customWidth="1"/>
    <col min="2849" max="3072" width="27.5546875" style="1"/>
    <col min="3073" max="3073" width="19.44140625" style="1" customWidth="1"/>
    <col min="3074" max="3075" width="12.77734375" style="1" customWidth="1"/>
    <col min="3076" max="3076" width="13" style="1" customWidth="1"/>
    <col min="3077" max="3078" width="12.77734375" style="1" customWidth="1"/>
    <col min="3079" max="3081" width="0" style="1" hidden="1" customWidth="1"/>
    <col min="3082" max="3090" width="12.77734375" style="1" customWidth="1"/>
    <col min="3091" max="3091" width="0" style="1" hidden="1" customWidth="1"/>
    <col min="3092" max="3095" width="12.77734375" style="1" customWidth="1"/>
    <col min="3096" max="3096" width="1.77734375" style="1" customWidth="1"/>
    <col min="3097" max="3097" width="12.77734375" style="1" customWidth="1"/>
    <col min="3098" max="3098" width="1.77734375" style="1" customWidth="1"/>
    <col min="3099" max="3100" width="0" style="1" hidden="1" customWidth="1"/>
    <col min="3101" max="3101" width="12.77734375" style="1" customWidth="1"/>
    <col min="3102" max="3102" width="17.88671875" style="1" customWidth="1"/>
    <col min="3103" max="3103" width="11.77734375" style="1" customWidth="1"/>
    <col min="3104" max="3104" width="12" style="1" customWidth="1"/>
    <col min="3105" max="3328" width="27.5546875" style="1"/>
    <col min="3329" max="3329" width="19.44140625" style="1" customWidth="1"/>
    <col min="3330" max="3331" width="12.77734375" style="1" customWidth="1"/>
    <col min="3332" max="3332" width="13" style="1" customWidth="1"/>
    <col min="3333" max="3334" width="12.77734375" style="1" customWidth="1"/>
    <col min="3335" max="3337" width="0" style="1" hidden="1" customWidth="1"/>
    <col min="3338" max="3346" width="12.77734375" style="1" customWidth="1"/>
    <col min="3347" max="3347" width="0" style="1" hidden="1" customWidth="1"/>
    <col min="3348" max="3351" width="12.77734375" style="1" customWidth="1"/>
    <col min="3352" max="3352" width="1.77734375" style="1" customWidth="1"/>
    <col min="3353" max="3353" width="12.77734375" style="1" customWidth="1"/>
    <col min="3354" max="3354" width="1.77734375" style="1" customWidth="1"/>
    <col min="3355" max="3356" width="0" style="1" hidden="1" customWidth="1"/>
    <col min="3357" max="3357" width="12.77734375" style="1" customWidth="1"/>
    <col min="3358" max="3358" width="17.88671875" style="1" customWidth="1"/>
    <col min="3359" max="3359" width="11.77734375" style="1" customWidth="1"/>
    <col min="3360" max="3360" width="12" style="1" customWidth="1"/>
    <col min="3361" max="3584" width="27.5546875" style="1"/>
    <col min="3585" max="3585" width="19.44140625" style="1" customWidth="1"/>
    <col min="3586" max="3587" width="12.77734375" style="1" customWidth="1"/>
    <col min="3588" max="3588" width="13" style="1" customWidth="1"/>
    <col min="3589" max="3590" width="12.77734375" style="1" customWidth="1"/>
    <col min="3591" max="3593" width="0" style="1" hidden="1" customWidth="1"/>
    <col min="3594" max="3602" width="12.77734375" style="1" customWidth="1"/>
    <col min="3603" max="3603" width="0" style="1" hidden="1" customWidth="1"/>
    <col min="3604" max="3607" width="12.77734375" style="1" customWidth="1"/>
    <col min="3608" max="3608" width="1.77734375" style="1" customWidth="1"/>
    <col min="3609" max="3609" width="12.77734375" style="1" customWidth="1"/>
    <col min="3610" max="3610" width="1.77734375" style="1" customWidth="1"/>
    <col min="3611" max="3612" width="0" style="1" hidden="1" customWidth="1"/>
    <col min="3613" max="3613" width="12.77734375" style="1" customWidth="1"/>
    <col min="3614" max="3614" width="17.88671875" style="1" customWidth="1"/>
    <col min="3615" max="3615" width="11.77734375" style="1" customWidth="1"/>
    <col min="3616" max="3616" width="12" style="1" customWidth="1"/>
    <col min="3617" max="3840" width="27.5546875" style="1"/>
    <col min="3841" max="3841" width="19.44140625" style="1" customWidth="1"/>
    <col min="3842" max="3843" width="12.77734375" style="1" customWidth="1"/>
    <col min="3844" max="3844" width="13" style="1" customWidth="1"/>
    <col min="3845" max="3846" width="12.77734375" style="1" customWidth="1"/>
    <col min="3847" max="3849" width="0" style="1" hidden="1" customWidth="1"/>
    <col min="3850" max="3858" width="12.77734375" style="1" customWidth="1"/>
    <col min="3859" max="3859" width="0" style="1" hidden="1" customWidth="1"/>
    <col min="3860" max="3863" width="12.77734375" style="1" customWidth="1"/>
    <col min="3864" max="3864" width="1.77734375" style="1" customWidth="1"/>
    <col min="3865" max="3865" width="12.77734375" style="1" customWidth="1"/>
    <col min="3866" max="3866" width="1.77734375" style="1" customWidth="1"/>
    <col min="3867" max="3868" width="0" style="1" hidden="1" customWidth="1"/>
    <col min="3869" max="3869" width="12.77734375" style="1" customWidth="1"/>
    <col min="3870" max="3870" width="17.88671875" style="1" customWidth="1"/>
    <col min="3871" max="3871" width="11.77734375" style="1" customWidth="1"/>
    <col min="3872" max="3872" width="12" style="1" customWidth="1"/>
    <col min="3873" max="4096" width="27.5546875" style="1"/>
    <col min="4097" max="4097" width="19.44140625" style="1" customWidth="1"/>
    <col min="4098" max="4099" width="12.77734375" style="1" customWidth="1"/>
    <col min="4100" max="4100" width="13" style="1" customWidth="1"/>
    <col min="4101" max="4102" width="12.77734375" style="1" customWidth="1"/>
    <col min="4103" max="4105" width="0" style="1" hidden="1" customWidth="1"/>
    <col min="4106" max="4114" width="12.77734375" style="1" customWidth="1"/>
    <col min="4115" max="4115" width="0" style="1" hidden="1" customWidth="1"/>
    <col min="4116" max="4119" width="12.77734375" style="1" customWidth="1"/>
    <col min="4120" max="4120" width="1.77734375" style="1" customWidth="1"/>
    <col min="4121" max="4121" width="12.77734375" style="1" customWidth="1"/>
    <col min="4122" max="4122" width="1.77734375" style="1" customWidth="1"/>
    <col min="4123" max="4124" width="0" style="1" hidden="1" customWidth="1"/>
    <col min="4125" max="4125" width="12.77734375" style="1" customWidth="1"/>
    <col min="4126" max="4126" width="17.88671875" style="1" customWidth="1"/>
    <col min="4127" max="4127" width="11.77734375" style="1" customWidth="1"/>
    <col min="4128" max="4128" width="12" style="1" customWidth="1"/>
    <col min="4129" max="4352" width="27.5546875" style="1"/>
    <col min="4353" max="4353" width="19.44140625" style="1" customWidth="1"/>
    <col min="4354" max="4355" width="12.77734375" style="1" customWidth="1"/>
    <col min="4356" max="4356" width="13" style="1" customWidth="1"/>
    <col min="4357" max="4358" width="12.77734375" style="1" customWidth="1"/>
    <col min="4359" max="4361" width="0" style="1" hidden="1" customWidth="1"/>
    <col min="4362" max="4370" width="12.77734375" style="1" customWidth="1"/>
    <col min="4371" max="4371" width="0" style="1" hidden="1" customWidth="1"/>
    <col min="4372" max="4375" width="12.77734375" style="1" customWidth="1"/>
    <col min="4376" max="4376" width="1.77734375" style="1" customWidth="1"/>
    <col min="4377" max="4377" width="12.77734375" style="1" customWidth="1"/>
    <col min="4378" max="4378" width="1.77734375" style="1" customWidth="1"/>
    <col min="4379" max="4380" width="0" style="1" hidden="1" customWidth="1"/>
    <col min="4381" max="4381" width="12.77734375" style="1" customWidth="1"/>
    <col min="4382" max="4382" width="17.88671875" style="1" customWidth="1"/>
    <col min="4383" max="4383" width="11.77734375" style="1" customWidth="1"/>
    <col min="4384" max="4384" width="12" style="1" customWidth="1"/>
    <col min="4385" max="4608" width="27.5546875" style="1"/>
    <col min="4609" max="4609" width="19.44140625" style="1" customWidth="1"/>
    <col min="4610" max="4611" width="12.77734375" style="1" customWidth="1"/>
    <col min="4612" max="4612" width="13" style="1" customWidth="1"/>
    <col min="4613" max="4614" width="12.77734375" style="1" customWidth="1"/>
    <col min="4615" max="4617" width="0" style="1" hidden="1" customWidth="1"/>
    <col min="4618" max="4626" width="12.77734375" style="1" customWidth="1"/>
    <col min="4627" max="4627" width="0" style="1" hidden="1" customWidth="1"/>
    <col min="4628" max="4631" width="12.77734375" style="1" customWidth="1"/>
    <col min="4632" max="4632" width="1.77734375" style="1" customWidth="1"/>
    <col min="4633" max="4633" width="12.77734375" style="1" customWidth="1"/>
    <col min="4634" max="4634" width="1.77734375" style="1" customWidth="1"/>
    <col min="4635" max="4636" width="0" style="1" hidden="1" customWidth="1"/>
    <col min="4637" max="4637" width="12.77734375" style="1" customWidth="1"/>
    <col min="4638" max="4638" width="17.88671875" style="1" customWidth="1"/>
    <col min="4639" max="4639" width="11.77734375" style="1" customWidth="1"/>
    <col min="4640" max="4640" width="12" style="1" customWidth="1"/>
    <col min="4641" max="4864" width="27.5546875" style="1"/>
    <col min="4865" max="4865" width="19.44140625" style="1" customWidth="1"/>
    <col min="4866" max="4867" width="12.77734375" style="1" customWidth="1"/>
    <col min="4868" max="4868" width="13" style="1" customWidth="1"/>
    <col min="4869" max="4870" width="12.77734375" style="1" customWidth="1"/>
    <col min="4871" max="4873" width="0" style="1" hidden="1" customWidth="1"/>
    <col min="4874" max="4882" width="12.77734375" style="1" customWidth="1"/>
    <col min="4883" max="4883" width="0" style="1" hidden="1" customWidth="1"/>
    <col min="4884" max="4887" width="12.77734375" style="1" customWidth="1"/>
    <col min="4888" max="4888" width="1.77734375" style="1" customWidth="1"/>
    <col min="4889" max="4889" width="12.77734375" style="1" customWidth="1"/>
    <col min="4890" max="4890" width="1.77734375" style="1" customWidth="1"/>
    <col min="4891" max="4892" width="0" style="1" hidden="1" customWidth="1"/>
    <col min="4893" max="4893" width="12.77734375" style="1" customWidth="1"/>
    <col min="4894" max="4894" width="17.88671875" style="1" customWidth="1"/>
    <col min="4895" max="4895" width="11.77734375" style="1" customWidth="1"/>
    <col min="4896" max="4896" width="12" style="1" customWidth="1"/>
    <col min="4897" max="5120" width="27.5546875" style="1"/>
    <col min="5121" max="5121" width="19.44140625" style="1" customWidth="1"/>
    <col min="5122" max="5123" width="12.77734375" style="1" customWidth="1"/>
    <col min="5124" max="5124" width="13" style="1" customWidth="1"/>
    <col min="5125" max="5126" width="12.77734375" style="1" customWidth="1"/>
    <col min="5127" max="5129" width="0" style="1" hidden="1" customWidth="1"/>
    <col min="5130" max="5138" width="12.77734375" style="1" customWidth="1"/>
    <col min="5139" max="5139" width="0" style="1" hidden="1" customWidth="1"/>
    <col min="5140" max="5143" width="12.77734375" style="1" customWidth="1"/>
    <col min="5144" max="5144" width="1.77734375" style="1" customWidth="1"/>
    <col min="5145" max="5145" width="12.77734375" style="1" customWidth="1"/>
    <col min="5146" max="5146" width="1.77734375" style="1" customWidth="1"/>
    <col min="5147" max="5148" width="0" style="1" hidden="1" customWidth="1"/>
    <col min="5149" max="5149" width="12.77734375" style="1" customWidth="1"/>
    <col min="5150" max="5150" width="17.88671875" style="1" customWidth="1"/>
    <col min="5151" max="5151" width="11.77734375" style="1" customWidth="1"/>
    <col min="5152" max="5152" width="12" style="1" customWidth="1"/>
    <col min="5153" max="5376" width="27.5546875" style="1"/>
    <col min="5377" max="5377" width="19.44140625" style="1" customWidth="1"/>
    <col min="5378" max="5379" width="12.77734375" style="1" customWidth="1"/>
    <col min="5380" max="5380" width="13" style="1" customWidth="1"/>
    <col min="5381" max="5382" width="12.77734375" style="1" customWidth="1"/>
    <col min="5383" max="5385" width="0" style="1" hidden="1" customWidth="1"/>
    <col min="5386" max="5394" width="12.77734375" style="1" customWidth="1"/>
    <col min="5395" max="5395" width="0" style="1" hidden="1" customWidth="1"/>
    <col min="5396" max="5399" width="12.77734375" style="1" customWidth="1"/>
    <col min="5400" max="5400" width="1.77734375" style="1" customWidth="1"/>
    <col min="5401" max="5401" width="12.77734375" style="1" customWidth="1"/>
    <col min="5402" max="5402" width="1.77734375" style="1" customWidth="1"/>
    <col min="5403" max="5404" width="0" style="1" hidden="1" customWidth="1"/>
    <col min="5405" max="5405" width="12.77734375" style="1" customWidth="1"/>
    <col min="5406" max="5406" width="17.88671875" style="1" customWidth="1"/>
    <col min="5407" max="5407" width="11.77734375" style="1" customWidth="1"/>
    <col min="5408" max="5408" width="12" style="1" customWidth="1"/>
    <col min="5409" max="5632" width="27.5546875" style="1"/>
    <col min="5633" max="5633" width="19.44140625" style="1" customWidth="1"/>
    <col min="5634" max="5635" width="12.77734375" style="1" customWidth="1"/>
    <col min="5636" max="5636" width="13" style="1" customWidth="1"/>
    <col min="5637" max="5638" width="12.77734375" style="1" customWidth="1"/>
    <col min="5639" max="5641" width="0" style="1" hidden="1" customWidth="1"/>
    <col min="5642" max="5650" width="12.77734375" style="1" customWidth="1"/>
    <col min="5651" max="5651" width="0" style="1" hidden="1" customWidth="1"/>
    <col min="5652" max="5655" width="12.77734375" style="1" customWidth="1"/>
    <col min="5656" max="5656" width="1.77734375" style="1" customWidth="1"/>
    <col min="5657" max="5657" width="12.77734375" style="1" customWidth="1"/>
    <col min="5658" max="5658" width="1.77734375" style="1" customWidth="1"/>
    <col min="5659" max="5660" width="0" style="1" hidden="1" customWidth="1"/>
    <col min="5661" max="5661" width="12.77734375" style="1" customWidth="1"/>
    <col min="5662" max="5662" width="17.88671875" style="1" customWidth="1"/>
    <col min="5663" max="5663" width="11.77734375" style="1" customWidth="1"/>
    <col min="5664" max="5664" width="12" style="1" customWidth="1"/>
    <col min="5665" max="5888" width="27.5546875" style="1"/>
    <col min="5889" max="5889" width="19.44140625" style="1" customWidth="1"/>
    <col min="5890" max="5891" width="12.77734375" style="1" customWidth="1"/>
    <col min="5892" max="5892" width="13" style="1" customWidth="1"/>
    <col min="5893" max="5894" width="12.77734375" style="1" customWidth="1"/>
    <col min="5895" max="5897" width="0" style="1" hidden="1" customWidth="1"/>
    <col min="5898" max="5906" width="12.77734375" style="1" customWidth="1"/>
    <col min="5907" max="5907" width="0" style="1" hidden="1" customWidth="1"/>
    <col min="5908" max="5911" width="12.77734375" style="1" customWidth="1"/>
    <col min="5912" max="5912" width="1.77734375" style="1" customWidth="1"/>
    <col min="5913" max="5913" width="12.77734375" style="1" customWidth="1"/>
    <col min="5914" max="5914" width="1.77734375" style="1" customWidth="1"/>
    <col min="5915" max="5916" width="0" style="1" hidden="1" customWidth="1"/>
    <col min="5917" max="5917" width="12.77734375" style="1" customWidth="1"/>
    <col min="5918" max="5918" width="17.88671875" style="1" customWidth="1"/>
    <col min="5919" max="5919" width="11.77734375" style="1" customWidth="1"/>
    <col min="5920" max="5920" width="12" style="1" customWidth="1"/>
    <col min="5921" max="6144" width="27.5546875" style="1"/>
    <col min="6145" max="6145" width="19.44140625" style="1" customWidth="1"/>
    <col min="6146" max="6147" width="12.77734375" style="1" customWidth="1"/>
    <col min="6148" max="6148" width="13" style="1" customWidth="1"/>
    <col min="6149" max="6150" width="12.77734375" style="1" customWidth="1"/>
    <col min="6151" max="6153" width="0" style="1" hidden="1" customWidth="1"/>
    <col min="6154" max="6162" width="12.77734375" style="1" customWidth="1"/>
    <col min="6163" max="6163" width="0" style="1" hidden="1" customWidth="1"/>
    <col min="6164" max="6167" width="12.77734375" style="1" customWidth="1"/>
    <col min="6168" max="6168" width="1.77734375" style="1" customWidth="1"/>
    <col min="6169" max="6169" width="12.77734375" style="1" customWidth="1"/>
    <col min="6170" max="6170" width="1.77734375" style="1" customWidth="1"/>
    <col min="6171" max="6172" width="0" style="1" hidden="1" customWidth="1"/>
    <col min="6173" max="6173" width="12.77734375" style="1" customWidth="1"/>
    <col min="6174" max="6174" width="17.88671875" style="1" customWidth="1"/>
    <col min="6175" max="6175" width="11.77734375" style="1" customWidth="1"/>
    <col min="6176" max="6176" width="12" style="1" customWidth="1"/>
    <col min="6177" max="6400" width="27.5546875" style="1"/>
    <col min="6401" max="6401" width="19.44140625" style="1" customWidth="1"/>
    <col min="6402" max="6403" width="12.77734375" style="1" customWidth="1"/>
    <col min="6404" max="6404" width="13" style="1" customWidth="1"/>
    <col min="6405" max="6406" width="12.77734375" style="1" customWidth="1"/>
    <col min="6407" max="6409" width="0" style="1" hidden="1" customWidth="1"/>
    <col min="6410" max="6418" width="12.77734375" style="1" customWidth="1"/>
    <col min="6419" max="6419" width="0" style="1" hidden="1" customWidth="1"/>
    <col min="6420" max="6423" width="12.77734375" style="1" customWidth="1"/>
    <col min="6424" max="6424" width="1.77734375" style="1" customWidth="1"/>
    <col min="6425" max="6425" width="12.77734375" style="1" customWidth="1"/>
    <col min="6426" max="6426" width="1.77734375" style="1" customWidth="1"/>
    <col min="6427" max="6428" width="0" style="1" hidden="1" customWidth="1"/>
    <col min="6429" max="6429" width="12.77734375" style="1" customWidth="1"/>
    <col min="6430" max="6430" width="17.88671875" style="1" customWidth="1"/>
    <col min="6431" max="6431" width="11.77734375" style="1" customWidth="1"/>
    <col min="6432" max="6432" width="12" style="1" customWidth="1"/>
    <col min="6433" max="6656" width="27.5546875" style="1"/>
    <col min="6657" max="6657" width="19.44140625" style="1" customWidth="1"/>
    <col min="6658" max="6659" width="12.77734375" style="1" customWidth="1"/>
    <col min="6660" max="6660" width="13" style="1" customWidth="1"/>
    <col min="6661" max="6662" width="12.77734375" style="1" customWidth="1"/>
    <col min="6663" max="6665" width="0" style="1" hidden="1" customWidth="1"/>
    <col min="6666" max="6674" width="12.77734375" style="1" customWidth="1"/>
    <col min="6675" max="6675" width="0" style="1" hidden="1" customWidth="1"/>
    <col min="6676" max="6679" width="12.77734375" style="1" customWidth="1"/>
    <col min="6680" max="6680" width="1.77734375" style="1" customWidth="1"/>
    <col min="6681" max="6681" width="12.77734375" style="1" customWidth="1"/>
    <col min="6682" max="6682" width="1.77734375" style="1" customWidth="1"/>
    <col min="6683" max="6684" width="0" style="1" hidden="1" customWidth="1"/>
    <col min="6685" max="6685" width="12.77734375" style="1" customWidth="1"/>
    <col min="6686" max="6686" width="17.88671875" style="1" customWidth="1"/>
    <col min="6687" max="6687" width="11.77734375" style="1" customWidth="1"/>
    <col min="6688" max="6688" width="12" style="1" customWidth="1"/>
    <col min="6689" max="6912" width="27.5546875" style="1"/>
    <col min="6913" max="6913" width="19.44140625" style="1" customWidth="1"/>
    <col min="6914" max="6915" width="12.77734375" style="1" customWidth="1"/>
    <col min="6916" max="6916" width="13" style="1" customWidth="1"/>
    <col min="6917" max="6918" width="12.77734375" style="1" customWidth="1"/>
    <col min="6919" max="6921" width="0" style="1" hidden="1" customWidth="1"/>
    <col min="6922" max="6930" width="12.77734375" style="1" customWidth="1"/>
    <col min="6931" max="6931" width="0" style="1" hidden="1" customWidth="1"/>
    <col min="6932" max="6935" width="12.77734375" style="1" customWidth="1"/>
    <col min="6936" max="6936" width="1.77734375" style="1" customWidth="1"/>
    <col min="6937" max="6937" width="12.77734375" style="1" customWidth="1"/>
    <col min="6938" max="6938" width="1.77734375" style="1" customWidth="1"/>
    <col min="6939" max="6940" width="0" style="1" hidden="1" customWidth="1"/>
    <col min="6941" max="6941" width="12.77734375" style="1" customWidth="1"/>
    <col min="6942" max="6942" width="17.88671875" style="1" customWidth="1"/>
    <col min="6943" max="6943" width="11.77734375" style="1" customWidth="1"/>
    <col min="6944" max="6944" width="12" style="1" customWidth="1"/>
    <col min="6945" max="7168" width="27.5546875" style="1"/>
    <col min="7169" max="7169" width="19.44140625" style="1" customWidth="1"/>
    <col min="7170" max="7171" width="12.77734375" style="1" customWidth="1"/>
    <col min="7172" max="7172" width="13" style="1" customWidth="1"/>
    <col min="7173" max="7174" width="12.77734375" style="1" customWidth="1"/>
    <col min="7175" max="7177" width="0" style="1" hidden="1" customWidth="1"/>
    <col min="7178" max="7186" width="12.77734375" style="1" customWidth="1"/>
    <col min="7187" max="7187" width="0" style="1" hidden="1" customWidth="1"/>
    <col min="7188" max="7191" width="12.77734375" style="1" customWidth="1"/>
    <col min="7192" max="7192" width="1.77734375" style="1" customWidth="1"/>
    <col min="7193" max="7193" width="12.77734375" style="1" customWidth="1"/>
    <col min="7194" max="7194" width="1.77734375" style="1" customWidth="1"/>
    <col min="7195" max="7196" width="0" style="1" hidden="1" customWidth="1"/>
    <col min="7197" max="7197" width="12.77734375" style="1" customWidth="1"/>
    <col min="7198" max="7198" width="17.88671875" style="1" customWidth="1"/>
    <col min="7199" max="7199" width="11.77734375" style="1" customWidth="1"/>
    <col min="7200" max="7200" width="12" style="1" customWidth="1"/>
    <col min="7201" max="7424" width="27.5546875" style="1"/>
    <col min="7425" max="7425" width="19.44140625" style="1" customWidth="1"/>
    <col min="7426" max="7427" width="12.77734375" style="1" customWidth="1"/>
    <col min="7428" max="7428" width="13" style="1" customWidth="1"/>
    <col min="7429" max="7430" width="12.77734375" style="1" customWidth="1"/>
    <col min="7431" max="7433" width="0" style="1" hidden="1" customWidth="1"/>
    <col min="7434" max="7442" width="12.77734375" style="1" customWidth="1"/>
    <col min="7443" max="7443" width="0" style="1" hidden="1" customWidth="1"/>
    <col min="7444" max="7447" width="12.77734375" style="1" customWidth="1"/>
    <col min="7448" max="7448" width="1.77734375" style="1" customWidth="1"/>
    <col min="7449" max="7449" width="12.77734375" style="1" customWidth="1"/>
    <col min="7450" max="7450" width="1.77734375" style="1" customWidth="1"/>
    <col min="7451" max="7452" width="0" style="1" hidden="1" customWidth="1"/>
    <col min="7453" max="7453" width="12.77734375" style="1" customWidth="1"/>
    <col min="7454" max="7454" width="17.88671875" style="1" customWidth="1"/>
    <col min="7455" max="7455" width="11.77734375" style="1" customWidth="1"/>
    <col min="7456" max="7456" width="12" style="1" customWidth="1"/>
    <col min="7457" max="7680" width="27.5546875" style="1"/>
    <col min="7681" max="7681" width="19.44140625" style="1" customWidth="1"/>
    <col min="7682" max="7683" width="12.77734375" style="1" customWidth="1"/>
    <col min="7684" max="7684" width="13" style="1" customWidth="1"/>
    <col min="7685" max="7686" width="12.77734375" style="1" customWidth="1"/>
    <col min="7687" max="7689" width="0" style="1" hidden="1" customWidth="1"/>
    <col min="7690" max="7698" width="12.77734375" style="1" customWidth="1"/>
    <col min="7699" max="7699" width="0" style="1" hidden="1" customWidth="1"/>
    <col min="7700" max="7703" width="12.77734375" style="1" customWidth="1"/>
    <col min="7704" max="7704" width="1.77734375" style="1" customWidth="1"/>
    <col min="7705" max="7705" width="12.77734375" style="1" customWidth="1"/>
    <col min="7706" max="7706" width="1.77734375" style="1" customWidth="1"/>
    <col min="7707" max="7708" width="0" style="1" hidden="1" customWidth="1"/>
    <col min="7709" max="7709" width="12.77734375" style="1" customWidth="1"/>
    <col min="7710" max="7710" width="17.88671875" style="1" customWidth="1"/>
    <col min="7711" max="7711" width="11.77734375" style="1" customWidth="1"/>
    <col min="7712" max="7712" width="12" style="1" customWidth="1"/>
    <col min="7713" max="7936" width="27.5546875" style="1"/>
    <col min="7937" max="7937" width="19.44140625" style="1" customWidth="1"/>
    <col min="7938" max="7939" width="12.77734375" style="1" customWidth="1"/>
    <col min="7940" max="7940" width="13" style="1" customWidth="1"/>
    <col min="7941" max="7942" width="12.77734375" style="1" customWidth="1"/>
    <col min="7943" max="7945" width="0" style="1" hidden="1" customWidth="1"/>
    <col min="7946" max="7954" width="12.77734375" style="1" customWidth="1"/>
    <col min="7955" max="7955" width="0" style="1" hidden="1" customWidth="1"/>
    <col min="7956" max="7959" width="12.77734375" style="1" customWidth="1"/>
    <col min="7960" max="7960" width="1.77734375" style="1" customWidth="1"/>
    <col min="7961" max="7961" width="12.77734375" style="1" customWidth="1"/>
    <col min="7962" max="7962" width="1.77734375" style="1" customWidth="1"/>
    <col min="7963" max="7964" width="0" style="1" hidden="1" customWidth="1"/>
    <col min="7965" max="7965" width="12.77734375" style="1" customWidth="1"/>
    <col min="7966" max="7966" width="17.88671875" style="1" customWidth="1"/>
    <col min="7967" max="7967" width="11.77734375" style="1" customWidth="1"/>
    <col min="7968" max="7968" width="12" style="1" customWidth="1"/>
    <col min="7969" max="8192" width="27.5546875" style="1"/>
    <col min="8193" max="8193" width="19.44140625" style="1" customWidth="1"/>
    <col min="8194" max="8195" width="12.77734375" style="1" customWidth="1"/>
    <col min="8196" max="8196" width="13" style="1" customWidth="1"/>
    <col min="8197" max="8198" width="12.77734375" style="1" customWidth="1"/>
    <col min="8199" max="8201" width="0" style="1" hidden="1" customWidth="1"/>
    <col min="8202" max="8210" width="12.77734375" style="1" customWidth="1"/>
    <col min="8211" max="8211" width="0" style="1" hidden="1" customWidth="1"/>
    <col min="8212" max="8215" width="12.77734375" style="1" customWidth="1"/>
    <col min="8216" max="8216" width="1.77734375" style="1" customWidth="1"/>
    <col min="8217" max="8217" width="12.77734375" style="1" customWidth="1"/>
    <col min="8218" max="8218" width="1.77734375" style="1" customWidth="1"/>
    <col min="8219" max="8220" width="0" style="1" hidden="1" customWidth="1"/>
    <col min="8221" max="8221" width="12.77734375" style="1" customWidth="1"/>
    <col min="8222" max="8222" width="17.88671875" style="1" customWidth="1"/>
    <col min="8223" max="8223" width="11.77734375" style="1" customWidth="1"/>
    <col min="8224" max="8224" width="12" style="1" customWidth="1"/>
    <col min="8225" max="8448" width="27.5546875" style="1"/>
    <col min="8449" max="8449" width="19.44140625" style="1" customWidth="1"/>
    <col min="8450" max="8451" width="12.77734375" style="1" customWidth="1"/>
    <col min="8452" max="8452" width="13" style="1" customWidth="1"/>
    <col min="8453" max="8454" width="12.77734375" style="1" customWidth="1"/>
    <col min="8455" max="8457" width="0" style="1" hidden="1" customWidth="1"/>
    <col min="8458" max="8466" width="12.77734375" style="1" customWidth="1"/>
    <col min="8467" max="8467" width="0" style="1" hidden="1" customWidth="1"/>
    <col min="8468" max="8471" width="12.77734375" style="1" customWidth="1"/>
    <col min="8472" max="8472" width="1.77734375" style="1" customWidth="1"/>
    <col min="8473" max="8473" width="12.77734375" style="1" customWidth="1"/>
    <col min="8474" max="8474" width="1.77734375" style="1" customWidth="1"/>
    <col min="8475" max="8476" width="0" style="1" hidden="1" customWidth="1"/>
    <col min="8477" max="8477" width="12.77734375" style="1" customWidth="1"/>
    <col min="8478" max="8478" width="17.88671875" style="1" customWidth="1"/>
    <col min="8479" max="8479" width="11.77734375" style="1" customWidth="1"/>
    <col min="8480" max="8480" width="12" style="1" customWidth="1"/>
    <col min="8481" max="8704" width="27.5546875" style="1"/>
    <col min="8705" max="8705" width="19.44140625" style="1" customWidth="1"/>
    <col min="8706" max="8707" width="12.77734375" style="1" customWidth="1"/>
    <col min="8708" max="8708" width="13" style="1" customWidth="1"/>
    <col min="8709" max="8710" width="12.77734375" style="1" customWidth="1"/>
    <col min="8711" max="8713" width="0" style="1" hidden="1" customWidth="1"/>
    <col min="8714" max="8722" width="12.77734375" style="1" customWidth="1"/>
    <col min="8723" max="8723" width="0" style="1" hidden="1" customWidth="1"/>
    <col min="8724" max="8727" width="12.77734375" style="1" customWidth="1"/>
    <col min="8728" max="8728" width="1.77734375" style="1" customWidth="1"/>
    <col min="8729" max="8729" width="12.77734375" style="1" customWidth="1"/>
    <col min="8730" max="8730" width="1.77734375" style="1" customWidth="1"/>
    <col min="8731" max="8732" width="0" style="1" hidden="1" customWidth="1"/>
    <col min="8733" max="8733" width="12.77734375" style="1" customWidth="1"/>
    <col min="8734" max="8734" width="17.88671875" style="1" customWidth="1"/>
    <col min="8735" max="8735" width="11.77734375" style="1" customWidth="1"/>
    <col min="8736" max="8736" width="12" style="1" customWidth="1"/>
    <col min="8737" max="8960" width="27.5546875" style="1"/>
    <col min="8961" max="8961" width="19.44140625" style="1" customWidth="1"/>
    <col min="8962" max="8963" width="12.77734375" style="1" customWidth="1"/>
    <col min="8964" max="8964" width="13" style="1" customWidth="1"/>
    <col min="8965" max="8966" width="12.77734375" style="1" customWidth="1"/>
    <col min="8967" max="8969" width="0" style="1" hidden="1" customWidth="1"/>
    <col min="8970" max="8978" width="12.77734375" style="1" customWidth="1"/>
    <col min="8979" max="8979" width="0" style="1" hidden="1" customWidth="1"/>
    <col min="8980" max="8983" width="12.77734375" style="1" customWidth="1"/>
    <col min="8984" max="8984" width="1.77734375" style="1" customWidth="1"/>
    <col min="8985" max="8985" width="12.77734375" style="1" customWidth="1"/>
    <col min="8986" max="8986" width="1.77734375" style="1" customWidth="1"/>
    <col min="8987" max="8988" width="0" style="1" hidden="1" customWidth="1"/>
    <col min="8989" max="8989" width="12.77734375" style="1" customWidth="1"/>
    <col min="8990" max="8990" width="17.88671875" style="1" customWidth="1"/>
    <col min="8991" max="8991" width="11.77734375" style="1" customWidth="1"/>
    <col min="8992" max="8992" width="12" style="1" customWidth="1"/>
    <col min="8993" max="9216" width="27.5546875" style="1"/>
    <col min="9217" max="9217" width="19.44140625" style="1" customWidth="1"/>
    <col min="9218" max="9219" width="12.77734375" style="1" customWidth="1"/>
    <col min="9220" max="9220" width="13" style="1" customWidth="1"/>
    <col min="9221" max="9222" width="12.77734375" style="1" customWidth="1"/>
    <col min="9223" max="9225" width="0" style="1" hidden="1" customWidth="1"/>
    <col min="9226" max="9234" width="12.77734375" style="1" customWidth="1"/>
    <col min="9235" max="9235" width="0" style="1" hidden="1" customWidth="1"/>
    <col min="9236" max="9239" width="12.77734375" style="1" customWidth="1"/>
    <col min="9240" max="9240" width="1.77734375" style="1" customWidth="1"/>
    <col min="9241" max="9241" width="12.77734375" style="1" customWidth="1"/>
    <col min="9242" max="9242" width="1.77734375" style="1" customWidth="1"/>
    <col min="9243" max="9244" width="0" style="1" hidden="1" customWidth="1"/>
    <col min="9245" max="9245" width="12.77734375" style="1" customWidth="1"/>
    <col min="9246" max="9246" width="17.88671875" style="1" customWidth="1"/>
    <col min="9247" max="9247" width="11.77734375" style="1" customWidth="1"/>
    <col min="9248" max="9248" width="12" style="1" customWidth="1"/>
    <col min="9249" max="9472" width="27.5546875" style="1"/>
    <col min="9473" max="9473" width="19.44140625" style="1" customWidth="1"/>
    <col min="9474" max="9475" width="12.77734375" style="1" customWidth="1"/>
    <col min="9476" max="9476" width="13" style="1" customWidth="1"/>
    <col min="9477" max="9478" width="12.77734375" style="1" customWidth="1"/>
    <col min="9479" max="9481" width="0" style="1" hidden="1" customWidth="1"/>
    <col min="9482" max="9490" width="12.77734375" style="1" customWidth="1"/>
    <col min="9491" max="9491" width="0" style="1" hidden="1" customWidth="1"/>
    <col min="9492" max="9495" width="12.77734375" style="1" customWidth="1"/>
    <col min="9496" max="9496" width="1.77734375" style="1" customWidth="1"/>
    <col min="9497" max="9497" width="12.77734375" style="1" customWidth="1"/>
    <col min="9498" max="9498" width="1.77734375" style="1" customWidth="1"/>
    <col min="9499" max="9500" width="0" style="1" hidden="1" customWidth="1"/>
    <col min="9501" max="9501" width="12.77734375" style="1" customWidth="1"/>
    <col min="9502" max="9502" width="17.88671875" style="1" customWidth="1"/>
    <col min="9503" max="9503" width="11.77734375" style="1" customWidth="1"/>
    <col min="9504" max="9504" width="12" style="1" customWidth="1"/>
    <col min="9505" max="9728" width="27.5546875" style="1"/>
    <col min="9729" max="9729" width="19.44140625" style="1" customWidth="1"/>
    <col min="9730" max="9731" width="12.77734375" style="1" customWidth="1"/>
    <col min="9732" max="9732" width="13" style="1" customWidth="1"/>
    <col min="9733" max="9734" width="12.77734375" style="1" customWidth="1"/>
    <col min="9735" max="9737" width="0" style="1" hidden="1" customWidth="1"/>
    <col min="9738" max="9746" width="12.77734375" style="1" customWidth="1"/>
    <col min="9747" max="9747" width="0" style="1" hidden="1" customWidth="1"/>
    <col min="9748" max="9751" width="12.77734375" style="1" customWidth="1"/>
    <col min="9752" max="9752" width="1.77734375" style="1" customWidth="1"/>
    <col min="9753" max="9753" width="12.77734375" style="1" customWidth="1"/>
    <col min="9754" max="9754" width="1.77734375" style="1" customWidth="1"/>
    <col min="9755" max="9756" width="0" style="1" hidden="1" customWidth="1"/>
    <col min="9757" max="9757" width="12.77734375" style="1" customWidth="1"/>
    <col min="9758" max="9758" width="17.88671875" style="1" customWidth="1"/>
    <col min="9759" max="9759" width="11.77734375" style="1" customWidth="1"/>
    <col min="9760" max="9760" width="12" style="1" customWidth="1"/>
    <col min="9761" max="9984" width="27.5546875" style="1"/>
    <col min="9985" max="9985" width="19.44140625" style="1" customWidth="1"/>
    <col min="9986" max="9987" width="12.77734375" style="1" customWidth="1"/>
    <col min="9988" max="9988" width="13" style="1" customWidth="1"/>
    <col min="9989" max="9990" width="12.77734375" style="1" customWidth="1"/>
    <col min="9991" max="9993" width="0" style="1" hidden="1" customWidth="1"/>
    <col min="9994" max="10002" width="12.77734375" style="1" customWidth="1"/>
    <col min="10003" max="10003" width="0" style="1" hidden="1" customWidth="1"/>
    <col min="10004" max="10007" width="12.77734375" style="1" customWidth="1"/>
    <col min="10008" max="10008" width="1.77734375" style="1" customWidth="1"/>
    <col min="10009" max="10009" width="12.77734375" style="1" customWidth="1"/>
    <col min="10010" max="10010" width="1.77734375" style="1" customWidth="1"/>
    <col min="10011" max="10012" width="0" style="1" hidden="1" customWidth="1"/>
    <col min="10013" max="10013" width="12.77734375" style="1" customWidth="1"/>
    <col min="10014" max="10014" width="17.88671875" style="1" customWidth="1"/>
    <col min="10015" max="10015" width="11.77734375" style="1" customWidth="1"/>
    <col min="10016" max="10016" width="12" style="1" customWidth="1"/>
    <col min="10017" max="10240" width="27.5546875" style="1"/>
    <col min="10241" max="10241" width="19.44140625" style="1" customWidth="1"/>
    <col min="10242" max="10243" width="12.77734375" style="1" customWidth="1"/>
    <col min="10244" max="10244" width="13" style="1" customWidth="1"/>
    <col min="10245" max="10246" width="12.77734375" style="1" customWidth="1"/>
    <col min="10247" max="10249" width="0" style="1" hidden="1" customWidth="1"/>
    <col min="10250" max="10258" width="12.77734375" style="1" customWidth="1"/>
    <col min="10259" max="10259" width="0" style="1" hidden="1" customWidth="1"/>
    <col min="10260" max="10263" width="12.77734375" style="1" customWidth="1"/>
    <col min="10264" max="10264" width="1.77734375" style="1" customWidth="1"/>
    <col min="10265" max="10265" width="12.77734375" style="1" customWidth="1"/>
    <col min="10266" max="10266" width="1.77734375" style="1" customWidth="1"/>
    <col min="10267" max="10268" width="0" style="1" hidden="1" customWidth="1"/>
    <col min="10269" max="10269" width="12.77734375" style="1" customWidth="1"/>
    <col min="10270" max="10270" width="17.88671875" style="1" customWidth="1"/>
    <col min="10271" max="10271" width="11.77734375" style="1" customWidth="1"/>
    <col min="10272" max="10272" width="12" style="1" customWidth="1"/>
    <col min="10273" max="10496" width="27.5546875" style="1"/>
    <col min="10497" max="10497" width="19.44140625" style="1" customWidth="1"/>
    <col min="10498" max="10499" width="12.77734375" style="1" customWidth="1"/>
    <col min="10500" max="10500" width="13" style="1" customWidth="1"/>
    <col min="10501" max="10502" width="12.77734375" style="1" customWidth="1"/>
    <col min="10503" max="10505" width="0" style="1" hidden="1" customWidth="1"/>
    <col min="10506" max="10514" width="12.77734375" style="1" customWidth="1"/>
    <col min="10515" max="10515" width="0" style="1" hidden="1" customWidth="1"/>
    <col min="10516" max="10519" width="12.77734375" style="1" customWidth="1"/>
    <col min="10520" max="10520" width="1.77734375" style="1" customWidth="1"/>
    <col min="10521" max="10521" width="12.77734375" style="1" customWidth="1"/>
    <col min="10522" max="10522" width="1.77734375" style="1" customWidth="1"/>
    <col min="10523" max="10524" width="0" style="1" hidden="1" customWidth="1"/>
    <col min="10525" max="10525" width="12.77734375" style="1" customWidth="1"/>
    <col min="10526" max="10526" width="17.88671875" style="1" customWidth="1"/>
    <col min="10527" max="10527" width="11.77734375" style="1" customWidth="1"/>
    <col min="10528" max="10528" width="12" style="1" customWidth="1"/>
    <col min="10529" max="10752" width="27.5546875" style="1"/>
    <col min="10753" max="10753" width="19.44140625" style="1" customWidth="1"/>
    <col min="10754" max="10755" width="12.77734375" style="1" customWidth="1"/>
    <col min="10756" max="10756" width="13" style="1" customWidth="1"/>
    <col min="10757" max="10758" width="12.77734375" style="1" customWidth="1"/>
    <col min="10759" max="10761" width="0" style="1" hidden="1" customWidth="1"/>
    <col min="10762" max="10770" width="12.77734375" style="1" customWidth="1"/>
    <col min="10771" max="10771" width="0" style="1" hidden="1" customWidth="1"/>
    <col min="10772" max="10775" width="12.77734375" style="1" customWidth="1"/>
    <col min="10776" max="10776" width="1.77734375" style="1" customWidth="1"/>
    <col min="10777" max="10777" width="12.77734375" style="1" customWidth="1"/>
    <col min="10778" max="10778" width="1.77734375" style="1" customWidth="1"/>
    <col min="10779" max="10780" width="0" style="1" hidden="1" customWidth="1"/>
    <col min="10781" max="10781" width="12.77734375" style="1" customWidth="1"/>
    <col min="10782" max="10782" width="17.88671875" style="1" customWidth="1"/>
    <col min="10783" max="10783" width="11.77734375" style="1" customWidth="1"/>
    <col min="10784" max="10784" width="12" style="1" customWidth="1"/>
    <col min="10785" max="11008" width="27.5546875" style="1"/>
    <col min="11009" max="11009" width="19.44140625" style="1" customWidth="1"/>
    <col min="11010" max="11011" width="12.77734375" style="1" customWidth="1"/>
    <col min="11012" max="11012" width="13" style="1" customWidth="1"/>
    <col min="11013" max="11014" width="12.77734375" style="1" customWidth="1"/>
    <col min="11015" max="11017" width="0" style="1" hidden="1" customWidth="1"/>
    <col min="11018" max="11026" width="12.77734375" style="1" customWidth="1"/>
    <col min="11027" max="11027" width="0" style="1" hidden="1" customWidth="1"/>
    <col min="11028" max="11031" width="12.77734375" style="1" customWidth="1"/>
    <col min="11032" max="11032" width="1.77734375" style="1" customWidth="1"/>
    <col min="11033" max="11033" width="12.77734375" style="1" customWidth="1"/>
    <col min="11034" max="11034" width="1.77734375" style="1" customWidth="1"/>
    <col min="11035" max="11036" width="0" style="1" hidden="1" customWidth="1"/>
    <col min="11037" max="11037" width="12.77734375" style="1" customWidth="1"/>
    <col min="11038" max="11038" width="17.88671875" style="1" customWidth="1"/>
    <col min="11039" max="11039" width="11.77734375" style="1" customWidth="1"/>
    <col min="11040" max="11040" width="12" style="1" customWidth="1"/>
    <col min="11041" max="11264" width="27.5546875" style="1"/>
    <col min="11265" max="11265" width="19.44140625" style="1" customWidth="1"/>
    <col min="11266" max="11267" width="12.77734375" style="1" customWidth="1"/>
    <col min="11268" max="11268" width="13" style="1" customWidth="1"/>
    <col min="11269" max="11270" width="12.77734375" style="1" customWidth="1"/>
    <col min="11271" max="11273" width="0" style="1" hidden="1" customWidth="1"/>
    <col min="11274" max="11282" width="12.77734375" style="1" customWidth="1"/>
    <col min="11283" max="11283" width="0" style="1" hidden="1" customWidth="1"/>
    <col min="11284" max="11287" width="12.77734375" style="1" customWidth="1"/>
    <col min="11288" max="11288" width="1.77734375" style="1" customWidth="1"/>
    <col min="11289" max="11289" width="12.77734375" style="1" customWidth="1"/>
    <col min="11290" max="11290" width="1.77734375" style="1" customWidth="1"/>
    <col min="11291" max="11292" width="0" style="1" hidden="1" customWidth="1"/>
    <col min="11293" max="11293" width="12.77734375" style="1" customWidth="1"/>
    <col min="11294" max="11294" width="17.88671875" style="1" customWidth="1"/>
    <col min="11295" max="11295" width="11.77734375" style="1" customWidth="1"/>
    <col min="11296" max="11296" width="12" style="1" customWidth="1"/>
    <col min="11297" max="11520" width="27.5546875" style="1"/>
    <col min="11521" max="11521" width="19.44140625" style="1" customWidth="1"/>
    <col min="11522" max="11523" width="12.77734375" style="1" customWidth="1"/>
    <col min="11524" max="11524" width="13" style="1" customWidth="1"/>
    <col min="11525" max="11526" width="12.77734375" style="1" customWidth="1"/>
    <col min="11527" max="11529" width="0" style="1" hidden="1" customWidth="1"/>
    <col min="11530" max="11538" width="12.77734375" style="1" customWidth="1"/>
    <col min="11539" max="11539" width="0" style="1" hidden="1" customWidth="1"/>
    <col min="11540" max="11543" width="12.77734375" style="1" customWidth="1"/>
    <col min="11544" max="11544" width="1.77734375" style="1" customWidth="1"/>
    <col min="11545" max="11545" width="12.77734375" style="1" customWidth="1"/>
    <col min="11546" max="11546" width="1.77734375" style="1" customWidth="1"/>
    <col min="11547" max="11548" width="0" style="1" hidden="1" customWidth="1"/>
    <col min="11549" max="11549" width="12.77734375" style="1" customWidth="1"/>
    <col min="11550" max="11550" width="17.88671875" style="1" customWidth="1"/>
    <col min="11551" max="11551" width="11.77734375" style="1" customWidth="1"/>
    <col min="11552" max="11552" width="12" style="1" customWidth="1"/>
    <col min="11553" max="11776" width="27.5546875" style="1"/>
    <col min="11777" max="11777" width="19.44140625" style="1" customWidth="1"/>
    <col min="11778" max="11779" width="12.77734375" style="1" customWidth="1"/>
    <col min="11780" max="11780" width="13" style="1" customWidth="1"/>
    <col min="11781" max="11782" width="12.77734375" style="1" customWidth="1"/>
    <col min="11783" max="11785" width="0" style="1" hidden="1" customWidth="1"/>
    <col min="11786" max="11794" width="12.77734375" style="1" customWidth="1"/>
    <col min="11795" max="11795" width="0" style="1" hidden="1" customWidth="1"/>
    <col min="11796" max="11799" width="12.77734375" style="1" customWidth="1"/>
    <col min="11800" max="11800" width="1.77734375" style="1" customWidth="1"/>
    <col min="11801" max="11801" width="12.77734375" style="1" customWidth="1"/>
    <col min="11802" max="11802" width="1.77734375" style="1" customWidth="1"/>
    <col min="11803" max="11804" width="0" style="1" hidden="1" customWidth="1"/>
    <col min="11805" max="11805" width="12.77734375" style="1" customWidth="1"/>
    <col min="11806" max="11806" width="17.88671875" style="1" customWidth="1"/>
    <col min="11807" max="11807" width="11.77734375" style="1" customWidth="1"/>
    <col min="11808" max="11808" width="12" style="1" customWidth="1"/>
    <col min="11809" max="12032" width="27.5546875" style="1"/>
    <col min="12033" max="12033" width="19.44140625" style="1" customWidth="1"/>
    <col min="12034" max="12035" width="12.77734375" style="1" customWidth="1"/>
    <col min="12036" max="12036" width="13" style="1" customWidth="1"/>
    <col min="12037" max="12038" width="12.77734375" style="1" customWidth="1"/>
    <col min="12039" max="12041" width="0" style="1" hidden="1" customWidth="1"/>
    <col min="12042" max="12050" width="12.77734375" style="1" customWidth="1"/>
    <col min="12051" max="12051" width="0" style="1" hidden="1" customWidth="1"/>
    <col min="12052" max="12055" width="12.77734375" style="1" customWidth="1"/>
    <col min="12056" max="12056" width="1.77734375" style="1" customWidth="1"/>
    <col min="12057" max="12057" width="12.77734375" style="1" customWidth="1"/>
    <col min="12058" max="12058" width="1.77734375" style="1" customWidth="1"/>
    <col min="12059" max="12060" width="0" style="1" hidden="1" customWidth="1"/>
    <col min="12061" max="12061" width="12.77734375" style="1" customWidth="1"/>
    <col min="12062" max="12062" width="17.88671875" style="1" customWidth="1"/>
    <col min="12063" max="12063" width="11.77734375" style="1" customWidth="1"/>
    <col min="12064" max="12064" width="12" style="1" customWidth="1"/>
    <col min="12065" max="12288" width="27.5546875" style="1"/>
    <col min="12289" max="12289" width="19.44140625" style="1" customWidth="1"/>
    <col min="12290" max="12291" width="12.77734375" style="1" customWidth="1"/>
    <col min="12292" max="12292" width="13" style="1" customWidth="1"/>
    <col min="12293" max="12294" width="12.77734375" style="1" customWidth="1"/>
    <col min="12295" max="12297" width="0" style="1" hidden="1" customWidth="1"/>
    <col min="12298" max="12306" width="12.77734375" style="1" customWidth="1"/>
    <col min="12307" max="12307" width="0" style="1" hidden="1" customWidth="1"/>
    <col min="12308" max="12311" width="12.77734375" style="1" customWidth="1"/>
    <col min="12312" max="12312" width="1.77734375" style="1" customWidth="1"/>
    <col min="12313" max="12313" width="12.77734375" style="1" customWidth="1"/>
    <col min="12314" max="12314" width="1.77734375" style="1" customWidth="1"/>
    <col min="12315" max="12316" width="0" style="1" hidden="1" customWidth="1"/>
    <col min="12317" max="12317" width="12.77734375" style="1" customWidth="1"/>
    <col min="12318" max="12318" width="17.88671875" style="1" customWidth="1"/>
    <col min="12319" max="12319" width="11.77734375" style="1" customWidth="1"/>
    <col min="12320" max="12320" width="12" style="1" customWidth="1"/>
    <col min="12321" max="12544" width="27.5546875" style="1"/>
    <col min="12545" max="12545" width="19.44140625" style="1" customWidth="1"/>
    <col min="12546" max="12547" width="12.77734375" style="1" customWidth="1"/>
    <col min="12548" max="12548" width="13" style="1" customWidth="1"/>
    <col min="12549" max="12550" width="12.77734375" style="1" customWidth="1"/>
    <col min="12551" max="12553" width="0" style="1" hidden="1" customWidth="1"/>
    <col min="12554" max="12562" width="12.77734375" style="1" customWidth="1"/>
    <col min="12563" max="12563" width="0" style="1" hidden="1" customWidth="1"/>
    <col min="12564" max="12567" width="12.77734375" style="1" customWidth="1"/>
    <col min="12568" max="12568" width="1.77734375" style="1" customWidth="1"/>
    <col min="12569" max="12569" width="12.77734375" style="1" customWidth="1"/>
    <col min="12570" max="12570" width="1.77734375" style="1" customWidth="1"/>
    <col min="12571" max="12572" width="0" style="1" hidden="1" customWidth="1"/>
    <col min="12573" max="12573" width="12.77734375" style="1" customWidth="1"/>
    <col min="12574" max="12574" width="17.88671875" style="1" customWidth="1"/>
    <col min="12575" max="12575" width="11.77734375" style="1" customWidth="1"/>
    <col min="12576" max="12576" width="12" style="1" customWidth="1"/>
    <col min="12577" max="12800" width="27.5546875" style="1"/>
    <col min="12801" max="12801" width="19.44140625" style="1" customWidth="1"/>
    <col min="12802" max="12803" width="12.77734375" style="1" customWidth="1"/>
    <col min="12804" max="12804" width="13" style="1" customWidth="1"/>
    <col min="12805" max="12806" width="12.77734375" style="1" customWidth="1"/>
    <col min="12807" max="12809" width="0" style="1" hidden="1" customWidth="1"/>
    <col min="12810" max="12818" width="12.77734375" style="1" customWidth="1"/>
    <col min="12819" max="12819" width="0" style="1" hidden="1" customWidth="1"/>
    <col min="12820" max="12823" width="12.77734375" style="1" customWidth="1"/>
    <col min="12824" max="12824" width="1.77734375" style="1" customWidth="1"/>
    <col min="12825" max="12825" width="12.77734375" style="1" customWidth="1"/>
    <col min="12826" max="12826" width="1.77734375" style="1" customWidth="1"/>
    <col min="12827" max="12828" width="0" style="1" hidden="1" customWidth="1"/>
    <col min="12829" max="12829" width="12.77734375" style="1" customWidth="1"/>
    <col min="12830" max="12830" width="17.88671875" style="1" customWidth="1"/>
    <col min="12831" max="12831" width="11.77734375" style="1" customWidth="1"/>
    <col min="12832" max="12832" width="12" style="1" customWidth="1"/>
    <col min="12833" max="13056" width="27.5546875" style="1"/>
    <col min="13057" max="13057" width="19.44140625" style="1" customWidth="1"/>
    <col min="13058" max="13059" width="12.77734375" style="1" customWidth="1"/>
    <col min="13060" max="13060" width="13" style="1" customWidth="1"/>
    <col min="13061" max="13062" width="12.77734375" style="1" customWidth="1"/>
    <col min="13063" max="13065" width="0" style="1" hidden="1" customWidth="1"/>
    <col min="13066" max="13074" width="12.77734375" style="1" customWidth="1"/>
    <col min="13075" max="13075" width="0" style="1" hidden="1" customWidth="1"/>
    <col min="13076" max="13079" width="12.77734375" style="1" customWidth="1"/>
    <col min="13080" max="13080" width="1.77734375" style="1" customWidth="1"/>
    <col min="13081" max="13081" width="12.77734375" style="1" customWidth="1"/>
    <col min="13082" max="13082" width="1.77734375" style="1" customWidth="1"/>
    <col min="13083" max="13084" width="0" style="1" hidden="1" customWidth="1"/>
    <col min="13085" max="13085" width="12.77734375" style="1" customWidth="1"/>
    <col min="13086" max="13086" width="17.88671875" style="1" customWidth="1"/>
    <col min="13087" max="13087" width="11.77734375" style="1" customWidth="1"/>
    <col min="13088" max="13088" width="12" style="1" customWidth="1"/>
    <col min="13089" max="13312" width="27.5546875" style="1"/>
    <col min="13313" max="13313" width="19.44140625" style="1" customWidth="1"/>
    <col min="13314" max="13315" width="12.77734375" style="1" customWidth="1"/>
    <col min="13316" max="13316" width="13" style="1" customWidth="1"/>
    <col min="13317" max="13318" width="12.77734375" style="1" customWidth="1"/>
    <col min="13319" max="13321" width="0" style="1" hidden="1" customWidth="1"/>
    <col min="13322" max="13330" width="12.77734375" style="1" customWidth="1"/>
    <col min="13331" max="13331" width="0" style="1" hidden="1" customWidth="1"/>
    <col min="13332" max="13335" width="12.77734375" style="1" customWidth="1"/>
    <col min="13336" max="13336" width="1.77734375" style="1" customWidth="1"/>
    <col min="13337" max="13337" width="12.77734375" style="1" customWidth="1"/>
    <col min="13338" max="13338" width="1.77734375" style="1" customWidth="1"/>
    <col min="13339" max="13340" width="0" style="1" hidden="1" customWidth="1"/>
    <col min="13341" max="13341" width="12.77734375" style="1" customWidth="1"/>
    <col min="13342" max="13342" width="17.88671875" style="1" customWidth="1"/>
    <col min="13343" max="13343" width="11.77734375" style="1" customWidth="1"/>
    <col min="13344" max="13344" width="12" style="1" customWidth="1"/>
    <col min="13345" max="13568" width="27.5546875" style="1"/>
    <col min="13569" max="13569" width="19.44140625" style="1" customWidth="1"/>
    <col min="13570" max="13571" width="12.77734375" style="1" customWidth="1"/>
    <col min="13572" max="13572" width="13" style="1" customWidth="1"/>
    <col min="13573" max="13574" width="12.77734375" style="1" customWidth="1"/>
    <col min="13575" max="13577" width="0" style="1" hidden="1" customWidth="1"/>
    <col min="13578" max="13586" width="12.77734375" style="1" customWidth="1"/>
    <col min="13587" max="13587" width="0" style="1" hidden="1" customWidth="1"/>
    <col min="13588" max="13591" width="12.77734375" style="1" customWidth="1"/>
    <col min="13592" max="13592" width="1.77734375" style="1" customWidth="1"/>
    <col min="13593" max="13593" width="12.77734375" style="1" customWidth="1"/>
    <col min="13594" max="13594" width="1.77734375" style="1" customWidth="1"/>
    <col min="13595" max="13596" width="0" style="1" hidden="1" customWidth="1"/>
    <col min="13597" max="13597" width="12.77734375" style="1" customWidth="1"/>
    <col min="13598" max="13598" width="17.88671875" style="1" customWidth="1"/>
    <col min="13599" max="13599" width="11.77734375" style="1" customWidth="1"/>
    <col min="13600" max="13600" width="12" style="1" customWidth="1"/>
    <col min="13601" max="13824" width="27.5546875" style="1"/>
    <col min="13825" max="13825" width="19.44140625" style="1" customWidth="1"/>
    <col min="13826" max="13827" width="12.77734375" style="1" customWidth="1"/>
    <col min="13828" max="13828" width="13" style="1" customWidth="1"/>
    <col min="13829" max="13830" width="12.77734375" style="1" customWidth="1"/>
    <col min="13831" max="13833" width="0" style="1" hidden="1" customWidth="1"/>
    <col min="13834" max="13842" width="12.77734375" style="1" customWidth="1"/>
    <col min="13843" max="13843" width="0" style="1" hidden="1" customWidth="1"/>
    <col min="13844" max="13847" width="12.77734375" style="1" customWidth="1"/>
    <col min="13848" max="13848" width="1.77734375" style="1" customWidth="1"/>
    <col min="13849" max="13849" width="12.77734375" style="1" customWidth="1"/>
    <col min="13850" max="13850" width="1.77734375" style="1" customWidth="1"/>
    <col min="13851" max="13852" width="0" style="1" hidden="1" customWidth="1"/>
    <col min="13853" max="13853" width="12.77734375" style="1" customWidth="1"/>
    <col min="13854" max="13854" width="17.88671875" style="1" customWidth="1"/>
    <col min="13855" max="13855" width="11.77734375" style="1" customWidth="1"/>
    <col min="13856" max="13856" width="12" style="1" customWidth="1"/>
    <col min="13857" max="14080" width="27.5546875" style="1"/>
    <col min="14081" max="14081" width="19.44140625" style="1" customWidth="1"/>
    <col min="14082" max="14083" width="12.77734375" style="1" customWidth="1"/>
    <col min="14084" max="14084" width="13" style="1" customWidth="1"/>
    <col min="14085" max="14086" width="12.77734375" style="1" customWidth="1"/>
    <col min="14087" max="14089" width="0" style="1" hidden="1" customWidth="1"/>
    <col min="14090" max="14098" width="12.77734375" style="1" customWidth="1"/>
    <col min="14099" max="14099" width="0" style="1" hidden="1" customWidth="1"/>
    <col min="14100" max="14103" width="12.77734375" style="1" customWidth="1"/>
    <col min="14104" max="14104" width="1.77734375" style="1" customWidth="1"/>
    <col min="14105" max="14105" width="12.77734375" style="1" customWidth="1"/>
    <col min="14106" max="14106" width="1.77734375" style="1" customWidth="1"/>
    <col min="14107" max="14108" width="0" style="1" hidden="1" customWidth="1"/>
    <col min="14109" max="14109" width="12.77734375" style="1" customWidth="1"/>
    <col min="14110" max="14110" width="17.88671875" style="1" customWidth="1"/>
    <col min="14111" max="14111" width="11.77734375" style="1" customWidth="1"/>
    <col min="14112" max="14112" width="12" style="1" customWidth="1"/>
    <col min="14113" max="14336" width="27.5546875" style="1"/>
    <col min="14337" max="14337" width="19.44140625" style="1" customWidth="1"/>
    <col min="14338" max="14339" width="12.77734375" style="1" customWidth="1"/>
    <col min="14340" max="14340" width="13" style="1" customWidth="1"/>
    <col min="14341" max="14342" width="12.77734375" style="1" customWidth="1"/>
    <col min="14343" max="14345" width="0" style="1" hidden="1" customWidth="1"/>
    <col min="14346" max="14354" width="12.77734375" style="1" customWidth="1"/>
    <col min="14355" max="14355" width="0" style="1" hidden="1" customWidth="1"/>
    <col min="14356" max="14359" width="12.77734375" style="1" customWidth="1"/>
    <col min="14360" max="14360" width="1.77734375" style="1" customWidth="1"/>
    <col min="14361" max="14361" width="12.77734375" style="1" customWidth="1"/>
    <col min="14362" max="14362" width="1.77734375" style="1" customWidth="1"/>
    <col min="14363" max="14364" width="0" style="1" hidden="1" customWidth="1"/>
    <col min="14365" max="14365" width="12.77734375" style="1" customWidth="1"/>
    <col min="14366" max="14366" width="17.88671875" style="1" customWidth="1"/>
    <col min="14367" max="14367" width="11.77734375" style="1" customWidth="1"/>
    <col min="14368" max="14368" width="12" style="1" customWidth="1"/>
    <col min="14369" max="14592" width="27.5546875" style="1"/>
    <col min="14593" max="14593" width="19.44140625" style="1" customWidth="1"/>
    <col min="14594" max="14595" width="12.77734375" style="1" customWidth="1"/>
    <col min="14596" max="14596" width="13" style="1" customWidth="1"/>
    <col min="14597" max="14598" width="12.77734375" style="1" customWidth="1"/>
    <col min="14599" max="14601" width="0" style="1" hidden="1" customWidth="1"/>
    <col min="14602" max="14610" width="12.77734375" style="1" customWidth="1"/>
    <col min="14611" max="14611" width="0" style="1" hidden="1" customWidth="1"/>
    <col min="14612" max="14615" width="12.77734375" style="1" customWidth="1"/>
    <col min="14616" max="14616" width="1.77734375" style="1" customWidth="1"/>
    <col min="14617" max="14617" width="12.77734375" style="1" customWidth="1"/>
    <col min="14618" max="14618" width="1.77734375" style="1" customWidth="1"/>
    <col min="14619" max="14620" width="0" style="1" hidden="1" customWidth="1"/>
    <col min="14621" max="14621" width="12.77734375" style="1" customWidth="1"/>
    <col min="14622" max="14622" width="17.88671875" style="1" customWidth="1"/>
    <col min="14623" max="14623" width="11.77734375" style="1" customWidth="1"/>
    <col min="14624" max="14624" width="12" style="1" customWidth="1"/>
    <col min="14625" max="14848" width="27.5546875" style="1"/>
    <col min="14849" max="14849" width="19.44140625" style="1" customWidth="1"/>
    <col min="14850" max="14851" width="12.77734375" style="1" customWidth="1"/>
    <col min="14852" max="14852" width="13" style="1" customWidth="1"/>
    <col min="14853" max="14854" width="12.77734375" style="1" customWidth="1"/>
    <col min="14855" max="14857" width="0" style="1" hidden="1" customWidth="1"/>
    <col min="14858" max="14866" width="12.77734375" style="1" customWidth="1"/>
    <col min="14867" max="14867" width="0" style="1" hidden="1" customWidth="1"/>
    <col min="14868" max="14871" width="12.77734375" style="1" customWidth="1"/>
    <col min="14872" max="14872" width="1.77734375" style="1" customWidth="1"/>
    <col min="14873" max="14873" width="12.77734375" style="1" customWidth="1"/>
    <col min="14874" max="14874" width="1.77734375" style="1" customWidth="1"/>
    <col min="14875" max="14876" width="0" style="1" hidden="1" customWidth="1"/>
    <col min="14877" max="14877" width="12.77734375" style="1" customWidth="1"/>
    <col min="14878" max="14878" width="17.88671875" style="1" customWidth="1"/>
    <col min="14879" max="14879" width="11.77734375" style="1" customWidth="1"/>
    <col min="14880" max="14880" width="12" style="1" customWidth="1"/>
    <col min="14881" max="15104" width="27.5546875" style="1"/>
    <col min="15105" max="15105" width="19.44140625" style="1" customWidth="1"/>
    <col min="15106" max="15107" width="12.77734375" style="1" customWidth="1"/>
    <col min="15108" max="15108" width="13" style="1" customWidth="1"/>
    <col min="15109" max="15110" width="12.77734375" style="1" customWidth="1"/>
    <col min="15111" max="15113" width="0" style="1" hidden="1" customWidth="1"/>
    <col min="15114" max="15122" width="12.77734375" style="1" customWidth="1"/>
    <col min="15123" max="15123" width="0" style="1" hidden="1" customWidth="1"/>
    <col min="15124" max="15127" width="12.77734375" style="1" customWidth="1"/>
    <col min="15128" max="15128" width="1.77734375" style="1" customWidth="1"/>
    <col min="15129" max="15129" width="12.77734375" style="1" customWidth="1"/>
    <col min="15130" max="15130" width="1.77734375" style="1" customWidth="1"/>
    <col min="15131" max="15132" width="0" style="1" hidden="1" customWidth="1"/>
    <col min="15133" max="15133" width="12.77734375" style="1" customWidth="1"/>
    <col min="15134" max="15134" width="17.88671875" style="1" customWidth="1"/>
    <col min="15135" max="15135" width="11.77734375" style="1" customWidth="1"/>
    <col min="15136" max="15136" width="12" style="1" customWidth="1"/>
    <col min="15137" max="15360" width="27.5546875" style="1"/>
    <col min="15361" max="15361" width="19.44140625" style="1" customWidth="1"/>
    <col min="15362" max="15363" width="12.77734375" style="1" customWidth="1"/>
    <col min="15364" max="15364" width="13" style="1" customWidth="1"/>
    <col min="15365" max="15366" width="12.77734375" style="1" customWidth="1"/>
    <col min="15367" max="15369" width="0" style="1" hidden="1" customWidth="1"/>
    <col min="15370" max="15378" width="12.77734375" style="1" customWidth="1"/>
    <col min="15379" max="15379" width="0" style="1" hidden="1" customWidth="1"/>
    <col min="15380" max="15383" width="12.77734375" style="1" customWidth="1"/>
    <col min="15384" max="15384" width="1.77734375" style="1" customWidth="1"/>
    <col min="15385" max="15385" width="12.77734375" style="1" customWidth="1"/>
    <col min="15386" max="15386" width="1.77734375" style="1" customWidth="1"/>
    <col min="15387" max="15388" width="0" style="1" hidden="1" customWidth="1"/>
    <col min="15389" max="15389" width="12.77734375" style="1" customWidth="1"/>
    <col min="15390" max="15390" width="17.88671875" style="1" customWidth="1"/>
    <col min="15391" max="15391" width="11.77734375" style="1" customWidth="1"/>
    <col min="15392" max="15392" width="12" style="1" customWidth="1"/>
    <col min="15393" max="15616" width="27.5546875" style="1"/>
    <col min="15617" max="15617" width="19.44140625" style="1" customWidth="1"/>
    <col min="15618" max="15619" width="12.77734375" style="1" customWidth="1"/>
    <col min="15620" max="15620" width="13" style="1" customWidth="1"/>
    <col min="15621" max="15622" width="12.77734375" style="1" customWidth="1"/>
    <col min="15623" max="15625" width="0" style="1" hidden="1" customWidth="1"/>
    <col min="15626" max="15634" width="12.77734375" style="1" customWidth="1"/>
    <col min="15635" max="15635" width="0" style="1" hidden="1" customWidth="1"/>
    <col min="15636" max="15639" width="12.77734375" style="1" customWidth="1"/>
    <col min="15640" max="15640" width="1.77734375" style="1" customWidth="1"/>
    <col min="15641" max="15641" width="12.77734375" style="1" customWidth="1"/>
    <col min="15642" max="15642" width="1.77734375" style="1" customWidth="1"/>
    <col min="15643" max="15644" width="0" style="1" hidden="1" customWidth="1"/>
    <col min="15645" max="15645" width="12.77734375" style="1" customWidth="1"/>
    <col min="15646" max="15646" width="17.88671875" style="1" customWidth="1"/>
    <col min="15647" max="15647" width="11.77734375" style="1" customWidth="1"/>
    <col min="15648" max="15648" width="12" style="1" customWidth="1"/>
    <col min="15649" max="15872" width="27.5546875" style="1"/>
    <col min="15873" max="15873" width="19.44140625" style="1" customWidth="1"/>
    <col min="15874" max="15875" width="12.77734375" style="1" customWidth="1"/>
    <col min="15876" max="15876" width="13" style="1" customWidth="1"/>
    <col min="15877" max="15878" width="12.77734375" style="1" customWidth="1"/>
    <col min="15879" max="15881" width="0" style="1" hidden="1" customWidth="1"/>
    <col min="15882" max="15890" width="12.77734375" style="1" customWidth="1"/>
    <col min="15891" max="15891" width="0" style="1" hidden="1" customWidth="1"/>
    <col min="15892" max="15895" width="12.77734375" style="1" customWidth="1"/>
    <col min="15896" max="15896" width="1.77734375" style="1" customWidth="1"/>
    <col min="15897" max="15897" width="12.77734375" style="1" customWidth="1"/>
    <col min="15898" max="15898" width="1.77734375" style="1" customWidth="1"/>
    <col min="15899" max="15900" width="0" style="1" hidden="1" customWidth="1"/>
    <col min="15901" max="15901" width="12.77734375" style="1" customWidth="1"/>
    <col min="15902" max="15902" width="17.88671875" style="1" customWidth="1"/>
    <col min="15903" max="15903" width="11.77734375" style="1" customWidth="1"/>
    <col min="15904" max="15904" width="12" style="1" customWidth="1"/>
    <col min="15905" max="16128" width="27.5546875" style="1"/>
    <col min="16129" max="16129" width="19.44140625" style="1" customWidth="1"/>
    <col min="16130" max="16131" width="12.77734375" style="1" customWidth="1"/>
    <col min="16132" max="16132" width="13" style="1" customWidth="1"/>
    <col min="16133" max="16134" width="12.77734375" style="1" customWidth="1"/>
    <col min="16135" max="16137" width="0" style="1" hidden="1" customWidth="1"/>
    <col min="16138" max="16146" width="12.77734375" style="1" customWidth="1"/>
    <col min="16147" max="16147" width="0" style="1" hidden="1" customWidth="1"/>
    <col min="16148" max="16151" width="12.77734375" style="1" customWidth="1"/>
    <col min="16152" max="16152" width="1.77734375" style="1" customWidth="1"/>
    <col min="16153" max="16153" width="12.77734375" style="1" customWidth="1"/>
    <col min="16154" max="16154" width="1.77734375" style="1" customWidth="1"/>
    <col min="16155" max="16156" width="0" style="1" hidden="1" customWidth="1"/>
    <col min="16157" max="16157" width="12.77734375" style="1" customWidth="1"/>
    <col min="16158" max="16158" width="17.88671875" style="1" customWidth="1"/>
    <col min="16159" max="16159" width="11.77734375" style="1" customWidth="1"/>
    <col min="16160" max="16160" width="12" style="1" customWidth="1"/>
    <col min="16161" max="16384" width="27.5546875" style="1"/>
  </cols>
  <sheetData>
    <row r="1" spans="1:52" ht="36.75" customHeight="1" x14ac:dyDescent="0.25">
      <c r="A1" s="68"/>
      <c r="B1" s="53"/>
      <c r="C1" s="67"/>
      <c r="D1" s="53"/>
      <c r="E1" s="53"/>
      <c r="F1" s="53"/>
      <c r="G1" s="53"/>
      <c r="H1" s="53"/>
      <c r="I1" s="53"/>
      <c r="J1" s="53"/>
      <c r="K1" s="53"/>
      <c r="M1" s="66"/>
      <c r="O1" s="53"/>
      <c r="P1" s="53"/>
      <c r="Q1" s="53"/>
      <c r="R1" s="53"/>
      <c r="S1" s="53"/>
      <c r="T1" s="53"/>
      <c r="U1" s="53"/>
      <c r="V1" s="53"/>
      <c r="W1" s="65" t="s">
        <v>95</v>
      </c>
      <c r="Y1" s="64"/>
      <c r="AA1" s="64"/>
      <c r="AC1" s="64"/>
    </row>
    <row r="2" spans="1:52" s="60" customFormat="1" ht="18" customHeight="1" x14ac:dyDescent="0.2">
      <c r="A2" s="63"/>
      <c r="B2" s="29"/>
      <c r="C2" s="29"/>
      <c r="D2" s="30"/>
      <c r="E2" s="29"/>
      <c r="F2" s="29"/>
      <c r="G2" s="29"/>
      <c r="H2" s="29"/>
      <c r="I2" s="29"/>
      <c r="J2" s="29"/>
      <c r="K2" s="29"/>
      <c r="M2" s="62"/>
      <c r="N2" s="61"/>
      <c r="O2" s="29"/>
      <c r="P2" s="29"/>
      <c r="Q2" s="29"/>
      <c r="R2" s="29"/>
      <c r="S2" s="29"/>
      <c r="T2" s="29"/>
      <c r="U2" s="29"/>
      <c r="V2" s="29"/>
      <c r="W2" s="5"/>
      <c r="Y2" s="5"/>
      <c r="AA2" s="5"/>
      <c r="AC2" s="5"/>
    </row>
    <row r="3" spans="1:52" ht="21" customHeight="1" x14ac:dyDescent="0.2">
      <c r="A3" s="59"/>
      <c r="B3" s="53"/>
      <c r="C3" s="53"/>
      <c r="D3" s="59"/>
      <c r="E3" s="53"/>
      <c r="F3" s="54"/>
      <c r="G3" s="53"/>
      <c r="H3" s="53"/>
      <c r="I3" s="54"/>
      <c r="J3" s="53"/>
      <c r="K3" s="53"/>
      <c r="M3" s="58"/>
      <c r="N3" s="57"/>
      <c r="O3" s="53"/>
      <c r="P3" s="53"/>
      <c r="Q3" s="53"/>
      <c r="R3" s="53"/>
      <c r="S3" s="53"/>
      <c r="T3" s="53"/>
      <c r="U3" s="53"/>
      <c r="V3" s="53"/>
      <c r="W3" s="5"/>
      <c r="Y3" s="5"/>
      <c r="AA3" s="5"/>
      <c r="AC3" s="5"/>
    </row>
    <row r="4" spans="1:52" ht="20.100000000000001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5"/>
      <c r="X4" s="8"/>
      <c r="Y4" s="55"/>
      <c r="Z4" s="8"/>
      <c r="AA4" s="55"/>
      <c r="AB4" s="8"/>
      <c r="AC4" s="55"/>
    </row>
    <row r="5" spans="1:52" ht="15" customHeight="1" x14ac:dyDescent="0.2">
      <c r="A5" s="53"/>
      <c r="B5" s="53"/>
      <c r="C5" s="53"/>
      <c r="D5" s="53"/>
      <c r="E5" s="54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2"/>
      <c r="Y5" s="50"/>
      <c r="AA5" s="50"/>
      <c r="AC5" s="50"/>
    </row>
    <row r="6" spans="1:52" ht="15.95" customHeight="1" x14ac:dyDescent="0.25">
      <c r="A6" s="104"/>
      <c r="B6" s="104" t="s">
        <v>94</v>
      </c>
      <c r="C6" s="104" t="s">
        <v>100</v>
      </c>
      <c r="D6" s="104"/>
      <c r="E6" s="104" t="s">
        <v>93</v>
      </c>
      <c r="F6" s="104"/>
      <c r="G6" s="223"/>
      <c r="H6" s="224"/>
      <c r="I6" s="224"/>
      <c r="J6" s="119" t="s">
        <v>92</v>
      </c>
      <c r="K6" s="118"/>
      <c r="L6" s="104" t="s">
        <v>91</v>
      </c>
      <c r="M6" s="117" t="s">
        <v>90</v>
      </c>
      <c r="N6" s="110" t="s">
        <v>89</v>
      </c>
      <c r="O6" s="109"/>
      <c r="P6" s="109"/>
      <c r="Q6" s="108"/>
      <c r="R6" s="215" t="s">
        <v>88</v>
      </c>
      <c r="S6" s="216"/>
      <c r="T6" s="217"/>
      <c r="U6" s="104" t="s">
        <v>87</v>
      </c>
      <c r="V6" s="116" t="s">
        <v>86</v>
      </c>
      <c r="W6" s="115" t="s">
        <v>73</v>
      </c>
      <c r="X6" s="96"/>
      <c r="Y6" s="114" t="s">
        <v>85</v>
      </c>
      <c r="Z6" s="2"/>
      <c r="AA6" s="137"/>
      <c r="AB6" s="2"/>
      <c r="AC6" s="11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95" customHeight="1" x14ac:dyDescent="0.25">
      <c r="A7" s="97" t="s">
        <v>22</v>
      </c>
      <c r="B7" s="97" t="s">
        <v>84</v>
      </c>
      <c r="C7" s="97" t="s">
        <v>99</v>
      </c>
      <c r="D7" s="97" t="s">
        <v>82</v>
      </c>
      <c r="E7" s="97" t="s">
        <v>83</v>
      </c>
      <c r="F7" s="97" t="s">
        <v>82</v>
      </c>
      <c r="G7" s="225"/>
      <c r="H7" s="225"/>
      <c r="I7" s="225"/>
      <c r="J7" s="113" t="s">
        <v>81</v>
      </c>
      <c r="K7" s="112"/>
      <c r="L7" s="97" t="s">
        <v>80</v>
      </c>
      <c r="M7" s="111" t="s">
        <v>70</v>
      </c>
      <c r="N7" s="110" t="s">
        <v>79</v>
      </c>
      <c r="O7" s="109"/>
      <c r="P7" s="108"/>
      <c r="Q7" s="104" t="s">
        <v>78</v>
      </c>
      <c r="R7" s="218" t="s">
        <v>108</v>
      </c>
      <c r="S7" s="219"/>
      <c r="T7" s="220"/>
      <c r="U7" s="97" t="s">
        <v>77</v>
      </c>
      <c r="V7" s="98" t="s">
        <v>76</v>
      </c>
      <c r="W7" s="97" t="s">
        <v>75</v>
      </c>
      <c r="X7" s="96"/>
      <c r="Y7" s="95" t="s">
        <v>74</v>
      </c>
      <c r="Z7" s="2"/>
      <c r="AA7" s="138"/>
      <c r="AB7" s="2"/>
      <c r="AC7" s="95" t="s">
        <v>73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95" customHeight="1" x14ac:dyDescent="0.25">
      <c r="A8" s="97"/>
      <c r="B8" s="97" t="s">
        <v>72</v>
      </c>
      <c r="C8" s="97" t="s">
        <v>72</v>
      </c>
      <c r="D8" s="97"/>
      <c r="E8" s="97" t="s">
        <v>71</v>
      </c>
      <c r="F8" s="97"/>
      <c r="G8" s="107"/>
      <c r="H8" s="106"/>
      <c r="I8" s="105"/>
      <c r="J8" s="104" t="s">
        <v>71</v>
      </c>
      <c r="K8" s="104" t="s">
        <v>70</v>
      </c>
      <c r="L8" s="97" t="s">
        <v>69</v>
      </c>
      <c r="M8" s="97" t="s">
        <v>68</v>
      </c>
      <c r="N8" s="98" t="s">
        <v>67</v>
      </c>
      <c r="O8" s="104" t="s">
        <v>66</v>
      </c>
      <c r="P8" s="226" t="s">
        <v>63</v>
      </c>
      <c r="Q8" s="97" t="s">
        <v>65</v>
      </c>
      <c r="R8" s="104" t="s">
        <v>64</v>
      </c>
      <c r="S8" s="103"/>
      <c r="T8" s="221" t="s">
        <v>63</v>
      </c>
      <c r="U8" s="97" t="s">
        <v>62</v>
      </c>
      <c r="V8" s="98" t="s">
        <v>61</v>
      </c>
      <c r="W8" s="97" t="s">
        <v>60</v>
      </c>
      <c r="X8" s="96"/>
      <c r="Y8" s="95" t="s">
        <v>59</v>
      </c>
      <c r="Z8" s="2"/>
      <c r="AA8" s="138"/>
      <c r="AB8" s="2"/>
      <c r="AC8" s="95" t="s">
        <v>58</v>
      </c>
      <c r="AD8" s="26"/>
      <c r="AE8" s="26"/>
      <c r="AF8" s="26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95" customHeight="1" x14ac:dyDescent="0.25">
      <c r="A9" s="102"/>
      <c r="B9" s="97"/>
      <c r="C9" s="97"/>
      <c r="D9" s="97"/>
      <c r="E9" s="97" t="s">
        <v>57</v>
      </c>
      <c r="F9" s="102"/>
      <c r="G9" s="101"/>
      <c r="H9" s="100"/>
      <c r="I9" s="99"/>
      <c r="J9" s="97" t="s">
        <v>56</v>
      </c>
      <c r="K9" s="97" t="s">
        <v>55</v>
      </c>
      <c r="L9" s="97" t="s">
        <v>54</v>
      </c>
      <c r="M9" s="97" t="s">
        <v>53</v>
      </c>
      <c r="N9" s="98" t="s">
        <v>52</v>
      </c>
      <c r="O9" s="97" t="s">
        <v>51</v>
      </c>
      <c r="P9" s="227"/>
      <c r="Q9" s="97"/>
      <c r="R9" s="97" t="s">
        <v>50</v>
      </c>
      <c r="S9" s="98"/>
      <c r="T9" s="222"/>
      <c r="U9" s="97" t="s">
        <v>49</v>
      </c>
      <c r="V9" s="98" t="s">
        <v>48</v>
      </c>
      <c r="W9" s="97" t="s">
        <v>47</v>
      </c>
      <c r="X9" s="96"/>
      <c r="Y9" s="95" t="s">
        <v>46</v>
      </c>
      <c r="Z9" s="2"/>
      <c r="AA9" s="139"/>
      <c r="AB9" s="2"/>
      <c r="AC9" s="95"/>
      <c r="AD9" s="26"/>
      <c r="AE9" s="26"/>
      <c r="AF9" s="26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" customHeight="1" x14ac:dyDescent="0.25">
      <c r="A10" s="46" t="s">
        <v>45</v>
      </c>
      <c r="B10" s="42">
        <v>641574.53539999994</v>
      </c>
      <c r="C10" s="42">
        <v>107995.08036848878</v>
      </c>
      <c r="D10" s="90">
        <f>B10+C10</f>
        <v>749569.61576848873</v>
      </c>
      <c r="E10" s="42">
        <v>35.008399999999995</v>
      </c>
      <c r="F10" s="90">
        <f>D10+E10</f>
        <v>749604.62416848878</v>
      </c>
      <c r="G10" s="42">
        <v>0</v>
      </c>
      <c r="H10" s="42">
        <v>0</v>
      </c>
      <c r="I10" s="42">
        <v>0</v>
      </c>
      <c r="J10" s="42">
        <v>107844.1367</v>
      </c>
      <c r="K10" s="42">
        <v>25674.537</v>
      </c>
      <c r="L10" s="42">
        <v>0</v>
      </c>
      <c r="M10" s="42">
        <v>12244.109</v>
      </c>
      <c r="N10" s="42">
        <v>1581.5423000000001</v>
      </c>
      <c r="O10" s="42">
        <v>3392.1292999999996</v>
      </c>
      <c r="P10" s="42">
        <v>69.236903847480022</v>
      </c>
      <c r="Q10" s="42">
        <v>5097.6230999999998</v>
      </c>
      <c r="R10" s="42">
        <v>426.13363107049668</v>
      </c>
      <c r="S10" s="42">
        <v>0</v>
      </c>
      <c r="T10" s="42">
        <v>307.38923450389314</v>
      </c>
      <c r="U10" s="42">
        <v>0</v>
      </c>
      <c r="V10" s="42">
        <v>2094.2732000000001</v>
      </c>
      <c r="W10" s="90">
        <f t="shared" ref="W10:W32" si="0">SUM(F10:V10)</f>
        <v>908335.73453791067</v>
      </c>
      <c r="X10" s="38"/>
      <c r="Y10" s="44">
        <v>52675.444038000001</v>
      </c>
      <c r="Z10" s="40"/>
      <c r="AA10" s="140">
        <v>0</v>
      </c>
      <c r="AB10" s="38"/>
      <c r="AC10" s="90">
        <f>+W10+Y10+AA10</f>
        <v>961011.17857591063</v>
      </c>
      <c r="AD10" s="31"/>
      <c r="AE10" s="27"/>
      <c r="AF10" s="147"/>
      <c r="AG10" s="2"/>
      <c r="AH10" s="3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" customHeight="1" x14ac:dyDescent="0.25">
      <c r="A11" s="46" t="s">
        <v>44</v>
      </c>
      <c r="B11" s="42">
        <v>88882.988599999997</v>
      </c>
      <c r="C11" s="42">
        <v>5131.7274871800382</v>
      </c>
      <c r="D11" s="90">
        <f t="shared" ref="D11:D32" si="1">B11+C11</f>
        <v>94014.71608718003</v>
      </c>
      <c r="E11" s="42">
        <v>1.7832999999999999</v>
      </c>
      <c r="F11" s="90">
        <f t="shared" ref="F11:F32" si="2">D11+E11</f>
        <v>94016.499387180025</v>
      </c>
      <c r="G11" s="42">
        <v>0</v>
      </c>
      <c r="H11" s="42">
        <v>0</v>
      </c>
      <c r="I11" s="42">
        <v>0</v>
      </c>
      <c r="J11" s="42">
        <v>13526.343199999999</v>
      </c>
      <c r="K11" s="42">
        <v>0</v>
      </c>
      <c r="L11" s="42">
        <v>0</v>
      </c>
      <c r="M11" s="42">
        <v>0</v>
      </c>
      <c r="N11" s="42">
        <v>198.36789999999999</v>
      </c>
      <c r="O11" s="42">
        <v>340.31099999999998</v>
      </c>
      <c r="P11" s="42">
        <v>104.35008338837298</v>
      </c>
      <c r="Q11" s="42">
        <v>738.27650000000006</v>
      </c>
      <c r="R11" s="42">
        <v>663.87430210112564</v>
      </c>
      <c r="S11" s="42">
        <v>0</v>
      </c>
      <c r="T11" s="42">
        <v>463.28028071401786</v>
      </c>
      <c r="U11" s="42">
        <v>2.2000000000000002</v>
      </c>
      <c r="V11" s="42">
        <v>262.67809999999997</v>
      </c>
      <c r="W11" s="90">
        <f t="shared" si="0"/>
        <v>110316.18075338355</v>
      </c>
      <c r="X11" s="38"/>
      <c r="Y11" s="44">
        <v>464.894094</v>
      </c>
      <c r="Z11" s="40"/>
      <c r="AA11" s="45">
        <v>0</v>
      </c>
      <c r="AB11" s="38"/>
      <c r="AC11" s="90">
        <f t="shared" ref="AC11:AC38" si="3">+W11+Y11+AA11</f>
        <v>110781.07484738356</v>
      </c>
      <c r="AD11" s="31"/>
      <c r="AE11" s="27"/>
      <c r="AF11" s="147"/>
      <c r="AG11" s="2"/>
      <c r="AH11" s="3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" customHeight="1" x14ac:dyDescent="0.25">
      <c r="A12" s="46" t="s">
        <v>43</v>
      </c>
      <c r="B12" s="42">
        <v>279515.68330000003</v>
      </c>
      <c r="C12" s="42">
        <v>23566.723046580017</v>
      </c>
      <c r="D12" s="90">
        <f t="shared" si="1"/>
        <v>303082.40634658007</v>
      </c>
      <c r="E12" s="42">
        <v>10.441700000000001</v>
      </c>
      <c r="F12" s="90">
        <f>D12+E12</f>
        <v>303092.8480465801</v>
      </c>
      <c r="G12" s="42">
        <v>0</v>
      </c>
      <c r="H12" s="42">
        <v>0</v>
      </c>
      <c r="I12" s="42">
        <v>0</v>
      </c>
      <c r="J12" s="42">
        <v>43605.903700000003</v>
      </c>
      <c r="K12" s="42">
        <v>8767.9645</v>
      </c>
      <c r="L12" s="42">
        <v>0</v>
      </c>
      <c r="M12" s="42">
        <v>4181.4157000000005</v>
      </c>
      <c r="N12" s="42">
        <v>639.48779999999999</v>
      </c>
      <c r="O12" s="42">
        <v>1698.7351000000001</v>
      </c>
      <c r="P12" s="42">
        <v>69.236903847480022</v>
      </c>
      <c r="Q12" s="42">
        <v>1986.3152</v>
      </c>
      <c r="R12" s="42">
        <v>399.94239447994778</v>
      </c>
      <c r="S12" s="42">
        <v>0</v>
      </c>
      <c r="T12" s="42">
        <v>307.38923450389314</v>
      </c>
      <c r="U12" s="42">
        <v>0.5</v>
      </c>
      <c r="V12" s="42">
        <v>846.80769999999995</v>
      </c>
      <c r="W12" s="90">
        <f t="shared" si="0"/>
        <v>365596.54627941147</v>
      </c>
      <c r="X12" s="38"/>
      <c r="Y12" s="44">
        <v>2453.0659860000001</v>
      </c>
      <c r="Z12" s="40"/>
      <c r="AA12" s="45">
        <v>0</v>
      </c>
      <c r="AB12" s="38"/>
      <c r="AC12" s="90">
        <f t="shared" si="3"/>
        <v>368049.61226541147</v>
      </c>
      <c r="AD12" s="31"/>
      <c r="AE12" s="27"/>
      <c r="AF12" s="147"/>
      <c r="AG12" s="2"/>
      <c r="AH12" s="36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" customHeight="1" x14ac:dyDescent="0.25">
      <c r="A13" s="46" t="s">
        <v>42</v>
      </c>
      <c r="B13" s="42">
        <v>116165.9332</v>
      </c>
      <c r="C13" s="42">
        <v>10721.061247259948</v>
      </c>
      <c r="D13" s="90">
        <f t="shared" si="1"/>
        <v>126886.99444725995</v>
      </c>
      <c r="E13" s="42">
        <v>3.2166999999999999</v>
      </c>
      <c r="F13" s="90">
        <f t="shared" si="2"/>
        <v>126890.21114725995</v>
      </c>
      <c r="G13" s="42">
        <v>0</v>
      </c>
      <c r="H13" s="42">
        <v>0</v>
      </c>
      <c r="I13" s="42">
        <v>0</v>
      </c>
      <c r="J13" s="42">
        <v>18255.833899999998</v>
      </c>
      <c r="K13" s="42">
        <v>2803.5888</v>
      </c>
      <c r="L13" s="42">
        <v>0</v>
      </c>
      <c r="M13" s="42">
        <v>1337.0229999999999</v>
      </c>
      <c r="N13" s="42">
        <v>267.72459999999995</v>
      </c>
      <c r="O13" s="42">
        <v>445.09309999999999</v>
      </c>
      <c r="P13" s="42">
        <v>87.653550858146815</v>
      </c>
      <c r="Q13" s="42">
        <v>1740.2231000000002</v>
      </c>
      <c r="R13" s="42">
        <v>558.89419808703144</v>
      </c>
      <c r="S13" s="42">
        <v>0</v>
      </c>
      <c r="T13" s="42">
        <v>389.15313076453219</v>
      </c>
      <c r="U13" s="42">
        <v>1.5</v>
      </c>
      <c r="V13" s="42">
        <v>354.52</v>
      </c>
      <c r="W13" s="90">
        <f t="shared" si="0"/>
        <v>153131.41852696962</v>
      </c>
      <c r="X13" s="38"/>
      <c r="Y13" s="44">
        <v>2779.4038860000001</v>
      </c>
      <c r="Z13" s="40"/>
      <c r="AA13" s="45">
        <v>0</v>
      </c>
      <c r="AB13" s="38"/>
      <c r="AC13" s="90">
        <f t="shared" si="3"/>
        <v>155910.8224129696</v>
      </c>
      <c r="AD13" s="31"/>
      <c r="AE13" s="27"/>
      <c r="AF13" s="147"/>
      <c r="AG13" s="2"/>
      <c r="AH13" s="3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" customHeight="1" x14ac:dyDescent="0.25">
      <c r="A14" s="46" t="s">
        <v>41</v>
      </c>
      <c r="B14" s="42">
        <v>158446.0111</v>
      </c>
      <c r="C14" s="42">
        <v>11832.390766769995</v>
      </c>
      <c r="D14" s="90">
        <f t="shared" si="1"/>
        <v>170278.40186677</v>
      </c>
      <c r="E14" s="42">
        <v>2.8</v>
      </c>
      <c r="F14" s="90">
        <f t="shared" si="2"/>
        <v>170281.20186676999</v>
      </c>
      <c r="G14" s="42">
        <v>0</v>
      </c>
      <c r="H14" s="42">
        <v>0</v>
      </c>
      <c r="I14" s="42">
        <v>0</v>
      </c>
      <c r="J14" s="42">
        <v>24498.761500000001</v>
      </c>
      <c r="K14" s="42">
        <v>2204.0969</v>
      </c>
      <c r="L14" s="42">
        <v>0</v>
      </c>
      <c r="M14" s="42">
        <v>1051.1271000000002</v>
      </c>
      <c r="N14" s="42">
        <v>359.28059999999999</v>
      </c>
      <c r="O14" s="42">
        <v>477.59</v>
      </c>
      <c r="P14" s="42">
        <v>93.09565436749152</v>
      </c>
      <c r="Q14" s="42">
        <v>1617.1769999999999</v>
      </c>
      <c r="R14" s="42">
        <v>586.21586902506158</v>
      </c>
      <c r="S14" s="42">
        <v>0</v>
      </c>
      <c r="T14" s="42">
        <v>413.31429251859208</v>
      </c>
      <c r="U14" s="42">
        <v>0.5</v>
      </c>
      <c r="V14" s="42">
        <v>475.75829999999996</v>
      </c>
      <c r="W14" s="90">
        <f t="shared" si="0"/>
        <v>202058.11908268114</v>
      </c>
      <c r="X14" s="38"/>
      <c r="Y14" s="44">
        <v>3406.1415569999999</v>
      </c>
      <c r="Z14" s="40"/>
      <c r="AA14" s="45">
        <v>0</v>
      </c>
      <c r="AB14" s="38"/>
      <c r="AC14" s="90">
        <f t="shared" si="3"/>
        <v>205464.26063968113</v>
      </c>
      <c r="AD14" s="31"/>
      <c r="AE14" s="27"/>
      <c r="AF14" s="147"/>
      <c r="AG14" s="2"/>
      <c r="AH14" s="36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" customHeight="1" x14ac:dyDescent="0.25">
      <c r="A15" s="46" t="s">
        <v>40</v>
      </c>
      <c r="B15" s="42">
        <v>49078.8174</v>
      </c>
      <c r="C15" s="42">
        <v>4902.9243509399876</v>
      </c>
      <c r="D15" s="90">
        <f t="shared" si="1"/>
        <v>53981.741750939989</v>
      </c>
      <c r="E15" s="42">
        <v>2.0167000000000002</v>
      </c>
      <c r="F15" s="90">
        <f t="shared" si="2"/>
        <v>53983.758450939989</v>
      </c>
      <c r="G15" s="42">
        <v>0</v>
      </c>
      <c r="H15" s="42">
        <v>0</v>
      </c>
      <c r="I15" s="42">
        <v>0</v>
      </c>
      <c r="J15" s="42">
        <v>7766.6093000000001</v>
      </c>
      <c r="K15" s="42">
        <v>862.20140000000004</v>
      </c>
      <c r="L15" s="42">
        <v>0</v>
      </c>
      <c r="M15" s="42">
        <v>411.18119999999999</v>
      </c>
      <c r="N15" s="42">
        <v>113.901</v>
      </c>
      <c r="O15" s="42">
        <v>388.49809999999997</v>
      </c>
      <c r="P15" s="42">
        <v>97.609207581463465</v>
      </c>
      <c r="Q15" s="42">
        <v>1124.9927</v>
      </c>
      <c r="R15" s="42">
        <v>618.97113268762666</v>
      </c>
      <c r="S15" s="42">
        <v>0</v>
      </c>
      <c r="T15" s="42">
        <v>433.35299428218883</v>
      </c>
      <c r="U15" s="42">
        <v>3</v>
      </c>
      <c r="V15" s="42">
        <v>150.82739999999998</v>
      </c>
      <c r="W15" s="90">
        <f t="shared" si="0"/>
        <v>65954.902885491261</v>
      </c>
      <c r="X15" s="38"/>
      <c r="Y15" s="44">
        <v>669.76923299999999</v>
      </c>
      <c r="Z15" s="40"/>
      <c r="AA15" s="45">
        <v>0</v>
      </c>
      <c r="AB15" s="38"/>
      <c r="AC15" s="90">
        <f t="shared" si="3"/>
        <v>66624.67211849126</v>
      </c>
      <c r="AD15" s="31"/>
      <c r="AE15" s="27"/>
      <c r="AF15" s="147"/>
      <c r="AG15" s="2"/>
      <c r="AH15" s="36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" customHeight="1" x14ac:dyDescent="0.25">
      <c r="A16" s="46" t="s">
        <v>39</v>
      </c>
      <c r="B16" s="42">
        <v>156366.3101</v>
      </c>
      <c r="C16" s="42">
        <v>10296.141136889923</v>
      </c>
      <c r="D16" s="90">
        <f t="shared" si="1"/>
        <v>166662.45123688993</v>
      </c>
      <c r="E16" s="42">
        <v>5.6249000000000002</v>
      </c>
      <c r="F16" s="90">
        <f t="shared" si="2"/>
        <v>166668.07613688993</v>
      </c>
      <c r="G16" s="42">
        <v>0</v>
      </c>
      <c r="H16" s="42">
        <v>0</v>
      </c>
      <c r="I16" s="42">
        <v>0</v>
      </c>
      <c r="J16" s="42">
        <v>23978.517500000002</v>
      </c>
      <c r="K16" s="42">
        <v>3805.1035999999999</v>
      </c>
      <c r="L16" s="42">
        <v>0</v>
      </c>
      <c r="M16" s="42">
        <v>1814.6424</v>
      </c>
      <c r="N16" s="42">
        <v>351.64550000000003</v>
      </c>
      <c r="O16" s="42">
        <v>639.94299999999998</v>
      </c>
      <c r="P16" s="42">
        <v>80.117915867648378</v>
      </c>
      <c r="Q16" s="42">
        <v>1371.0848000000001</v>
      </c>
      <c r="R16" s="42">
        <v>559.03538381318344</v>
      </c>
      <c r="S16" s="42">
        <v>0</v>
      </c>
      <c r="T16" s="42">
        <v>355.69737319474984</v>
      </c>
      <c r="U16" s="42">
        <v>1.8</v>
      </c>
      <c r="V16" s="42">
        <v>465.64790000000005</v>
      </c>
      <c r="W16" s="90">
        <f t="shared" si="0"/>
        <v>200091.31150976554</v>
      </c>
      <c r="X16" s="38"/>
      <c r="Y16" s="44">
        <v>1660.0963470000002</v>
      </c>
      <c r="Z16" s="40"/>
      <c r="AA16" s="45">
        <v>0</v>
      </c>
      <c r="AB16" s="38"/>
      <c r="AC16" s="90">
        <f t="shared" si="3"/>
        <v>201751.40785676555</v>
      </c>
      <c r="AD16" s="31"/>
      <c r="AE16" s="27"/>
      <c r="AF16" s="147"/>
      <c r="AG16" s="2"/>
      <c r="AH16" s="3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" customHeight="1" x14ac:dyDescent="0.25">
      <c r="A17" s="46" t="s">
        <v>38</v>
      </c>
      <c r="B17" s="42">
        <v>117327.7457</v>
      </c>
      <c r="C17" s="42">
        <v>6929.4664158300702</v>
      </c>
      <c r="D17" s="90">
        <f t="shared" si="1"/>
        <v>124257.21211583007</v>
      </c>
      <c r="E17" s="42">
        <v>1.7251000000000001</v>
      </c>
      <c r="F17" s="90">
        <f t="shared" si="2"/>
        <v>124258.93721583007</v>
      </c>
      <c r="G17" s="42">
        <v>0</v>
      </c>
      <c r="H17" s="42">
        <v>0</v>
      </c>
      <c r="I17" s="42">
        <v>0</v>
      </c>
      <c r="J17" s="42">
        <v>17877.474600000001</v>
      </c>
      <c r="K17" s="42">
        <v>1026.7112999999999</v>
      </c>
      <c r="L17" s="42">
        <v>0</v>
      </c>
      <c r="M17" s="42">
        <v>489.63549999999998</v>
      </c>
      <c r="N17" s="42">
        <v>262.17840000000001</v>
      </c>
      <c r="O17" s="42">
        <v>296.70170000000002</v>
      </c>
      <c r="P17" s="42">
        <v>107.5768456019439</v>
      </c>
      <c r="Q17" s="42">
        <v>1406.2409</v>
      </c>
      <c r="R17" s="42">
        <v>605.5509508085853</v>
      </c>
      <c r="S17" s="42">
        <v>0</v>
      </c>
      <c r="T17" s="42">
        <v>477.60605082254273</v>
      </c>
      <c r="U17" s="42">
        <v>2.2000000000000002</v>
      </c>
      <c r="V17" s="42">
        <v>347.17570000000001</v>
      </c>
      <c r="W17" s="90">
        <f t="shared" si="0"/>
        <v>147157.98916306318</v>
      </c>
      <c r="X17" s="38"/>
      <c r="Y17" s="44">
        <v>1719.3569190000001</v>
      </c>
      <c r="Z17" s="40"/>
      <c r="AA17" s="45">
        <v>0</v>
      </c>
      <c r="AB17" s="38"/>
      <c r="AC17" s="90">
        <f t="shared" si="3"/>
        <v>148877.34608206319</v>
      </c>
      <c r="AD17" s="31"/>
      <c r="AE17" s="27"/>
      <c r="AF17" s="147"/>
      <c r="AG17" s="2"/>
      <c r="AH17" s="3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" customHeight="1" x14ac:dyDescent="0.25">
      <c r="A18" s="46" t="s">
        <v>37</v>
      </c>
      <c r="B18" s="42">
        <v>90305.244000000006</v>
      </c>
      <c r="C18" s="42">
        <v>6667.9771172700584</v>
      </c>
      <c r="D18" s="90">
        <f t="shared" si="1"/>
        <v>96973.221117270063</v>
      </c>
      <c r="E18" s="42">
        <v>2.7749999999999999</v>
      </c>
      <c r="F18" s="90">
        <f t="shared" si="2"/>
        <v>96975.996117270057</v>
      </c>
      <c r="G18" s="42">
        <v>0</v>
      </c>
      <c r="H18" s="42">
        <v>0</v>
      </c>
      <c r="I18" s="42">
        <v>0</v>
      </c>
      <c r="J18" s="42">
        <v>13951.9974</v>
      </c>
      <c r="K18" s="42">
        <v>0</v>
      </c>
      <c r="L18" s="42">
        <v>0</v>
      </c>
      <c r="M18" s="42">
        <v>0</v>
      </c>
      <c r="N18" s="42">
        <v>204.60550000000001</v>
      </c>
      <c r="O18" s="42">
        <v>310.43299999999999</v>
      </c>
      <c r="P18" s="42">
        <v>86.810666806201468</v>
      </c>
      <c r="Q18" s="42">
        <v>1054.6806000000001</v>
      </c>
      <c r="R18" s="42">
        <v>639.19599333174233</v>
      </c>
      <c r="S18" s="42">
        <v>0</v>
      </c>
      <c r="T18" s="42">
        <v>385.41100094969431</v>
      </c>
      <c r="U18" s="42">
        <v>2.2000000000000002</v>
      </c>
      <c r="V18" s="42">
        <v>270.93799999999999</v>
      </c>
      <c r="W18" s="90">
        <f t="shared" si="0"/>
        <v>113882.26827835769</v>
      </c>
      <c r="X18" s="38"/>
      <c r="Y18" s="44">
        <v>1640.1177869999999</v>
      </c>
      <c r="Z18" s="40"/>
      <c r="AA18" s="45">
        <v>0</v>
      </c>
      <c r="AB18" s="38"/>
      <c r="AC18" s="90">
        <f t="shared" si="3"/>
        <v>115522.38606535768</v>
      </c>
      <c r="AD18" s="31"/>
      <c r="AE18" s="27"/>
      <c r="AF18" s="147"/>
      <c r="AG18" s="2"/>
      <c r="AH18" s="36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" customHeight="1" x14ac:dyDescent="0.25">
      <c r="A19" s="46" t="s">
        <v>36</v>
      </c>
      <c r="B19" s="42">
        <v>61919.933400000002</v>
      </c>
      <c r="C19" s="42">
        <v>3432.047045700016</v>
      </c>
      <c r="D19" s="90">
        <f t="shared" si="1"/>
        <v>65351.980445700021</v>
      </c>
      <c r="E19" s="42">
        <v>1.6</v>
      </c>
      <c r="F19" s="90">
        <f t="shared" si="2"/>
        <v>65353.580445700019</v>
      </c>
      <c r="G19" s="42">
        <v>0</v>
      </c>
      <c r="H19" s="42">
        <v>0</v>
      </c>
      <c r="I19" s="42">
        <v>0</v>
      </c>
      <c r="J19" s="42">
        <v>9401.1268</v>
      </c>
      <c r="K19" s="42">
        <v>757.1268</v>
      </c>
      <c r="L19" s="42">
        <v>1.2900000000000001E-6</v>
      </c>
      <c r="M19" s="42">
        <v>361.1601</v>
      </c>
      <c r="N19" s="42">
        <v>137.86829999999998</v>
      </c>
      <c r="O19" s="42">
        <v>379.49359999999996</v>
      </c>
      <c r="P19" s="42">
        <v>77.063684286732624</v>
      </c>
      <c r="Q19" s="42">
        <v>716.73850000000004</v>
      </c>
      <c r="R19" s="42">
        <v>770.56141078157771</v>
      </c>
      <c r="S19" s="42">
        <v>0</v>
      </c>
      <c r="T19" s="42">
        <v>342.13758274194271</v>
      </c>
      <c r="U19" s="42">
        <v>2.5</v>
      </c>
      <c r="V19" s="42">
        <v>182.56479999999999</v>
      </c>
      <c r="W19" s="90">
        <f t="shared" si="0"/>
        <v>78481.922024800268</v>
      </c>
      <c r="X19" s="38"/>
      <c r="Y19" s="44">
        <v>0</v>
      </c>
      <c r="Z19" s="40"/>
      <c r="AA19" s="45">
        <v>0</v>
      </c>
      <c r="AB19" s="38"/>
      <c r="AC19" s="90">
        <f t="shared" si="3"/>
        <v>78481.922024800268</v>
      </c>
      <c r="AD19" s="31"/>
      <c r="AE19" s="27"/>
      <c r="AF19" s="147"/>
      <c r="AG19" s="2"/>
      <c r="AH19" s="3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" customHeight="1" x14ac:dyDescent="0.25">
      <c r="A20" s="46" t="s">
        <v>35</v>
      </c>
      <c r="B20" s="42">
        <v>66655.000499999995</v>
      </c>
      <c r="C20" s="42">
        <v>4020.3979676700096</v>
      </c>
      <c r="D20" s="90">
        <f t="shared" si="1"/>
        <v>70675.398467670006</v>
      </c>
      <c r="E20" s="42">
        <v>1.6916</v>
      </c>
      <c r="F20" s="90">
        <f t="shared" si="2"/>
        <v>70677.090067670011</v>
      </c>
      <c r="G20" s="42">
        <v>0</v>
      </c>
      <c r="H20" s="42">
        <v>0</v>
      </c>
      <c r="I20" s="42">
        <v>0</v>
      </c>
      <c r="J20" s="42">
        <v>10168.4049</v>
      </c>
      <c r="K20" s="42">
        <v>0</v>
      </c>
      <c r="L20" s="42">
        <v>0</v>
      </c>
      <c r="M20" s="42">
        <v>0</v>
      </c>
      <c r="N20" s="42">
        <v>149.1216</v>
      </c>
      <c r="O20" s="42">
        <v>316.58199999999999</v>
      </c>
      <c r="P20" s="42">
        <v>101.53308142965521</v>
      </c>
      <c r="Q20" s="42">
        <v>703.12040000000002</v>
      </c>
      <c r="R20" s="42">
        <v>726.09945672192612</v>
      </c>
      <c r="S20" s="42">
        <v>0</v>
      </c>
      <c r="T20" s="42">
        <v>450.77371229832693</v>
      </c>
      <c r="U20" s="42">
        <v>2.2000000000000002</v>
      </c>
      <c r="V20" s="42">
        <v>197.46639999999999</v>
      </c>
      <c r="W20" s="90">
        <f t="shared" si="0"/>
        <v>83492.391618119917</v>
      </c>
      <c r="X20" s="38"/>
      <c r="Y20" s="44">
        <v>553.09955400000001</v>
      </c>
      <c r="Z20" s="40"/>
      <c r="AA20" s="45">
        <v>0</v>
      </c>
      <c r="AB20" s="38"/>
      <c r="AC20" s="90">
        <f t="shared" si="3"/>
        <v>84045.491172119917</v>
      </c>
      <c r="AD20" s="31"/>
      <c r="AE20" s="27"/>
      <c r="AF20" s="147"/>
      <c r="AG20" s="2"/>
      <c r="AH20" s="3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" customHeight="1" x14ac:dyDescent="0.25">
      <c r="A21" s="46" t="s">
        <v>34</v>
      </c>
      <c r="B21" s="42">
        <v>127301.3306</v>
      </c>
      <c r="C21" s="42">
        <v>15035.634676019898</v>
      </c>
      <c r="D21" s="90">
        <f t="shared" si="1"/>
        <v>142336.96527601991</v>
      </c>
      <c r="E21" s="42">
        <v>5.1416000000000004</v>
      </c>
      <c r="F21" s="90">
        <f t="shared" si="2"/>
        <v>142342.10687601991</v>
      </c>
      <c r="G21" s="42">
        <v>0</v>
      </c>
      <c r="H21" s="42">
        <v>0</v>
      </c>
      <c r="I21" s="42">
        <v>0</v>
      </c>
      <c r="J21" s="42">
        <v>20478.6944</v>
      </c>
      <c r="K21" s="42">
        <v>0</v>
      </c>
      <c r="L21" s="42">
        <v>0</v>
      </c>
      <c r="M21" s="42">
        <v>0</v>
      </c>
      <c r="N21" s="42">
        <v>300.32490000000001</v>
      </c>
      <c r="O21" s="42">
        <v>627.78620000000001</v>
      </c>
      <c r="P21" s="42">
        <v>78.809358856703568</v>
      </c>
      <c r="Q21" s="42">
        <v>1406.2409</v>
      </c>
      <c r="R21" s="42">
        <v>450.44684088092936</v>
      </c>
      <c r="S21" s="42">
        <v>0</v>
      </c>
      <c r="T21" s="42">
        <v>349.88780753313097</v>
      </c>
      <c r="U21" s="42">
        <v>2.2000000000000002</v>
      </c>
      <c r="V21" s="42">
        <v>397.6893</v>
      </c>
      <c r="W21" s="90">
        <f t="shared" si="0"/>
        <v>166434.18658329072</v>
      </c>
      <c r="X21" s="38"/>
      <c r="Y21" s="44">
        <v>2404.2716460000001</v>
      </c>
      <c r="Z21" s="40"/>
      <c r="AA21" s="45">
        <v>0</v>
      </c>
      <c r="AB21" s="38"/>
      <c r="AC21" s="90">
        <f t="shared" si="3"/>
        <v>168838.45822929073</v>
      </c>
      <c r="AD21" s="31"/>
      <c r="AE21" s="27"/>
      <c r="AF21" s="147"/>
      <c r="AG21" s="2"/>
      <c r="AH21" s="3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" customHeight="1" x14ac:dyDescent="0.25">
      <c r="A22" s="46" t="s">
        <v>33</v>
      </c>
      <c r="B22" s="42">
        <v>100233.1146</v>
      </c>
      <c r="C22" s="42">
        <v>12518.800175910088</v>
      </c>
      <c r="D22" s="90">
        <f t="shared" si="1"/>
        <v>112751.91477591009</v>
      </c>
      <c r="E22" s="42">
        <v>2.8416999999999999</v>
      </c>
      <c r="F22" s="90">
        <f t="shared" si="2"/>
        <v>112754.75647591009</v>
      </c>
      <c r="G22" s="42">
        <v>0</v>
      </c>
      <c r="H22" s="42">
        <v>0</v>
      </c>
      <c r="I22" s="42">
        <v>0</v>
      </c>
      <c r="J22" s="42">
        <v>16222.152900000001</v>
      </c>
      <c r="K22" s="42">
        <v>1203.7074</v>
      </c>
      <c r="L22" s="42">
        <v>0</v>
      </c>
      <c r="M22" s="42">
        <v>574.0444</v>
      </c>
      <c r="N22" s="42">
        <v>237.8973</v>
      </c>
      <c r="O22" s="42">
        <v>488.08920000000001</v>
      </c>
      <c r="P22" s="42">
        <v>101.93904762227557</v>
      </c>
      <c r="Q22" s="42">
        <v>1652.3330000000001</v>
      </c>
      <c r="R22" s="42">
        <v>515.85099416773335</v>
      </c>
      <c r="S22" s="42">
        <v>0</v>
      </c>
      <c r="T22" s="42">
        <v>452.57606953767328</v>
      </c>
      <c r="U22" s="42">
        <v>2.2000000000000002</v>
      </c>
      <c r="V22" s="42">
        <v>315.02290000000005</v>
      </c>
      <c r="W22" s="90">
        <f t="shared" si="0"/>
        <v>134520.56968723779</v>
      </c>
      <c r="X22" s="38"/>
      <c r="Y22" s="44">
        <v>3101.1189720000002</v>
      </c>
      <c r="Z22" s="40"/>
      <c r="AA22" s="45">
        <v>0</v>
      </c>
      <c r="AB22" s="38"/>
      <c r="AC22" s="90">
        <f t="shared" si="3"/>
        <v>137621.68865923779</v>
      </c>
      <c r="AD22" s="31"/>
      <c r="AE22" s="27"/>
      <c r="AF22" s="147"/>
      <c r="AG22" s="2"/>
      <c r="AH22" s="3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" customHeight="1" x14ac:dyDescent="0.25">
      <c r="A23" s="46" t="s">
        <v>32</v>
      </c>
      <c r="B23" s="42">
        <v>53684.6587</v>
      </c>
      <c r="C23" s="42">
        <v>5556.6475975499843</v>
      </c>
      <c r="D23" s="90">
        <f t="shared" si="1"/>
        <v>59241.306297549985</v>
      </c>
      <c r="E23" s="42">
        <v>1.4499</v>
      </c>
      <c r="F23" s="90">
        <f t="shared" si="2"/>
        <v>59242.756197549985</v>
      </c>
      <c r="G23" s="42">
        <v>0</v>
      </c>
      <c r="H23" s="42">
        <v>0</v>
      </c>
      <c r="I23" s="42">
        <v>0</v>
      </c>
      <c r="J23" s="42">
        <v>8523.3278000000009</v>
      </c>
      <c r="K23" s="42">
        <v>541.34090000000003</v>
      </c>
      <c r="L23" s="42">
        <v>0</v>
      </c>
      <c r="M23" s="42">
        <v>258.16390000000001</v>
      </c>
      <c r="N23" s="42">
        <v>124.99339999999999</v>
      </c>
      <c r="O23" s="42">
        <v>466.23700000000002</v>
      </c>
      <c r="P23" s="42">
        <v>90.52386957133217</v>
      </c>
      <c r="Q23" s="42">
        <v>1511.7088999999999</v>
      </c>
      <c r="R23" s="42">
        <v>547.89556052766375</v>
      </c>
      <c r="S23" s="42">
        <v>0</v>
      </c>
      <c r="T23" s="42">
        <v>401.89640816514913</v>
      </c>
      <c r="U23" s="42">
        <v>2.5</v>
      </c>
      <c r="V23" s="42">
        <v>165.51589999999999</v>
      </c>
      <c r="W23" s="90">
        <f t="shared" si="0"/>
        <v>71876.859835814117</v>
      </c>
      <c r="X23" s="38"/>
      <c r="Y23" s="44">
        <v>887.73757799999998</v>
      </c>
      <c r="Z23" s="40"/>
      <c r="AA23" s="45">
        <v>0</v>
      </c>
      <c r="AB23" s="38"/>
      <c r="AC23" s="90">
        <f t="shared" si="3"/>
        <v>72764.597413814117</v>
      </c>
      <c r="AD23" s="31"/>
      <c r="AE23" s="27"/>
      <c r="AF23" s="147"/>
      <c r="AG23" s="2"/>
      <c r="AH23" s="3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" customHeight="1" x14ac:dyDescent="0.25">
      <c r="A24" s="46" t="s">
        <v>31</v>
      </c>
      <c r="B24" s="42">
        <v>80111.11540000001</v>
      </c>
      <c r="C24" s="42">
        <v>6014.2538704499739</v>
      </c>
      <c r="D24" s="90">
        <f t="shared" si="1"/>
        <v>86125.369270449984</v>
      </c>
      <c r="E24" s="42">
        <v>1.2167000000000001</v>
      </c>
      <c r="F24" s="90">
        <f t="shared" si="2"/>
        <v>86126.585970449989</v>
      </c>
      <c r="G24" s="42">
        <v>0</v>
      </c>
      <c r="H24" s="42">
        <v>0</v>
      </c>
      <c r="I24" s="42">
        <v>0</v>
      </c>
      <c r="J24" s="42">
        <v>12391.2655</v>
      </c>
      <c r="K24" s="42">
        <v>0</v>
      </c>
      <c r="L24" s="42">
        <v>0</v>
      </c>
      <c r="M24" s="42">
        <v>0</v>
      </c>
      <c r="N24" s="42">
        <v>181.72200000000001</v>
      </c>
      <c r="O24" s="42">
        <v>375.73879999999997</v>
      </c>
      <c r="P24" s="42">
        <v>84.112878725671294</v>
      </c>
      <c r="Q24" s="42">
        <v>1582.021</v>
      </c>
      <c r="R24" s="42">
        <v>443.24344789376494</v>
      </c>
      <c r="S24" s="42">
        <v>0</v>
      </c>
      <c r="T24" s="42">
        <v>373.43370320479528</v>
      </c>
      <c r="U24" s="42">
        <v>2.5</v>
      </c>
      <c r="V24" s="42">
        <v>240.63560000000001</v>
      </c>
      <c r="W24" s="90">
        <f t="shared" si="0"/>
        <v>101801.2589002742</v>
      </c>
      <c r="X24" s="38"/>
      <c r="Y24" s="44">
        <v>860.81057999999996</v>
      </c>
      <c r="Z24" s="40"/>
      <c r="AA24" s="45">
        <v>0</v>
      </c>
      <c r="AB24" s="38"/>
      <c r="AC24" s="90">
        <f t="shared" si="3"/>
        <v>102662.06948027421</v>
      </c>
      <c r="AD24" s="31"/>
      <c r="AE24" s="27"/>
      <c r="AF24" s="147"/>
      <c r="AG24" s="2"/>
      <c r="AH24" s="36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" customHeight="1" x14ac:dyDescent="0.25">
      <c r="A25" s="46" t="s">
        <v>30</v>
      </c>
      <c r="B25" s="42">
        <v>118443.61229999999</v>
      </c>
      <c r="C25" s="42">
        <v>12388.055526420028</v>
      </c>
      <c r="D25" s="90">
        <f t="shared" si="1"/>
        <v>130831.66782642002</v>
      </c>
      <c r="E25" s="42">
        <v>3.3167</v>
      </c>
      <c r="F25" s="90">
        <f t="shared" si="2"/>
        <v>130834.98452642001</v>
      </c>
      <c r="G25" s="42">
        <v>0</v>
      </c>
      <c r="H25" s="42">
        <v>0</v>
      </c>
      <c r="I25" s="42">
        <v>0</v>
      </c>
      <c r="J25" s="42">
        <v>18823.3727</v>
      </c>
      <c r="K25" s="42">
        <v>0</v>
      </c>
      <c r="L25" s="42">
        <v>0</v>
      </c>
      <c r="M25" s="42">
        <v>0</v>
      </c>
      <c r="N25" s="42">
        <v>276.05109999999996</v>
      </c>
      <c r="O25" s="42">
        <v>485.55540000000002</v>
      </c>
      <c r="P25" s="42">
        <v>86.051052755821686</v>
      </c>
      <c r="Q25" s="42">
        <v>1406.2409</v>
      </c>
      <c r="R25" s="42">
        <v>778.73193013936873</v>
      </c>
      <c r="S25" s="42">
        <v>0</v>
      </c>
      <c r="T25" s="42">
        <v>382.03856270553888</v>
      </c>
      <c r="U25" s="42">
        <v>2.5</v>
      </c>
      <c r="V25" s="42">
        <v>365.54609999999997</v>
      </c>
      <c r="W25" s="90">
        <f t="shared" si="0"/>
        <v>153441.07227202077</v>
      </c>
      <c r="X25" s="38"/>
      <c r="Y25" s="44">
        <v>4341.1595429999998</v>
      </c>
      <c r="Z25" s="40"/>
      <c r="AA25" s="45">
        <v>0</v>
      </c>
      <c r="AB25" s="38"/>
      <c r="AC25" s="90">
        <f t="shared" si="3"/>
        <v>157782.23181502076</v>
      </c>
      <c r="AD25" s="31"/>
      <c r="AE25" s="27"/>
      <c r="AF25" s="147"/>
      <c r="AG25" s="2"/>
      <c r="AH25" s="3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" customHeight="1" x14ac:dyDescent="0.25">
      <c r="A26" s="46" t="s">
        <v>29</v>
      </c>
      <c r="B26" s="42">
        <v>107242.84259999999</v>
      </c>
      <c r="C26" s="42">
        <v>8138.8544225099486</v>
      </c>
      <c r="D26" s="90">
        <f t="shared" si="1"/>
        <v>115381.69702250994</v>
      </c>
      <c r="E26" s="42">
        <v>2.5083000000000002</v>
      </c>
      <c r="F26" s="90">
        <f t="shared" si="2"/>
        <v>115384.20532250994</v>
      </c>
      <c r="G26" s="42">
        <v>0</v>
      </c>
      <c r="H26" s="42">
        <v>0</v>
      </c>
      <c r="I26" s="42">
        <v>0</v>
      </c>
      <c r="J26" s="42">
        <v>16600.5121</v>
      </c>
      <c r="K26" s="42">
        <v>0</v>
      </c>
      <c r="L26" s="42">
        <v>0</v>
      </c>
      <c r="M26" s="42">
        <v>0</v>
      </c>
      <c r="N26" s="42">
        <v>243.45079999999999</v>
      </c>
      <c r="O26" s="42">
        <v>349.90429999999998</v>
      </c>
      <c r="P26" s="42">
        <v>79.719737530817866</v>
      </c>
      <c r="Q26" s="42">
        <v>1283.1948</v>
      </c>
      <c r="R26" s="42">
        <v>448.97310367405021</v>
      </c>
      <c r="S26" s="42">
        <v>0</v>
      </c>
      <c r="T26" s="42">
        <v>353.92959143246611</v>
      </c>
      <c r="U26" s="42">
        <v>2.2000000000000002</v>
      </c>
      <c r="V26" s="42">
        <v>322.3768</v>
      </c>
      <c r="W26" s="90">
        <f t="shared" si="0"/>
        <v>135068.46655514729</v>
      </c>
      <c r="X26" s="38"/>
      <c r="Y26" s="44">
        <v>1089.7098870000002</v>
      </c>
      <c r="Z26" s="40"/>
      <c r="AA26" s="45">
        <v>0</v>
      </c>
      <c r="AB26" s="38"/>
      <c r="AC26" s="90">
        <f t="shared" si="3"/>
        <v>136158.17644214729</v>
      </c>
      <c r="AD26" s="31"/>
      <c r="AE26" s="27"/>
      <c r="AF26" s="147"/>
      <c r="AG26" s="2"/>
      <c r="AH26" s="3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" customHeight="1" x14ac:dyDescent="0.25">
      <c r="A27" s="46" t="s">
        <v>28</v>
      </c>
      <c r="B27" s="42">
        <v>73167.806099999987</v>
      </c>
      <c r="C27" s="42">
        <v>4739.4935391299741</v>
      </c>
      <c r="D27" s="90">
        <f t="shared" si="1"/>
        <v>77907.299639129968</v>
      </c>
      <c r="E27" s="42">
        <v>1.5751000000000002</v>
      </c>
      <c r="F27" s="90">
        <f t="shared" si="2"/>
        <v>77908.874739129969</v>
      </c>
      <c r="G27" s="42">
        <v>0</v>
      </c>
      <c r="H27" s="42">
        <v>0</v>
      </c>
      <c r="I27" s="42">
        <v>0</v>
      </c>
      <c r="J27" s="42">
        <v>11208.892800000001</v>
      </c>
      <c r="K27" s="42">
        <v>0</v>
      </c>
      <c r="L27" s="42">
        <v>0</v>
      </c>
      <c r="M27" s="42">
        <v>0</v>
      </c>
      <c r="N27" s="42">
        <v>164.37729999999999</v>
      </c>
      <c r="O27" s="42">
        <v>303.78709999999995</v>
      </c>
      <c r="P27" s="42">
        <v>78.095273725001505</v>
      </c>
      <c r="Q27" s="42">
        <v>1283.1948</v>
      </c>
      <c r="R27" s="42">
        <v>510.16917559940299</v>
      </c>
      <c r="S27" s="42">
        <v>0</v>
      </c>
      <c r="T27" s="42">
        <v>346.7175028128479</v>
      </c>
      <c r="U27" s="42">
        <v>2.2000000000000002</v>
      </c>
      <c r="V27" s="42">
        <v>217.6679</v>
      </c>
      <c r="W27" s="90">
        <f t="shared" si="0"/>
        <v>92023.976591267216</v>
      </c>
      <c r="X27" s="38"/>
      <c r="Y27" s="44">
        <v>0</v>
      </c>
      <c r="Z27" s="40"/>
      <c r="AA27" s="45">
        <v>0</v>
      </c>
      <c r="AB27" s="38"/>
      <c r="AC27" s="90">
        <f t="shared" si="3"/>
        <v>92023.976591267216</v>
      </c>
      <c r="AD27" s="31"/>
      <c r="AE27" s="27"/>
      <c r="AF27" s="147"/>
      <c r="AG27" s="2"/>
      <c r="AH27" s="3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" customHeight="1" x14ac:dyDescent="0.25">
      <c r="A28" s="46" t="s">
        <v>27</v>
      </c>
      <c r="B28" s="42">
        <v>51366.848700000002</v>
      </c>
      <c r="C28" s="42">
        <v>2614.8929870700017</v>
      </c>
      <c r="D28" s="90">
        <f t="shared" si="1"/>
        <v>53981.741687070004</v>
      </c>
      <c r="E28" s="42">
        <v>0.70829999999999993</v>
      </c>
      <c r="F28" s="90">
        <f t="shared" si="2"/>
        <v>53982.449987070002</v>
      </c>
      <c r="G28" s="42">
        <v>0</v>
      </c>
      <c r="H28" s="42">
        <v>0</v>
      </c>
      <c r="I28" s="42">
        <v>0</v>
      </c>
      <c r="J28" s="42">
        <v>7766.6093000000001</v>
      </c>
      <c r="K28" s="42">
        <v>701.90919999999994</v>
      </c>
      <c r="L28" s="42">
        <v>0</v>
      </c>
      <c r="M28" s="42">
        <v>334.73840000000001</v>
      </c>
      <c r="N28" s="42">
        <v>113.901</v>
      </c>
      <c r="O28" s="42">
        <v>327.6558</v>
      </c>
      <c r="P28" s="42">
        <v>109.88444286762719</v>
      </c>
      <c r="Q28" s="42">
        <v>1124.9927</v>
      </c>
      <c r="R28" s="42">
        <v>1126.9677209696324</v>
      </c>
      <c r="S28" s="42">
        <v>0</v>
      </c>
      <c r="T28" s="42">
        <v>487.85102882028957</v>
      </c>
      <c r="U28" s="42">
        <v>3</v>
      </c>
      <c r="V28" s="42">
        <v>150.82739999999998</v>
      </c>
      <c r="W28" s="90">
        <f t="shared" si="0"/>
        <v>66230.786979727563</v>
      </c>
      <c r="X28" s="38"/>
      <c r="Y28" s="44">
        <v>187.64106899999999</v>
      </c>
      <c r="Z28" s="40"/>
      <c r="AA28" s="45">
        <v>0</v>
      </c>
      <c r="AB28" s="38"/>
      <c r="AC28" s="90">
        <f t="shared" si="3"/>
        <v>66418.428048727568</v>
      </c>
      <c r="AD28" s="31"/>
      <c r="AE28" s="27"/>
      <c r="AF28" s="147"/>
      <c r="AG28" s="2"/>
      <c r="AH28" s="3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" customHeight="1" x14ac:dyDescent="0.25">
      <c r="A29" s="46" t="s">
        <v>26</v>
      </c>
      <c r="B29" s="42">
        <v>289043.29790000001</v>
      </c>
      <c r="C29" s="42">
        <v>21965.101091850127</v>
      </c>
      <c r="D29" s="90">
        <f t="shared" si="1"/>
        <v>311008.39899185015</v>
      </c>
      <c r="E29" s="42">
        <v>11.290799999999999</v>
      </c>
      <c r="F29" s="90">
        <f t="shared" si="2"/>
        <v>311019.68979185016</v>
      </c>
      <c r="G29" s="42">
        <v>0</v>
      </c>
      <c r="H29" s="42">
        <v>0</v>
      </c>
      <c r="I29" s="42">
        <v>0</v>
      </c>
      <c r="J29" s="42">
        <v>44739.7212</v>
      </c>
      <c r="K29" s="42">
        <v>9649.8698999999997</v>
      </c>
      <c r="L29" s="42">
        <v>5.1100000000000002E-6</v>
      </c>
      <c r="M29" s="42">
        <v>4603.1230999999998</v>
      </c>
      <c r="N29" s="42">
        <v>656.1173</v>
      </c>
      <c r="O29" s="42">
        <v>1306.0968</v>
      </c>
      <c r="P29" s="42">
        <v>69.236903847480022</v>
      </c>
      <c r="Q29" s="42">
        <v>2024.7862</v>
      </c>
      <c r="R29" s="42">
        <v>364.18827250957827</v>
      </c>
      <c r="S29" s="42">
        <v>0</v>
      </c>
      <c r="T29" s="42">
        <v>307.38923450389314</v>
      </c>
      <c r="U29" s="42">
        <v>0.5</v>
      </c>
      <c r="V29" s="42">
        <v>868.82849999999996</v>
      </c>
      <c r="W29" s="90">
        <f t="shared" si="0"/>
        <v>375609.5472078211</v>
      </c>
      <c r="X29" s="38"/>
      <c r="Y29" s="44">
        <v>2752.1160030000001</v>
      </c>
      <c r="Z29" s="40"/>
      <c r="AA29" s="45">
        <v>0</v>
      </c>
      <c r="AB29" s="38"/>
      <c r="AC29" s="90">
        <f t="shared" si="3"/>
        <v>378361.66321082111</v>
      </c>
      <c r="AD29" s="31"/>
      <c r="AE29" s="27"/>
      <c r="AF29" s="147"/>
      <c r="AG29" s="2"/>
      <c r="AH29" s="36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" customHeight="1" x14ac:dyDescent="0.25">
      <c r="A30" s="46" t="s">
        <v>25</v>
      </c>
      <c r="B30" s="42">
        <v>130104.8959</v>
      </c>
      <c r="C30" s="42">
        <v>10917.178221180038</v>
      </c>
      <c r="D30" s="90">
        <f t="shared" si="1"/>
        <v>141022.07412118005</v>
      </c>
      <c r="E30" s="42">
        <v>2.6333000000000002</v>
      </c>
      <c r="F30" s="90">
        <f t="shared" si="2"/>
        <v>141024.70742118004</v>
      </c>
      <c r="G30" s="42">
        <v>0</v>
      </c>
      <c r="H30" s="42">
        <v>0</v>
      </c>
      <c r="I30" s="42">
        <v>0</v>
      </c>
      <c r="J30" s="42">
        <v>20289.514800000001</v>
      </c>
      <c r="K30" s="42">
        <v>0</v>
      </c>
      <c r="L30" s="42">
        <v>0</v>
      </c>
      <c r="M30" s="42">
        <v>0</v>
      </c>
      <c r="N30" s="42">
        <v>297.55180000000001</v>
      </c>
      <c r="O30" s="42">
        <v>461.75009999999997</v>
      </c>
      <c r="P30" s="42">
        <v>92.314673684085946</v>
      </c>
      <c r="Q30" s="42">
        <v>1511.7088999999999</v>
      </c>
      <c r="R30" s="42">
        <v>592.42869102933344</v>
      </c>
      <c r="S30" s="42">
        <v>0</v>
      </c>
      <c r="T30" s="42">
        <v>409.84699336604535</v>
      </c>
      <c r="U30" s="42">
        <v>2.2000000000000002</v>
      </c>
      <c r="V30" s="42">
        <v>394.01709999999997</v>
      </c>
      <c r="W30" s="90">
        <f t="shared" si="0"/>
        <v>165076.04047925951</v>
      </c>
      <c r="X30" s="38"/>
      <c r="Y30" s="44">
        <v>2759.082942</v>
      </c>
      <c r="Z30" s="40"/>
      <c r="AA30" s="45">
        <v>0</v>
      </c>
      <c r="AB30" s="38"/>
      <c r="AC30" s="90">
        <f t="shared" si="3"/>
        <v>167835.12342125952</v>
      </c>
      <c r="AD30" s="31"/>
      <c r="AE30" s="27"/>
      <c r="AF30" s="147"/>
      <c r="AG30" s="2"/>
      <c r="AH30" s="3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" customHeight="1" x14ac:dyDescent="0.25">
      <c r="A31" s="46" t="s">
        <v>24</v>
      </c>
      <c r="B31" s="42">
        <v>148922.3561</v>
      </c>
      <c r="C31" s="42">
        <v>13466.698883610077</v>
      </c>
      <c r="D31" s="90">
        <f t="shared" si="1"/>
        <v>162389.05498361008</v>
      </c>
      <c r="E31" s="42">
        <v>4.6500000000000004</v>
      </c>
      <c r="F31" s="90">
        <f t="shared" si="2"/>
        <v>162393.70498361008</v>
      </c>
      <c r="G31" s="42">
        <v>0</v>
      </c>
      <c r="H31" s="42">
        <v>0</v>
      </c>
      <c r="I31" s="42">
        <v>0</v>
      </c>
      <c r="J31" s="42">
        <v>23363.683699999998</v>
      </c>
      <c r="K31" s="42">
        <v>0</v>
      </c>
      <c r="L31" s="42">
        <v>0</v>
      </c>
      <c r="M31" s="42">
        <v>0</v>
      </c>
      <c r="N31" s="42">
        <v>342.63470000000001</v>
      </c>
      <c r="O31" s="42">
        <v>468.72490000000005</v>
      </c>
      <c r="P31" s="42">
        <v>71.102391397727146</v>
      </c>
      <c r="Q31" s="42">
        <v>1476.5528999999999</v>
      </c>
      <c r="R31" s="42">
        <v>602.76243255594068</v>
      </c>
      <c r="S31" s="42">
        <v>0</v>
      </c>
      <c r="T31" s="42">
        <v>315.67138960608924</v>
      </c>
      <c r="U31" s="42">
        <v>2.2000000000000002</v>
      </c>
      <c r="V31" s="42">
        <v>453.7158</v>
      </c>
      <c r="W31" s="90">
        <f t="shared" si="0"/>
        <v>189490.75319716983</v>
      </c>
      <c r="X31" s="38"/>
      <c r="Y31" s="44">
        <v>3349.7607149999999</v>
      </c>
      <c r="Z31" s="40"/>
      <c r="AA31" s="45">
        <v>0</v>
      </c>
      <c r="AB31" s="38"/>
      <c r="AC31" s="90">
        <f t="shared" si="3"/>
        <v>192840.51391216984</v>
      </c>
      <c r="AD31" s="31"/>
      <c r="AE31" s="27"/>
      <c r="AF31" s="147"/>
      <c r="AG31" s="2"/>
      <c r="AH31" s="36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" customHeight="1" x14ac:dyDescent="0.25">
      <c r="A32" s="46" t="s">
        <v>23</v>
      </c>
      <c r="B32" s="42">
        <v>40823.234799999998</v>
      </c>
      <c r="C32" s="42">
        <v>1274.7603313200016</v>
      </c>
      <c r="D32" s="90">
        <f t="shared" si="1"/>
        <v>42097.99513132</v>
      </c>
      <c r="E32" s="42">
        <v>1</v>
      </c>
      <c r="F32" s="90">
        <f t="shared" si="2"/>
        <v>42098.99513132</v>
      </c>
      <c r="G32" s="42">
        <v>0</v>
      </c>
      <c r="H32" s="42">
        <v>0</v>
      </c>
      <c r="I32" s="42">
        <v>0</v>
      </c>
      <c r="J32" s="42">
        <v>6056.7937000000002</v>
      </c>
      <c r="K32" s="42">
        <v>62.2607</v>
      </c>
      <c r="L32" s="42">
        <v>0</v>
      </c>
      <c r="M32" s="42">
        <v>29.6919</v>
      </c>
      <c r="N32" s="42">
        <v>88.826599999999999</v>
      </c>
      <c r="O32" s="42">
        <v>242.1634</v>
      </c>
      <c r="P32" s="42">
        <v>80.808238102839681</v>
      </c>
      <c r="Q32" s="42">
        <v>931.63459999999998</v>
      </c>
      <c r="R32" s="42">
        <v>359.35985773429701</v>
      </c>
      <c r="S32" s="42">
        <v>0</v>
      </c>
      <c r="T32" s="42">
        <v>358.76217840770744</v>
      </c>
      <c r="U32" s="42">
        <v>3</v>
      </c>
      <c r="V32" s="42">
        <v>117.624</v>
      </c>
      <c r="W32" s="90">
        <f t="shared" si="0"/>
        <v>50429.92030556484</v>
      </c>
      <c r="X32" s="38"/>
      <c r="Y32" s="44">
        <v>74.035109076923092</v>
      </c>
      <c r="Z32" s="40"/>
      <c r="AA32" s="39">
        <v>0</v>
      </c>
      <c r="AB32" s="38"/>
      <c r="AC32" s="90">
        <f t="shared" si="3"/>
        <v>50503.955414641765</v>
      </c>
      <c r="AD32" s="31"/>
      <c r="AE32" s="27"/>
      <c r="AF32" s="147"/>
      <c r="AG32" s="2"/>
      <c r="AH32" s="36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s="47" customFormat="1" ht="20.100000000000001" customHeight="1" x14ac:dyDescent="0.2">
      <c r="A33" s="94" t="s">
        <v>22</v>
      </c>
      <c r="B33" s="93">
        <f>SUM(B10:B32)</f>
        <v>3146683.3164000004</v>
      </c>
      <c r="C33" s="93">
        <f>SUM(C10:C32)</f>
        <v>310126.30827359902</v>
      </c>
      <c r="D33" s="93">
        <f>SUM(D10:D32)</f>
        <v>3456809.6246735994</v>
      </c>
      <c r="E33" s="93">
        <f t="shared" ref="E33:W33" si="4">SUM(E10:E32)</f>
        <v>107.0158</v>
      </c>
      <c r="F33" s="93">
        <f>SUM(F10:F32)</f>
        <v>3456916.6404735995</v>
      </c>
      <c r="G33" s="93">
        <f t="shared" si="4"/>
        <v>0</v>
      </c>
      <c r="H33" s="93">
        <f t="shared" si="4"/>
        <v>0</v>
      </c>
      <c r="I33" s="93">
        <f t="shared" si="4"/>
        <v>0</v>
      </c>
      <c r="J33" s="93">
        <f t="shared" si="4"/>
        <v>497339.65040000004</v>
      </c>
      <c r="K33" s="93">
        <f t="shared" si="4"/>
        <v>58060.418399999995</v>
      </c>
      <c r="L33" s="93">
        <f t="shared" si="4"/>
        <v>6.4000000000000006E-6</v>
      </c>
      <c r="M33" s="93">
        <f t="shared" si="4"/>
        <v>27690.055700000004</v>
      </c>
      <c r="N33" s="93">
        <f t="shared" si="4"/>
        <v>7293.5716999999986</v>
      </c>
      <c r="O33" s="93">
        <f t="shared" si="4"/>
        <v>14588.998899999997</v>
      </c>
      <c r="P33" s="93">
        <f t="shared" si="4"/>
        <v>1996.8823665699999</v>
      </c>
      <c r="Q33" s="93">
        <f t="shared" si="4"/>
        <v>34751.082400000007</v>
      </c>
      <c r="R33" s="93">
        <f>SUM(R10:R32)</f>
        <v>13295.492750590001</v>
      </c>
      <c r="S33" s="93">
        <f t="shared" si="4"/>
        <v>0</v>
      </c>
      <c r="T33" s="93">
        <f t="shared" si="4"/>
        <v>8865.5053573900004</v>
      </c>
      <c r="U33" s="93">
        <f t="shared" si="4"/>
        <v>45.800000000000004</v>
      </c>
      <c r="V33" s="93">
        <f t="shared" si="4"/>
        <v>9658.1247999999996</v>
      </c>
      <c r="W33" s="93">
        <f t="shared" si="4"/>
        <v>4130502.2232545498</v>
      </c>
      <c r="X33" s="49"/>
      <c r="Y33" s="92">
        <f>SUM(Y10:Y32)</f>
        <v>89828.833445076933</v>
      </c>
      <c r="Z33" s="40"/>
      <c r="AA33" s="141">
        <f>SUM(AA10:AA32)</f>
        <v>0</v>
      </c>
      <c r="AB33" s="48"/>
      <c r="AC33" s="91">
        <f>SUM(AC10:AC32)</f>
        <v>4220331.0566996261</v>
      </c>
      <c r="AD33" s="31"/>
      <c r="AE33" s="27"/>
      <c r="AF33" s="147"/>
      <c r="AG33" s="48"/>
      <c r="AH33" s="36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</row>
    <row r="34" spans="1:52" ht="15" customHeight="1" x14ac:dyDescent="0.25">
      <c r="A34" s="46" t="s">
        <v>21</v>
      </c>
      <c r="B34" s="42">
        <v>67462.675199999998</v>
      </c>
      <c r="C34" s="42">
        <v>16735.315117709884</v>
      </c>
      <c r="D34" s="90">
        <f>B34+C34</f>
        <v>84197.990317709889</v>
      </c>
      <c r="E34" s="42">
        <v>0</v>
      </c>
      <c r="F34" s="90">
        <f>D34+E34</f>
        <v>84197.990317709889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457.0283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90">
        <f>SUM(F34:V34)</f>
        <v>84655.018617709895</v>
      </c>
      <c r="X34" s="38"/>
      <c r="Y34" s="44"/>
      <c r="Z34" s="40"/>
      <c r="AA34" s="140">
        <v>0</v>
      </c>
      <c r="AB34" s="38"/>
      <c r="AC34" s="90">
        <f>+W34+Y34+AA34</f>
        <v>84655.018617709895</v>
      </c>
      <c r="AD34" s="31"/>
      <c r="AE34" s="27"/>
      <c r="AF34" s="147"/>
      <c r="AG34" s="2"/>
      <c r="AH34" s="36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" customHeight="1" x14ac:dyDescent="0.25">
      <c r="A35" s="46" t="s">
        <v>20</v>
      </c>
      <c r="B35" s="42">
        <v>45.8</v>
      </c>
      <c r="C35" s="42">
        <v>0</v>
      </c>
      <c r="D35" s="90">
        <f>B35+C35</f>
        <v>45.8</v>
      </c>
      <c r="E35" s="42">
        <v>0</v>
      </c>
      <c r="F35" s="90">
        <f>D35+E35</f>
        <v>45.8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90"/>
      <c r="X35" s="38"/>
      <c r="Y35" s="44"/>
      <c r="Z35" s="40"/>
      <c r="AA35" s="45"/>
      <c r="AB35" s="38"/>
      <c r="AC35" s="90">
        <f t="shared" si="3"/>
        <v>0</v>
      </c>
      <c r="AD35" s="31"/>
      <c r="AF35" s="147"/>
      <c r="AG35" s="2"/>
      <c r="AH35" s="36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" customHeight="1" x14ac:dyDescent="0.25">
      <c r="A36" s="46" t="s">
        <v>19</v>
      </c>
      <c r="B36" s="42">
        <v>2420090.8078000001</v>
      </c>
      <c r="C36" s="42">
        <v>0</v>
      </c>
      <c r="D36" s="90">
        <f>B36+C36</f>
        <v>2420090.8078000001</v>
      </c>
      <c r="E36" s="42">
        <v>0</v>
      </c>
      <c r="F36" s="90">
        <f>D36+E36</f>
        <v>2420090.8078000001</v>
      </c>
      <c r="G36" s="42">
        <v>0</v>
      </c>
      <c r="H36" s="42">
        <v>0</v>
      </c>
      <c r="I36" s="42">
        <v>0</v>
      </c>
      <c r="J36" s="42">
        <v>360292.70039999997</v>
      </c>
      <c r="K36" s="42">
        <v>0</v>
      </c>
      <c r="L36" s="42">
        <v>0</v>
      </c>
      <c r="M36" s="42">
        <v>0</v>
      </c>
      <c r="N36" s="42">
        <v>0</v>
      </c>
      <c r="O36" s="42">
        <v>24261.620800000001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90">
        <f>SUM(F36:V36)</f>
        <v>2804645.1290000002</v>
      </c>
      <c r="X36" s="38"/>
      <c r="Y36" s="44">
        <f>-SUM(Y33)</f>
        <v>-89828.833445076933</v>
      </c>
      <c r="Z36" s="40"/>
      <c r="AA36" s="45">
        <f>-(AA33+AA34)</f>
        <v>0</v>
      </c>
      <c r="AB36" s="38"/>
      <c r="AC36" s="90">
        <f>+W36+Y36+AA36</f>
        <v>2714816.2955549234</v>
      </c>
      <c r="AD36" s="31"/>
      <c r="AE36" s="27"/>
      <c r="AF36" s="147"/>
      <c r="AG36" s="2"/>
      <c r="AH36" s="36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" customHeight="1" x14ac:dyDescent="0.25">
      <c r="A37" s="46" t="s">
        <v>18</v>
      </c>
      <c r="B37" s="42">
        <v>0</v>
      </c>
      <c r="C37" s="42">
        <v>0</v>
      </c>
      <c r="D37" s="90">
        <f>B37+C37</f>
        <v>0</v>
      </c>
      <c r="E37" s="42">
        <v>0</v>
      </c>
      <c r="F37" s="90">
        <f>D37+E37</f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412638.08319999999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22489.012699999999</v>
      </c>
      <c r="W37" s="90">
        <f>SUM(F37:V37)</f>
        <v>435127.09590000001</v>
      </c>
      <c r="X37" s="38"/>
      <c r="Y37" s="44"/>
      <c r="Z37" s="40"/>
      <c r="AA37" s="45"/>
      <c r="AB37" s="38"/>
      <c r="AC37" s="90">
        <f t="shared" si="3"/>
        <v>435127.09590000001</v>
      </c>
      <c r="AD37" s="31"/>
      <c r="AE37" s="27"/>
      <c r="AF37" s="147"/>
      <c r="AG37" s="2"/>
      <c r="AH37" s="36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" customHeight="1" x14ac:dyDescent="0.25">
      <c r="A38" s="43" t="s">
        <v>17</v>
      </c>
      <c r="B38" s="41">
        <v>60141.421700000006</v>
      </c>
      <c r="C38" s="41">
        <v>0</v>
      </c>
      <c r="D38" s="90">
        <f>B38+C38</f>
        <v>60141.421700000006</v>
      </c>
      <c r="E38" s="41">
        <v>0</v>
      </c>
      <c r="F38" s="90">
        <f>D38+E38</f>
        <v>60141.421700000006</v>
      </c>
      <c r="G38" s="41">
        <v>0</v>
      </c>
      <c r="H38" s="41">
        <v>0</v>
      </c>
      <c r="I38" s="41">
        <v>0</v>
      </c>
      <c r="J38" s="41">
        <v>8652.5624000000007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89">
        <f>SUM(F38:V38)</f>
        <v>68793.984100000001</v>
      </c>
      <c r="X38" s="38"/>
      <c r="Y38" s="37"/>
      <c r="Z38" s="40"/>
      <c r="AA38" s="39"/>
      <c r="AB38" s="38"/>
      <c r="AC38" s="89">
        <f t="shared" si="3"/>
        <v>68793.984100000001</v>
      </c>
      <c r="AD38" s="31"/>
      <c r="AE38" s="27"/>
      <c r="AF38" s="147"/>
      <c r="AG38" s="2"/>
      <c r="AH38" s="36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s="29" customFormat="1" ht="20.100000000000001" customHeight="1" x14ac:dyDescent="0.2">
      <c r="A39" s="88" t="s">
        <v>16</v>
      </c>
      <c r="B39" s="87">
        <f>+SUM(B33:B38)</f>
        <v>5694424.0211000005</v>
      </c>
      <c r="C39" s="87">
        <f>+SUM(C33:C38)</f>
        <v>326861.62339130888</v>
      </c>
      <c r="D39" s="87">
        <f>+SUM(D33:D38)</f>
        <v>6021285.6444913084</v>
      </c>
      <c r="E39" s="87">
        <f t="shared" ref="E39:V39" si="5">+SUM(E33:E38)</f>
        <v>107.0158</v>
      </c>
      <c r="F39" s="87">
        <f>SUM(F33:F38)</f>
        <v>6021392.6602913095</v>
      </c>
      <c r="G39" s="87">
        <f t="shared" si="5"/>
        <v>0</v>
      </c>
      <c r="H39" s="87">
        <f t="shared" si="5"/>
        <v>0</v>
      </c>
      <c r="I39" s="87">
        <f t="shared" si="5"/>
        <v>0</v>
      </c>
      <c r="J39" s="87">
        <f t="shared" si="5"/>
        <v>866284.91320000007</v>
      </c>
      <c r="K39" s="87">
        <f t="shared" si="5"/>
        <v>58060.418399999995</v>
      </c>
      <c r="L39" s="87">
        <f t="shared" si="5"/>
        <v>6.4000000000000006E-6</v>
      </c>
      <c r="M39" s="87">
        <f t="shared" si="5"/>
        <v>440328.13890000002</v>
      </c>
      <c r="N39" s="87">
        <f t="shared" si="5"/>
        <v>7293.5716999999986</v>
      </c>
      <c r="O39" s="87">
        <f t="shared" si="5"/>
        <v>38850.619699999996</v>
      </c>
      <c r="P39" s="87">
        <f t="shared" si="5"/>
        <v>1996.8823665699999</v>
      </c>
      <c r="Q39" s="87">
        <f t="shared" si="5"/>
        <v>35208.110700000005</v>
      </c>
      <c r="R39" s="87">
        <f t="shared" si="5"/>
        <v>13295.492750590001</v>
      </c>
      <c r="S39" s="87">
        <f t="shared" si="5"/>
        <v>0</v>
      </c>
      <c r="T39" s="87">
        <f t="shared" si="5"/>
        <v>8865.5053573900004</v>
      </c>
      <c r="U39" s="87">
        <f t="shared" si="5"/>
        <v>45.800000000000004</v>
      </c>
      <c r="V39" s="87">
        <f t="shared" si="5"/>
        <v>32147.137499999997</v>
      </c>
      <c r="W39" s="87">
        <f>+SUM(W33:W38)</f>
        <v>7523723.4508722592</v>
      </c>
      <c r="X39" s="35"/>
      <c r="Y39" s="34">
        <f>+SUM(Y33:Y38)</f>
        <v>0</v>
      </c>
      <c r="Z39" s="33"/>
      <c r="AA39" s="142"/>
      <c r="AB39" s="32"/>
      <c r="AC39" s="86">
        <f>+SUM(AC33:AC38)</f>
        <v>7523723.4508722592</v>
      </c>
      <c r="AD39" s="31"/>
      <c r="AE39" s="27"/>
      <c r="AF39" s="147"/>
      <c r="AG39" s="30"/>
      <c r="AH39" s="22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2" ht="15" customHeight="1" x14ac:dyDescent="0.2">
      <c r="R40" s="31"/>
      <c r="T40" s="31"/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" customHeight="1" x14ac:dyDescent="0.2">
      <c r="B41" s="27">
        <f>B42/1000</f>
        <v>0</v>
      </c>
      <c r="C41" s="27">
        <f>C42/1000</f>
        <v>0</v>
      </c>
      <c r="D41" s="27"/>
      <c r="E41" s="27">
        <f t="shared" ref="E41:W41" si="6">E42/1000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27">
        <f t="shared" si="6"/>
        <v>0</v>
      </c>
      <c r="L41" s="27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27">
        <f t="shared" si="6"/>
        <v>0</v>
      </c>
      <c r="S41" s="27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ref="X41:AB41" si="7">X40/1000</f>
        <v>0</v>
      </c>
      <c r="Y41" s="27">
        <f t="shared" si="7"/>
        <v>0</v>
      </c>
      <c r="Z41" s="27">
        <f t="shared" si="7"/>
        <v>0</v>
      </c>
      <c r="AA41" s="27">
        <f t="shared" si="7"/>
        <v>0</v>
      </c>
      <c r="AB41" s="27">
        <f t="shared" si="7"/>
        <v>0</v>
      </c>
      <c r="AC41" s="27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" customHeight="1" x14ac:dyDescent="0.2">
      <c r="A42" s="148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47"/>
      <c r="Y42" s="147"/>
      <c r="Z42" s="147"/>
      <c r="AA42" s="147"/>
      <c r="AB42" s="147"/>
      <c r="AC42" s="147"/>
      <c r="AD42" s="148"/>
      <c r="AE42" s="148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" customHeight="1" x14ac:dyDescent="0.2">
      <c r="A43" s="2"/>
      <c r="B43" s="2"/>
      <c r="C43" s="2"/>
      <c r="D43" s="2"/>
      <c r="E43" s="2"/>
      <c r="F43" s="15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s="6" customFormat="1" ht="15" customHeight="1" x14ac:dyDescent="0.2">
      <c r="A44" s="25" t="s">
        <v>15</v>
      </c>
      <c r="B44" s="24"/>
      <c r="C44" s="24"/>
      <c r="D44" s="23"/>
      <c r="E44" s="17">
        <v>2111371.6940000001</v>
      </c>
      <c r="F44" s="153"/>
      <c r="J44" s="4" t="s">
        <v>14</v>
      </c>
      <c r="K44" s="7" t="s">
        <v>13</v>
      </c>
      <c r="W44" s="22"/>
      <c r="AD44" s="7"/>
      <c r="AE44" s="7"/>
      <c r="AF44" s="7"/>
    </row>
    <row r="45" spans="1:52" s="6" customFormat="1" ht="15" customHeight="1" x14ac:dyDescent="0.2">
      <c r="A45" s="195" t="s">
        <v>12</v>
      </c>
      <c r="B45" s="196"/>
      <c r="C45" s="196"/>
      <c r="D45" s="18"/>
      <c r="E45" s="17">
        <v>3561882.1354999999</v>
      </c>
      <c r="F45" s="153"/>
      <c r="K45" s="7" t="s">
        <v>11</v>
      </c>
      <c r="W45" s="4"/>
      <c r="Y45" s="4"/>
      <c r="AA45" s="4"/>
      <c r="AC45" s="4"/>
      <c r="AD45" s="7"/>
      <c r="AE45" s="7"/>
      <c r="AF45" s="7"/>
    </row>
    <row r="46" spans="1:52" s="6" customFormat="1" ht="15" hidden="1" customHeight="1" x14ac:dyDescent="0.2">
      <c r="A46" s="209"/>
      <c r="B46" s="210"/>
      <c r="C46" s="210"/>
      <c r="D46" s="18"/>
      <c r="E46" s="17"/>
      <c r="F46" s="153"/>
      <c r="K46" s="6" t="s">
        <v>10</v>
      </c>
      <c r="AD46" s="7"/>
      <c r="AE46" s="7"/>
      <c r="AF46" s="7"/>
    </row>
    <row r="47" spans="1:52" s="6" customFormat="1" ht="15" customHeight="1" x14ac:dyDescent="0.2">
      <c r="A47" s="20" t="s">
        <v>9</v>
      </c>
      <c r="B47" s="196"/>
      <c r="C47" s="196"/>
      <c r="D47" s="18"/>
      <c r="E47" s="17">
        <v>259176.61600000001</v>
      </c>
      <c r="F47" s="153"/>
      <c r="K47" s="7" t="s">
        <v>8</v>
      </c>
      <c r="AD47" s="7"/>
      <c r="AE47" s="7"/>
      <c r="AF47" s="7"/>
    </row>
    <row r="48" spans="1:52" s="6" customFormat="1" ht="15" customHeight="1" x14ac:dyDescent="0.2">
      <c r="A48" s="20" t="s">
        <v>7</v>
      </c>
      <c r="B48" s="196"/>
      <c r="C48" s="196"/>
      <c r="D48" s="18"/>
      <c r="E48" s="17">
        <v>233.81</v>
      </c>
      <c r="F48" s="153"/>
      <c r="K48" s="7" t="s">
        <v>6</v>
      </c>
      <c r="AD48" s="7"/>
      <c r="AE48" s="7"/>
      <c r="AF48" s="7"/>
    </row>
    <row r="49" spans="1:52" s="6" customFormat="1" ht="15" customHeight="1" x14ac:dyDescent="0.2">
      <c r="A49" s="195" t="s">
        <v>5</v>
      </c>
      <c r="B49" s="196"/>
      <c r="C49" s="196"/>
      <c r="D49" s="18"/>
      <c r="E49" s="17">
        <v>4066.4749999999999</v>
      </c>
      <c r="F49" s="153"/>
      <c r="AD49" s="7"/>
      <c r="AE49" s="7"/>
      <c r="AF49" s="7"/>
    </row>
    <row r="50" spans="1:52" s="6" customFormat="1" ht="15" customHeight="1" x14ac:dyDescent="0.2">
      <c r="A50" s="195" t="s">
        <v>4</v>
      </c>
      <c r="B50" s="196"/>
      <c r="C50" s="196"/>
      <c r="D50" s="18"/>
      <c r="E50" s="17">
        <v>77457.236099999995</v>
      </c>
      <c r="F50" s="153"/>
    </row>
    <row r="51" spans="1:52" s="6" customFormat="1" ht="15" customHeight="1" x14ac:dyDescent="0.2">
      <c r="A51" s="20" t="s">
        <v>3</v>
      </c>
      <c r="B51" s="196"/>
      <c r="C51" s="196"/>
      <c r="D51" s="18"/>
      <c r="E51" s="17">
        <v>7204.6936913080217</v>
      </c>
      <c r="F51" s="153"/>
    </row>
    <row r="52" spans="1:52" s="84" customFormat="1" ht="20.100000000000001" customHeight="1" x14ac:dyDescent="0.2">
      <c r="A52" s="232" t="s">
        <v>109</v>
      </c>
      <c r="B52" s="233"/>
      <c r="C52" s="233"/>
      <c r="D52" s="143"/>
      <c r="E52" s="85">
        <f>SUM(E44:E51)</f>
        <v>6021392.6602913076</v>
      </c>
      <c r="F52" s="155"/>
    </row>
    <row r="53" spans="1:52" s="6" customFormat="1" ht="15" customHeight="1" x14ac:dyDescent="0.2">
      <c r="A53" s="209"/>
      <c r="B53" s="210"/>
      <c r="C53" s="210"/>
      <c r="D53" s="18"/>
      <c r="E53" s="17">
        <v>0</v>
      </c>
      <c r="F53" s="153"/>
    </row>
    <row r="54" spans="1:52" s="6" customFormat="1" ht="15" customHeight="1" x14ac:dyDescent="0.2">
      <c r="A54" s="209" t="s">
        <v>2</v>
      </c>
      <c r="B54" s="210"/>
      <c r="C54" s="210"/>
      <c r="D54" s="18"/>
      <c r="E54" s="17">
        <v>45.8</v>
      </c>
      <c r="F54" s="153"/>
    </row>
    <row r="55" spans="1:52" s="6" customFormat="1" ht="20.100000000000001" customHeight="1" x14ac:dyDescent="0.2">
      <c r="A55" s="230" t="s">
        <v>110</v>
      </c>
      <c r="B55" s="231"/>
      <c r="C55" s="231"/>
      <c r="D55" s="83"/>
      <c r="E55" s="82">
        <f>+E52-E53-E54</f>
        <v>6021346.8602913078</v>
      </c>
      <c r="F55" s="153"/>
    </row>
    <row r="56" spans="1:52" x14ac:dyDescent="0.2">
      <c r="A56" s="6"/>
      <c r="B56" s="6"/>
      <c r="C56" s="6"/>
      <c r="D56" s="6"/>
      <c r="E56" s="2"/>
      <c r="F56" s="16"/>
      <c r="G56" s="14"/>
      <c r="H56" s="14"/>
      <c r="I56" s="14"/>
      <c r="J56" s="15"/>
      <c r="K56" s="6"/>
      <c r="L56" s="14"/>
      <c r="M56" s="14"/>
      <c r="N56" s="14"/>
      <c r="O56" s="7"/>
      <c r="P56" s="7"/>
      <c r="Q56" s="7"/>
      <c r="R56" s="7"/>
      <c r="S56" s="7"/>
      <c r="T56" s="7"/>
      <c r="V56" s="13"/>
      <c r="W56" s="13"/>
      <c r="X56" s="2"/>
      <c r="Z56" s="2"/>
      <c r="AA56" s="13" t="s">
        <v>1</v>
      </c>
      <c r="AB56" s="2"/>
      <c r="AC56" s="1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">
      <c r="A57" s="12" t="s">
        <v>0</v>
      </c>
      <c r="B57" s="6"/>
      <c r="C57" s="6"/>
      <c r="D57" s="6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11"/>
      <c r="X57" s="2"/>
      <c r="Z57" s="2"/>
      <c r="AA57" s="3"/>
      <c r="AB57" s="2"/>
      <c r="AC57" s="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">
      <c r="A58" s="81" t="s">
        <v>118</v>
      </c>
      <c r="B58" s="6"/>
      <c r="C58" s="6"/>
      <c r="D58" s="6"/>
      <c r="E58" s="2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"/>
      <c r="V58" s="2"/>
      <c r="W58" s="11"/>
      <c r="X58" s="2"/>
      <c r="Z58" s="2"/>
      <c r="AA58" s="3"/>
      <c r="AB58" s="2"/>
      <c r="AC58" s="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3.5" thickBot="1" x14ac:dyDescent="0.25">
      <c r="A59" s="10" t="s">
        <v>97</v>
      </c>
      <c r="B59" s="9"/>
      <c r="C59" s="9"/>
      <c r="D59" s="9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  <c r="Y59" s="10"/>
      <c r="Z59" s="9"/>
      <c r="AA59" s="8"/>
      <c r="AB59" s="9"/>
      <c r="AC59" s="8"/>
      <c r="AD59" s="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" customHeight="1" x14ac:dyDescent="0.2">
      <c r="A60" s="76" t="s">
        <v>98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V60" s="2"/>
      <c r="W60" s="4"/>
      <c r="X60" s="6"/>
      <c r="Y60" s="5"/>
      <c r="Z60" s="2"/>
      <c r="AA60" s="4"/>
      <c r="AB60" s="2"/>
      <c r="AC60" s="4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4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</sheetData>
  <mergeCells count="10">
    <mergeCell ref="A52:C52"/>
    <mergeCell ref="A53:C53"/>
    <mergeCell ref="A54:C54"/>
    <mergeCell ref="A55:C55"/>
    <mergeCell ref="G6:I7"/>
    <mergeCell ref="R6:T6"/>
    <mergeCell ref="R7:T7"/>
    <mergeCell ref="P8:P9"/>
    <mergeCell ref="T8:T9"/>
    <mergeCell ref="A46:C46"/>
  </mergeCells>
  <printOptions horizontalCentered="1" verticalCentered="1" gridLinesSet="0"/>
  <pageMargins left="0" right="0" top="0" bottom="0" header="0" footer="0"/>
  <pageSetup paperSize="5" scale="17" pageOrder="overThenDown" orientation="landscape" horizontalDpi="4294967294" verticalDpi="4294967294" r:id="rId1"/>
  <headerFooter alignWithMargins="0"/>
  <ignoredErrors>
    <ignoredError sqref="F39" formula="1"/>
    <ignoredError sqref="W9:Y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CONS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placun</dc:creator>
  <cp:lastModifiedBy>placun</cp:lastModifiedBy>
  <dcterms:created xsi:type="dcterms:W3CDTF">2024-05-28T20:15:25Z</dcterms:created>
  <dcterms:modified xsi:type="dcterms:W3CDTF">2024-12-30T19:10:41Z</dcterms:modified>
</cp:coreProperties>
</file>