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NCFP\MUNI\Publicaciones\eaif_provincia\"/>
    </mc:Choice>
  </mc:AlternateContent>
  <bookViews>
    <workbookView xWindow="120" yWindow="60" windowWidth="20112" windowHeight="8016"/>
  </bookViews>
  <sheets>
    <sheet name="J" sheetId="3" r:id="rId1"/>
  </sheets>
  <definedNames>
    <definedName name="______________F">#REF!</definedName>
    <definedName name="______________R">#REF!</definedName>
    <definedName name="_____________F">#REF!</definedName>
    <definedName name="_____________R">#REF!</definedName>
    <definedName name="____________F">#REF!</definedName>
    <definedName name="____________R">#REF!</definedName>
    <definedName name="___________F">#REF!</definedName>
    <definedName name="___________R">#REF!</definedName>
    <definedName name="__________F">#REF!</definedName>
    <definedName name="__________R">#REF!</definedName>
    <definedName name="_________F">#REF!</definedName>
    <definedName name="_________R">#REF!</definedName>
    <definedName name="________F">#REF!</definedName>
    <definedName name="________R">#REF!</definedName>
    <definedName name="_______F">#REF!</definedName>
    <definedName name="_______R">#REF!</definedName>
    <definedName name="______F">#REF!</definedName>
    <definedName name="______R">#REF!</definedName>
    <definedName name="_____F">#REF!</definedName>
    <definedName name="_____R">#REF!</definedName>
    <definedName name="____F">#REF!</definedName>
    <definedName name="____R">#REF!</definedName>
    <definedName name="___F">#REF!</definedName>
    <definedName name="___R">#REF!</definedName>
    <definedName name="__F">#REF!</definedName>
    <definedName name="__R">#REF!</definedName>
    <definedName name="_F">#REF!</definedName>
    <definedName name="_R">#REF!</definedName>
    <definedName name="A">#REF!</definedName>
    <definedName name="B">#REF!</definedName>
    <definedName name="D">#REF!</definedName>
    <definedName name="E">#REF!</definedName>
    <definedName name="G">#REF!</definedName>
    <definedName name="H">#REF!</definedName>
    <definedName name="J">#REF!</definedName>
    <definedName name="K">#REF!</definedName>
    <definedName name="L_">#REF!</definedName>
    <definedName name="M">#REF!</definedName>
    <definedName name="N">#REF!</definedName>
    <definedName name="O">#REF!</definedName>
    <definedName name="P">#REF!</definedName>
    <definedName name="Q">#REF!</definedName>
    <definedName name="S">#REF!</definedName>
    <definedName name="T">#REF!</definedName>
    <definedName name="U">#REF!</definedName>
    <definedName name="V">#REF!</definedName>
    <definedName name="W">#REF!</definedName>
    <definedName name="X">#REF!</definedName>
    <definedName name="Y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AE33" i="3" l="1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E20" i="3"/>
  <c r="AE38" i="3" s="1"/>
  <c r="AE42" i="3" s="1"/>
  <c r="AD20" i="3"/>
  <c r="AD38" i="3" s="1"/>
  <c r="AD42" i="3" s="1"/>
  <c r="AC20" i="3"/>
  <c r="AC38" i="3" s="1"/>
  <c r="AC42" i="3" s="1"/>
  <c r="AB20" i="3"/>
  <c r="AB38" i="3" s="1"/>
  <c r="AB42" i="3" s="1"/>
  <c r="AA20" i="3"/>
  <c r="AA38" i="3" s="1"/>
  <c r="AA42" i="3" s="1"/>
  <c r="Z20" i="3"/>
  <c r="Z38" i="3" s="1"/>
  <c r="Z42" i="3" s="1"/>
  <c r="Y20" i="3"/>
  <c r="Y38" i="3" s="1"/>
  <c r="Y42" i="3" s="1"/>
  <c r="X20" i="3"/>
  <c r="X38" i="3" s="1"/>
  <c r="X42" i="3" s="1"/>
  <c r="W20" i="3"/>
  <c r="W38" i="3" s="1"/>
  <c r="W42" i="3" s="1"/>
  <c r="V20" i="3"/>
  <c r="V38" i="3" s="1"/>
  <c r="V42" i="3" s="1"/>
  <c r="U20" i="3"/>
  <c r="U38" i="3" s="1"/>
  <c r="U42" i="3" s="1"/>
  <c r="T20" i="3"/>
  <c r="T38" i="3" s="1"/>
  <c r="T42" i="3" s="1"/>
  <c r="S20" i="3"/>
  <c r="S38" i="3" s="1"/>
  <c r="S42" i="3" s="1"/>
  <c r="R20" i="3"/>
  <c r="R38" i="3" s="1"/>
  <c r="R42" i="3" s="1"/>
  <c r="Q20" i="3"/>
  <c r="Q38" i="3" s="1"/>
  <c r="Q42" i="3" s="1"/>
  <c r="P20" i="3"/>
  <c r="P38" i="3" s="1"/>
  <c r="P42" i="3" s="1"/>
  <c r="O20" i="3"/>
  <c r="O38" i="3" s="1"/>
  <c r="O42" i="3" s="1"/>
  <c r="N20" i="3"/>
  <c r="N38" i="3" s="1"/>
  <c r="N42" i="3" s="1"/>
  <c r="M20" i="3"/>
  <c r="M38" i="3" s="1"/>
  <c r="M42" i="3" s="1"/>
  <c r="L20" i="3"/>
  <c r="L38" i="3" s="1"/>
  <c r="L42" i="3" s="1"/>
  <c r="K20" i="3"/>
  <c r="K38" i="3" s="1"/>
  <c r="K42" i="3" s="1"/>
  <c r="J20" i="3"/>
  <c r="J38" i="3" s="1"/>
  <c r="J42" i="3" s="1"/>
  <c r="I20" i="3"/>
  <c r="I38" i="3" s="1"/>
  <c r="I42" i="3" s="1"/>
  <c r="H20" i="3"/>
  <c r="H38" i="3" s="1"/>
  <c r="H42" i="3" s="1"/>
  <c r="G20" i="3"/>
  <c r="G38" i="3" s="1"/>
  <c r="G42" i="3" s="1"/>
  <c r="F20" i="3"/>
  <c r="F38" i="3" s="1"/>
  <c r="F42" i="3" s="1"/>
  <c r="E20" i="3"/>
  <c r="E38" i="3" s="1"/>
  <c r="E42" i="3" s="1"/>
  <c r="D20" i="3"/>
  <c r="D38" i="3" s="1"/>
  <c r="D42" i="3" s="1"/>
  <c r="C20" i="3"/>
  <c r="C38" i="3" s="1"/>
  <c r="C42" i="3" s="1"/>
  <c r="B20" i="3"/>
  <c r="B38" i="3" s="1"/>
  <c r="B42" i="3" s="1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T11" i="3"/>
  <c r="T10" i="3" s="1"/>
  <c r="AE11" i="3"/>
  <c r="AD11" i="3"/>
  <c r="AC11" i="3"/>
  <c r="AB11" i="3"/>
  <c r="AA11" i="3"/>
  <c r="Z11" i="3"/>
  <c r="Y11" i="3"/>
  <c r="X11" i="3"/>
  <c r="W11" i="3"/>
  <c r="V11" i="3"/>
  <c r="U11" i="3"/>
  <c r="S11" i="3"/>
  <c r="R11" i="3"/>
  <c r="Q11" i="3"/>
  <c r="P11" i="3"/>
  <c r="O11" i="3"/>
  <c r="N11" i="3"/>
  <c r="N10" i="3" s="1"/>
  <c r="M11" i="3"/>
  <c r="L11" i="3"/>
  <c r="K11" i="3"/>
  <c r="J11" i="3"/>
  <c r="I11" i="3"/>
  <c r="H11" i="3"/>
  <c r="H10" i="3" s="1"/>
  <c r="G11" i="3"/>
  <c r="F11" i="3"/>
  <c r="E11" i="3"/>
  <c r="D11" i="3"/>
  <c r="C11" i="3"/>
  <c r="B11" i="3"/>
  <c r="AE10" i="3"/>
  <c r="AE37" i="3" s="1"/>
  <c r="AE39" i="3" s="1"/>
  <c r="AE41" i="3" s="1"/>
  <c r="AD10" i="3"/>
  <c r="AD37" i="3" s="1"/>
  <c r="AC10" i="3"/>
  <c r="AC37" i="3" s="1"/>
  <c r="AB10" i="3"/>
  <c r="AB37" i="3" s="1"/>
  <c r="AA10" i="3"/>
  <c r="AA37" i="3" s="1"/>
  <c r="AA39" i="3" s="1"/>
  <c r="AA41" i="3" s="1"/>
  <c r="Z10" i="3"/>
  <c r="Z37" i="3" s="1"/>
  <c r="Y10" i="3"/>
  <c r="Y37" i="3" s="1"/>
  <c r="Y39" i="3" s="1"/>
  <c r="Y41" i="3" s="1"/>
  <c r="X10" i="3"/>
  <c r="X37" i="3" s="1"/>
  <c r="W10" i="3"/>
  <c r="W37" i="3" s="1"/>
  <c r="V10" i="3"/>
  <c r="V37" i="3" s="1"/>
  <c r="U10" i="3"/>
  <c r="U37" i="3" s="1"/>
  <c r="U39" i="3" s="1"/>
  <c r="U41" i="3" s="1"/>
  <c r="S10" i="3"/>
  <c r="S37" i="3" s="1"/>
  <c r="S39" i="3" s="1"/>
  <c r="S41" i="3" s="1"/>
  <c r="R10" i="3"/>
  <c r="R37" i="3" s="1"/>
  <c r="R39" i="3" s="1"/>
  <c r="R41" i="3" s="1"/>
  <c r="Q10" i="3"/>
  <c r="Q37" i="3" s="1"/>
  <c r="P10" i="3"/>
  <c r="P37" i="3" s="1"/>
  <c r="O10" i="3"/>
  <c r="O37" i="3" s="1"/>
  <c r="O39" i="3" s="1"/>
  <c r="O41" i="3" s="1"/>
  <c r="M10" i="3"/>
  <c r="M37" i="3" s="1"/>
  <c r="M39" i="3" s="1"/>
  <c r="M41" i="3" s="1"/>
  <c r="L10" i="3"/>
  <c r="L37" i="3" s="1"/>
  <c r="L39" i="3" s="1"/>
  <c r="L41" i="3" s="1"/>
  <c r="K10" i="3"/>
  <c r="K37" i="3" s="1"/>
  <c r="K39" i="3" s="1"/>
  <c r="K41" i="3" s="1"/>
  <c r="J10" i="3"/>
  <c r="J37" i="3" s="1"/>
  <c r="I10" i="3"/>
  <c r="I37" i="3" s="1"/>
  <c r="I39" i="3" s="1"/>
  <c r="I41" i="3" s="1"/>
  <c r="G10" i="3"/>
  <c r="G37" i="3" s="1"/>
  <c r="G39" i="3" s="1"/>
  <c r="G41" i="3" s="1"/>
  <c r="F10" i="3"/>
  <c r="F37" i="3" s="1"/>
  <c r="F39" i="3" s="1"/>
  <c r="F41" i="3" s="1"/>
  <c r="E10" i="3"/>
  <c r="E37" i="3" s="1"/>
  <c r="D10" i="3"/>
  <c r="D37" i="3" s="1"/>
  <c r="C10" i="3"/>
  <c r="C37" i="3" s="1"/>
  <c r="B10" i="3"/>
  <c r="B37" i="3" s="1"/>
  <c r="D39" i="3" l="1"/>
  <c r="D41" i="3" s="1"/>
  <c r="T37" i="3"/>
  <c r="T39" i="3" s="1"/>
  <c r="T41" i="3" s="1"/>
  <c r="T27" i="3"/>
  <c r="E39" i="3"/>
  <c r="E41" i="3" s="1"/>
  <c r="Z39" i="3"/>
  <c r="Z41" i="3" s="1"/>
  <c r="H37" i="3"/>
  <c r="H39" i="3" s="1"/>
  <c r="H41" i="3" s="1"/>
  <c r="H27" i="3"/>
  <c r="N37" i="3"/>
  <c r="N39" i="3" s="1"/>
  <c r="N41" i="3" s="1"/>
  <c r="N27" i="3"/>
  <c r="V39" i="3"/>
  <c r="V41" i="3" s="1"/>
  <c r="AB39" i="3"/>
  <c r="AB41" i="3" s="1"/>
  <c r="B39" i="3"/>
  <c r="B41" i="3" s="1"/>
  <c r="P39" i="3"/>
  <c r="P41" i="3" s="1"/>
  <c r="W39" i="3"/>
  <c r="W41" i="3" s="1"/>
  <c r="AC39" i="3"/>
  <c r="AC41" i="3" s="1"/>
  <c r="C39" i="3"/>
  <c r="C41" i="3" s="1"/>
  <c r="J39" i="3"/>
  <c r="J41" i="3" s="1"/>
  <c r="Q39" i="3"/>
  <c r="Q41" i="3" s="1"/>
  <c r="X39" i="3"/>
  <c r="X41" i="3" s="1"/>
  <c r="AD39" i="3"/>
  <c r="AD41" i="3" s="1"/>
  <c r="B27" i="3"/>
  <c r="Z27" i="3"/>
  <c r="C27" i="3"/>
  <c r="I27" i="3"/>
  <c r="O27" i="3"/>
  <c r="U27" i="3"/>
  <c r="AA27" i="3"/>
  <c r="D27" i="3"/>
  <c r="J27" i="3"/>
  <c r="P27" i="3"/>
  <c r="V27" i="3"/>
  <c r="AB27" i="3"/>
  <c r="E27" i="3"/>
  <c r="K27" i="3"/>
  <c r="Q27" i="3"/>
  <c r="W27" i="3"/>
  <c r="AC27" i="3"/>
  <c r="F27" i="3"/>
  <c r="L27" i="3"/>
  <c r="R27" i="3"/>
  <c r="X27" i="3"/>
  <c r="AD27" i="3"/>
  <c r="G27" i="3"/>
  <c r="M27" i="3"/>
  <c r="S27" i="3"/>
  <c r="Y27" i="3"/>
  <c r="AE27" i="3"/>
</calcChain>
</file>

<file path=xl/sharedStrings.xml><?xml version="1.0" encoding="utf-8"?>
<sst xmlns="http://schemas.openxmlformats.org/spreadsheetml/2006/main" count="43" uniqueCount="39">
  <si>
    <t>EJECUCION PRESUPUESTARIA</t>
  </si>
  <si>
    <t>CONCEPTO</t>
  </si>
  <si>
    <t>I. INGRESOS CORRIENTES</t>
  </si>
  <si>
    <t xml:space="preserve">      - Regalías</t>
  </si>
  <si>
    <t xml:space="preserve">      - Otros No Tributarios</t>
  </si>
  <si>
    <t>II. GASTOS CORRIENTES</t>
  </si>
  <si>
    <t xml:space="preserve">       - Personal</t>
  </si>
  <si>
    <t xml:space="preserve">       - Bienes de Consumo y Servicios</t>
  </si>
  <si>
    <t>III. RESULTADO ECONOMICO</t>
  </si>
  <si>
    <t>IV. INGRESOS DE CAPITAL</t>
  </si>
  <si>
    <t xml:space="preserve"> V. GASTOS DE CAPITAL</t>
  </si>
  <si>
    <t xml:space="preserve"> VI. INGRESOS TOTALES</t>
  </si>
  <si>
    <t xml:space="preserve"> VII. GASTOS TOTALES</t>
  </si>
  <si>
    <t xml:space="preserve"> VIII. RESULTADO FINANCIERO</t>
  </si>
  <si>
    <t>RESULTADO FINANCIERO PRIMARIO</t>
  </si>
  <si>
    <t>GASTO PRIMARIO</t>
  </si>
  <si>
    <r>
      <t xml:space="preserve">   . </t>
    </r>
    <r>
      <rPr>
        <b/>
        <u/>
        <sz val="12"/>
        <rFont val="Calibri"/>
        <family val="2"/>
      </rPr>
      <t>Tributarios</t>
    </r>
  </si>
  <si>
    <r>
      <t xml:space="preserve">   . </t>
    </r>
    <r>
      <rPr>
        <b/>
        <u/>
        <sz val="12"/>
        <rFont val="Calibri"/>
        <family val="2"/>
      </rPr>
      <t>No Tributarios</t>
    </r>
  </si>
  <si>
    <r>
      <t xml:space="preserve">   . </t>
    </r>
    <r>
      <rPr>
        <b/>
        <u/>
        <sz val="12"/>
        <rFont val="Calibri"/>
        <family val="2"/>
      </rPr>
      <t>Rentas de la Propiedad</t>
    </r>
  </si>
  <si>
    <r>
      <t xml:space="preserve">   . </t>
    </r>
    <r>
      <rPr>
        <b/>
        <u/>
        <sz val="12"/>
        <rFont val="Calibri"/>
        <family val="2"/>
      </rPr>
      <t>Transferencias Corrientes</t>
    </r>
  </si>
  <si>
    <r>
      <t xml:space="preserve">    . </t>
    </r>
    <r>
      <rPr>
        <b/>
        <u/>
        <sz val="12"/>
        <rFont val="Calibri"/>
        <family val="2"/>
      </rPr>
      <t>Gastos de Consumo</t>
    </r>
  </si>
  <si>
    <r>
      <t xml:space="preserve">    . </t>
    </r>
    <r>
      <rPr>
        <b/>
        <u/>
        <sz val="12"/>
        <rFont val="Calibri"/>
        <family val="2"/>
      </rPr>
      <t>Rentas de la Propiedad</t>
    </r>
  </si>
  <si>
    <r>
      <t xml:space="preserve">    . </t>
    </r>
    <r>
      <rPr>
        <b/>
        <u/>
        <sz val="12"/>
        <rFont val="Calibri"/>
        <family val="2"/>
      </rPr>
      <t>Transferencias Corrientes</t>
    </r>
  </si>
  <si>
    <r>
      <t xml:space="preserve">     . </t>
    </r>
    <r>
      <rPr>
        <b/>
        <u/>
        <sz val="12"/>
        <rFont val="Calibri"/>
        <family val="2"/>
      </rPr>
      <t>Recursos Propios de Capital</t>
    </r>
  </si>
  <si>
    <r>
      <t xml:space="preserve">     . </t>
    </r>
    <r>
      <rPr>
        <b/>
        <u/>
        <sz val="12"/>
        <rFont val="Calibri"/>
        <family val="2"/>
      </rPr>
      <t>Transferencias de Capital</t>
    </r>
  </si>
  <si>
    <r>
      <t xml:space="preserve">     . </t>
    </r>
    <r>
      <rPr>
        <b/>
        <u/>
        <sz val="12"/>
        <rFont val="Calibri"/>
        <family val="2"/>
      </rPr>
      <t>Disminución de la Inversión Financiera</t>
    </r>
  </si>
  <si>
    <r>
      <t xml:space="preserve">      . </t>
    </r>
    <r>
      <rPr>
        <b/>
        <u/>
        <sz val="12"/>
        <rFont val="Calibri"/>
        <family val="2"/>
      </rPr>
      <t>Inversión Real Directa</t>
    </r>
  </si>
  <si>
    <r>
      <t xml:space="preserve">      . </t>
    </r>
    <r>
      <rPr>
        <b/>
        <u/>
        <sz val="12"/>
        <rFont val="Calibri"/>
        <family val="2"/>
      </rPr>
      <t>Transferencias de Capital</t>
    </r>
  </si>
  <si>
    <r>
      <t xml:space="preserve">      . </t>
    </r>
    <r>
      <rPr>
        <b/>
        <u/>
        <sz val="12"/>
        <rFont val="Calibri"/>
        <family val="2"/>
      </rPr>
      <t>Inversión Financiera</t>
    </r>
  </si>
  <si>
    <t>DIRECCION NACIONAL DE ASUNTOS PROVINCIALES</t>
  </si>
  <si>
    <t>SECTOR PUBLICO MUNICIPAL CONSOLIDADO</t>
  </si>
  <si>
    <t>En miles de pesos corrientes</t>
  </si>
  <si>
    <t>Provisorio</t>
  </si>
  <si>
    <t xml:space="preserve">      - De Origen Municipal</t>
  </si>
  <si>
    <t xml:space="preserve">       De Origen Nacional y Provincial</t>
  </si>
  <si>
    <r>
      <t xml:space="preserve">   . </t>
    </r>
    <r>
      <rPr>
        <b/>
        <u/>
        <sz val="12"/>
        <rFont val="Calibri"/>
        <family val="2"/>
      </rPr>
      <t>Vta.Bienes y Serv.de la Adm.Publ.</t>
    </r>
  </si>
  <si>
    <t xml:space="preserve">       - Otros</t>
  </si>
  <si>
    <t xml:space="preserve">     . Otros</t>
  </si>
  <si>
    <t>PROVINCIA DE SAN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</si>
</sst>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,"/>
  </numFmts>
  <fonts count="14" x14ac:knownFonts="1">
    <font>
      <sz val="12"/>
      <name val="Courier"/>
    </font>
    <font>
      <b/>
      <sz val="12"/>
      <name val="Calibri"/>
      <family val="2"/>
    </font>
    <font>
      <sz val="12"/>
      <name val="Calibri"/>
      <family val="2"/>
    </font>
    <font>
      <sz val="12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u/>
      <sz val="12"/>
      <name val="Calibri"/>
      <family val="2"/>
    </font>
    <font>
      <sz val="10"/>
      <name val="Arial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9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37" fontId="0" fillId="0" borderId="0"/>
    <xf numFmtId="37" fontId="3" fillId="0" borderId="0"/>
    <xf numFmtId="164" fontId="4" fillId="0" borderId="0">
      <protection locked="0"/>
    </xf>
    <xf numFmtId="164" fontId="4" fillId="0" borderId="0">
      <protection locked="0"/>
    </xf>
    <xf numFmtId="164" fontId="5" fillId="0" borderId="0">
      <protection locked="0"/>
    </xf>
    <xf numFmtId="164" fontId="4" fillId="0" borderId="0">
      <protection locked="0"/>
    </xf>
    <xf numFmtId="164" fontId="4" fillId="0" borderId="0">
      <protection locked="0"/>
    </xf>
    <xf numFmtId="164" fontId="4" fillId="0" borderId="0">
      <protection locked="0"/>
    </xf>
    <xf numFmtId="164" fontId="5" fillId="0" borderId="0">
      <protection locked="0"/>
    </xf>
    <xf numFmtId="0" fontId="7" fillId="0" borderId="0"/>
  </cellStyleXfs>
  <cellXfs count="20">
    <xf numFmtId="37" fontId="0" fillId="0" borderId="0" xfId="0"/>
    <xf numFmtId="0" fontId="8" fillId="3" borderId="0" xfId="9" applyFont="1" applyFill="1" applyAlignment="1" applyProtection="1">
      <alignment horizontal="left"/>
    </xf>
    <xf numFmtId="0" fontId="7" fillId="3" borderId="0" xfId="9" applyFill="1"/>
    <xf numFmtId="0" fontId="8" fillId="3" borderId="0" xfId="9" applyFont="1" applyFill="1"/>
    <xf numFmtId="3" fontId="7" fillId="3" borderId="0" xfId="9" applyNumberFormat="1" applyFill="1"/>
    <xf numFmtId="0" fontId="9" fillId="3" borderId="0" xfId="9" applyFont="1" applyFill="1" applyAlignment="1" applyProtection="1">
      <alignment horizontal="left"/>
    </xf>
    <xf numFmtId="37" fontId="10" fillId="4" borderId="1" xfId="9" applyNumberFormat="1" applyFont="1" applyFill="1" applyBorder="1" applyAlignment="1">
      <alignment horizontal="center"/>
    </xf>
    <xf numFmtId="37" fontId="10" fillId="4" borderId="2" xfId="9" applyNumberFormat="1" applyFont="1" applyFill="1" applyBorder="1" applyAlignment="1">
      <alignment horizontal="center"/>
    </xf>
    <xf numFmtId="0" fontId="1" fillId="0" borderId="3" xfId="9" applyFont="1" applyBorder="1"/>
    <xf numFmtId="3" fontId="11" fillId="2" borderId="3" xfId="9" applyNumberFormat="1" applyFont="1" applyFill="1" applyBorder="1"/>
    <xf numFmtId="0" fontId="1" fillId="0" borderId="2" xfId="9" applyFont="1" applyBorder="1"/>
    <xf numFmtId="3" fontId="11" fillId="2" borderId="2" xfId="9" applyNumberFormat="1" applyFont="1" applyFill="1" applyBorder="1"/>
    <xf numFmtId="3" fontId="11" fillId="0" borderId="2" xfId="9" applyNumberFormat="1" applyFont="1" applyBorder="1"/>
    <xf numFmtId="3" fontId="1" fillId="0" borderId="2" xfId="9" applyNumberFormat="1" applyFont="1" applyBorder="1" applyAlignment="1" applyProtection="1">
      <alignment horizontal="left"/>
    </xf>
    <xf numFmtId="0" fontId="2" fillId="0" borderId="2" xfId="9" applyFont="1" applyBorder="1"/>
    <xf numFmtId="3" fontId="12" fillId="0" borderId="2" xfId="9" applyNumberFormat="1" applyFont="1" applyBorder="1"/>
    <xf numFmtId="0" fontId="1" fillId="0" borderId="1" xfId="9" applyFont="1" applyBorder="1"/>
    <xf numFmtId="3" fontId="11" fillId="2" borderId="1" xfId="9" applyNumberFormat="1" applyFont="1" applyFill="1" applyBorder="1"/>
    <xf numFmtId="37" fontId="1" fillId="0" borderId="3" xfId="9" applyNumberFormat="1" applyFont="1" applyBorder="1"/>
    <xf numFmtId="3" fontId="13" fillId="0" borderId="0" xfId="9" applyNumberFormat="1" applyFont="1"/>
  </cellXfs>
  <cellStyles count="10">
    <cellStyle name="F2" xfId="2"/>
    <cellStyle name="F3" xfId="3"/>
    <cellStyle name="F4" xfId="4"/>
    <cellStyle name="F5" xfId="5"/>
    <cellStyle name="F6" xfId="6"/>
    <cellStyle name="F7" xfId="7"/>
    <cellStyle name="F8" xfId="8"/>
    <cellStyle name="Normal" xfId="0" builtinId="0"/>
    <cellStyle name="Normal 2" xfId="1"/>
    <cellStyle name="Normal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topLeftCell="O1" workbookViewId="0">
      <selection activeCell="R47" sqref="R47"/>
    </sheetView>
  </sheetViews>
  <sheetFormatPr baseColWidth="10" defaultColWidth="8.58203125" defaultRowHeight="13.2" x14ac:dyDescent="0.25"/>
  <cols>
    <col min="1" max="1" width="40.5" style="2" bestFit="1" customWidth="1"/>
    <col min="2" max="26" width="8.58203125" style="2" customWidth="1"/>
    <col min="27" max="29" width="8.58203125" style="2"/>
    <col min="30" max="31" width="9.5" style="2" bestFit="1" customWidth="1"/>
    <col min="32" max="256" width="8.58203125" style="2"/>
    <col min="257" max="257" width="40.5" style="2" bestFit="1" customWidth="1"/>
    <col min="258" max="282" width="8.58203125" style="2" customWidth="1"/>
    <col min="283" max="285" width="8.58203125" style="2"/>
    <col min="286" max="287" width="9.5" style="2" bestFit="1" customWidth="1"/>
    <col min="288" max="512" width="8.58203125" style="2"/>
    <col min="513" max="513" width="40.5" style="2" bestFit="1" customWidth="1"/>
    <col min="514" max="538" width="8.58203125" style="2" customWidth="1"/>
    <col min="539" max="541" width="8.58203125" style="2"/>
    <col min="542" max="543" width="9.5" style="2" bestFit="1" customWidth="1"/>
    <col min="544" max="768" width="8.58203125" style="2"/>
    <col min="769" max="769" width="40.5" style="2" bestFit="1" customWidth="1"/>
    <col min="770" max="794" width="8.58203125" style="2" customWidth="1"/>
    <col min="795" max="797" width="8.58203125" style="2"/>
    <col min="798" max="799" width="9.5" style="2" bestFit="1" customWidth="1"/>
    <col min="800" max="1024" width="8.58203125" style="2"/>
    <col min="1025" max="1025" width="40.5" style="2" bestFit="1" customWidth="1"/>
    <col min="1026" max="1050" width="8.58203125" style="2" customWidth="1"/>
    <col min="1051" max="1053" width="8.58203125" style="2"/>
    <col min="1054" max="1055" width="9.5" style="2" bestFit="1" customWidth="1"/>
    <col min="1056" max="1280" width="8.58203125" style="2"/>
    <col min="1281" max="1281" width="40.5" style="2" bestFit="1" customWidth="1"/>
    <col min="1282" max="1306" width="8.58203125" style="2" customWidth="1"/>
    <col min="1307" max="1309" width="8.58203125" style="2"/>
    <col min="1310" max="1311" width="9.5" style="2" bestFit="1" customWidth="1"/>
    <col min="1312" max="1536" width="8.58203125" style="2"/>
    <col min="1537" max="1537" width="40.5" style="2" bestFit="1" customWidth="1"/>
    <col min="1538" max="1562" width="8.58203125" style="2" customWidth="1"/>
    <col min="1563" max="1565" width="8.58203125" style="2"/>
    <col min="1566" max="1567" width="9.5" style="2" bestFit="1" customWidth="1"/>
    <col min="1568" max="1792" width="8.58203125" style="2"/>
    <col min="1793" max="1793" width="40.5" style="2" bestFit="1" customWidth="1"/>
    <col min="1794" max="1818" width="8.58203125" style="2" customWidth="1"/>
    <col min="1819" max="1821" width="8.58203125" style="2"/>
    <col min="1822" max="1823" width="9.5" style="2" bestFit="1" customWidth="1"/>
    <col min="1824" max="2048" width="8.58203125" style="2"/>
    <col min="2049" max="2049" width="40.5" style="2" bestFit="1" customWidth="1"/>
    <col min="2050" max="2074" width="8.58203125" style="2" customWidth="1"/>
    <col min="2075" max="2077" width="8.58203125" style="2"/>
    <col min="2078" max="2079" width="9.5" style="2" bestFit="1" customWidth="1"/>
    <col min="2080" max="2304" width="8.58203125" style="2"/>
    <col min="2305" max="2305" width="40.5" style="2" bestFit="1" customWidth="1"/>
    <col min="2306" max="2330" width="8.58203125" style="2" customWidth="1"/>
    <col min="2331" max="2333" width="8.58203125" style="2"/>
    <col min="2334" max="2335" width="9.5" style="2" bestFit="1" customWidth="1"/>
    <col min="2336" max="2560" width="8.58203125" style="2"/>
    <col min="2561" max="2561" width="40.5" style="2" bestFit="1" customWidth="1"/>
    <col min="2562" max="2586" width="8.58203125" style="2" customWidth="1"/>
    <col min="2587" max="2589" width="8.58203125" style="2"/>
    <col min="2590" max="2591" width="9.5" style="2" bestFit="1" customWidth="1"/>
    <col min="2592" max="2816" width="8.58203125" style="2"/>
    <col min="2817" max="2817" width="40.5" style="2" bestFit="1" customWidth="1"/>
    <col min="2818" max="2842" width="8.58203125" style="2" customWidth="1"/>
    <col min="2843" max="2845" width="8.58203125" style="2"/>
    <col min="2846" max="2847" width="9.5" style="2" bestFit="1" customWidth="1"/>
    <col min="2848" max="3072" width="8.58203125" style="2"/>
    <col min="3073" max="3073" width="40.5" style="2" bestFit="1" customWidth="1"/>
    <col min="3074" max="3098" width="8.58203125" style="2" customWidth="1"/>
    <col min="3099" max="3101" width="8.58203125" style="2"/>
    <col min="3102" max="3103" width="9.5" style="2" bestFit="1" customWidth="1"/>
    <col min="3104" max="3328" width="8.58203125" style="2"/>
    <col min="3329" max="3329" width="40.5" style="2" bestFit="1" customWidth="1"/>
    <col min="3330" max="3354" width="8.58203125" style="2" customWidth="1"/>
    <col min="3355" max="3357" width="8.58203125" style="2"/>
    <col min="3358" max="3359" width="9.5" style="2" bestFit="1" customWidth="1"/>
    <col min="3360" max="3584" width="8.58203125" style="2"/>
    <col min="3585" max="3585" width="40.5" style="2" bestFit="1" customWidth="1"/>
    <col min="3586" max="3610" width="8.58203125" style="2" customWidth="1"/>
    <col min="3611" max="3613" width="8.58203125" style="2"/>
    <col min="3614" max="3615" width="9.5" style="2" bestFit="1" customWidth="1"/>
    <col min="3616" max="3840" width="8.58203125" style="2"/>
    <col min="3841" max="3841" width="40.5" style="2" bestFit="1" customWidth="1"/>
    <col min="3842" max="3866" width="8.58203125" style="2" customWidth="1"/>
    <col min="3867" max="3869" width="8.58203125" style="2"/>
    <col min="3870" max="3871" width="9.5" style="2" bestFit="1" customWidth="1"/>
    <col min="3872" max="4096" width="8.58203125" style="2"/>
    <col min="4097" max="4097" width="40.5" style="2" bestFit="1" customWidth="1"/>
    <col min="4098" max="4122" width="8.58203125" style="2" customWidth="1"/>
    <col min="4123" max="4125" width="8.58203125" style="2"/>
    <col min="4126" max="4127" width="9.5" style="2" bestFit="1" customWidth="1"/>
    <col min="4128" max="4352" width="8.58203125" style="2"/>
    <col min="4353" max="4353" width="40.5" style="2" bestFit="1" customWidth="1"/>
    <col min="4354" max="4378" width="8.58203125" style="2" customWidth="1"/>
    <col min="4379" max="4381" width="8.58203125" style="2"/>
    <col min="4382" max="4383" width="9.5" style="2" bestFit="1" customWidth="1"/>
    <col min="4384" max="4608" width="8.58203125" style="2"/>
    <col min="4609" max="4609" width="40.5" style="2" bestFit="1" customWidth="1"/>
    <col min="4610" max="4634" width="8.58203125" style="2" customWidth="1"/>
    <col min="4635" max="4637" width="8.58203125" style="2"/>
    <col min="4638" max="4639" width="9.5" style="2" bestFit="1" customWidth="1"/>
    <col min="4640" max="4864" width="8.58203125" style="2"/>
    <col min="4865" max="4865" width="40.5" style="2" bestFit="1" customWidth="1"/>
    <col min="4866" max="4890" width="8.58203125" style="2" customWidth="1"/>
    <col min="4891" max="4893" width="8.58203125" style="2"/>
    <col min="4894" max="4895" width="9.5" style="2" bestFit="1" customWidth="1"/>
    <col min="4896" max="5120" width="8.58203125" style="2"/>
    <col min="5121" max="5121" width="40.5" style="2" bestFit="1" customWidth="1"/>
    <col min="5122" max="5146" width="8.58203125" style="2" customWidth="1"/>
    <col min="5147" max="5149" width="8.58203125" style="2"/>
    <col min="5150" max="5151" width="9.5" style="2" bestFit="1" customWidth="1"/>
    <col min="5152" max="5376" width="8.58203125" style="2"/>
    <col min="5377" max="5377" width="40.5" style="2" bestFit="1" customWidth="1"/>
    <col min="5378" max="5402" width="8.58203125" style="2" customWidth="1"/>
    <col min="5403" max="5405" width="8.58203125" style="2"/>
    <col min="5406" max="5407" width="9.5" style="2" bestFit="1" customWidth="1"/>
    <col min="5408" max="5632" width="8.58203125" style="2"/>
    <col min="5633" max="5633" width="40.5" style="2" bestFit="1" customWidth="1"/>
    <col min="5634" max="5658" width="8.58203125" style="2" customWidth="1"/>
    <col min="5659" max="5661" width="8.58203125" style="2"/>
    <col min="5662" max="5663" width="9.5" style="2" bestFit="1" customWidth="1"/>
    <col min="5664" max="5888" width="8.58203125" style="2"/>
    <col min="5889" max="5889" width="40.5" style="2" bestFit="1" customWidth="1"/>
    <col min="5890" max="5914" width="8.58203125" style="2" customWidth="1"/>
    <col min="5915" max="5917" width="8.58203125" style="2"/>
    <col min="5918" max="5919" width="9.5" style="2" bestFit="1" customWidth="1"/>
    <col min="5920" max="6144" width="8.58203125" style="2"/>
    <col min="6145" max="6145" width="40.5" style="2" bestFit="1" customWidth="1"/>
    <col min="6146" max="6170" width="8.58203125" style="2" customWidth="1"/>
    <col min="6171" max="6173" width="8.58203125" style="2"/>
    <col min="6174" max="6175" width="9.5" style="2" bestFit="1" customWidth="1"/>
    <col min="6176" max="6400" width="8.58203125" style="2"/>
    <col min="6401" max="6401" width="40.5" style="2" bestFit="1" customWidth="1"/>
    <col min="6402" max="6426" width="8.58203125" style="2" customWidth="1"/>
    <col min="6427" max="6429" width="8.58203125" style="2"/>
    <col min="6430" max="6431" width="9.5" style="2" bestFit="1" customWidth="1"/>
    <col min="6432" max="6656" width="8.58203125" style="2"/>
    <col min="6657" max="6657" width="40.5" style="2" bestFit="1" customWidth="1"/>
    <col min="6658" max="6682" width="8.58203125" style="2" customWidth="1"/>
    <col min="6683" max="6685" width="8.58203125" style="2"/>
    <col min="6686" max="6687" width="9.5" style="2" bestFit="1" customWidth="1"/>
    <col min="6688" max="6912" width="8.58203125" style="2"/>
    <col min="6913" max="6913" width="40.5" style="2" bestFit="1" customWidth="1"/>
    <col min="6914" max="6938" width="8.58203125" style="2" customWidth="1"/>
    <col min="6939" max="6941" width="8.58203125" style="2"/>
    <col min="6942" max="6943" width="9.5" style="2" bestFit="1" customWidth="1"/>
    <col min="6944" max="7168" width="8.58203125" style="2"/>
    <col min="7169" max="7169" width="40.5" style="2" bestFit="1" customWidth="1"/>
    <col min="7170" max="7194" width="8.58203125" style="2" customWidth="1"/>
    <col min="7195" max="7197" width="8.58203125" style="2"/>
    <col min="7198" max="7199" width="9.5" style="2" bestFit="1" customWidth="1"/>
    <col min="7200" max="7424" width="8.58203125" style="2"/>
    <col min="7425" max="7425" width="40.5" style="2" bestFit="1" customWidth="1"/>
    <col min="7426" max="7450" width="8.58203125" style="2" customWidth="1"/>
    <col min="7451" max="7453" width="8.58203125" style="2"/>
    <col min="7454" max="7455" width="9.5" style="2" bestFit="1" customWidth="1"/>
    <col min="7456" max="7680" width="8.58203125" style="2"/>
    <col min="7681" max="7681" width="40.5" style="2" bestFit="1" customWidth="1"/>
    <col min="7682" max="7706" width="8.58203125" style="2" customWidth="1"/>
    <col min="7707" max="7709" width="8.58203125" style="2"/>
    <col min="7710" max="7711" width="9.5" style="2" bestFit="1" customWidth="1"/>
    <col min="7712" max="7936" width="8.58203125" style="2"/>
    <col min="7937" max="7937" width="40.5" style="2" bestFit="1" customWidth="1"/>
    <col min="7938" max="7962" width="8.58203125" style="2" customWidth="1"/>
    <col min="7963" max="7965" width="8.58203125" style="2"/>
    <col min="7966" max="7967" width="9.5" style="2" bestFit="1" customWidth="1"/>
    <col min="7968" max="8192" width="8.58203125" style="2"/>
    <col min="8193" max="8193" width="40.5" style="2" bestFit="1" customWidth="1"/>
    <col min="8194" max="8218" width="8.58203125" style="2" customWidth="1"/>
    <col min="8219" max="8221" width="8.58203125" style="2"/>
    <col min="8222" max="8223" width="9.5" style="2" bestFit="1" customWidth="1"/>
    <col min="8224" max="8448" width="8.58203125" style="2"/>
    <col min="8449" max="8449" width="40.5" style="2" bestFit="1" customWidth="1"/>
    <col min="8450" max="8474" width="8.58203125" style="2" customWidth="1"/>
    <col min="8475" max="8477" width="8.58203125" style="2"/>
    <col min="8478" max="8479" width="9.5" style="2" bestFit="1" customWidth="1"/>
    <col min="8480" max="8704" width="8.58203125" style="2"/>
    <col min="8705" max="8705" width="40.5" style="2" bestFit="1" customWidth="1"/>
    <col min="8706" max="8730" width="8.58203125" style="2" customWidth="1"/>
    <col min="8731" max="8733" width="8.58203125" style="2"/>
    <col min="8734" max="8735" width="9.5" style="2" bestFit="1" customWidth="1"/>
    <col min="8736" max="8960" width="8.58203125" style="2"/>
    <col min="8961" max="8961" width="40.5" style="2" bestFit="1" customWidth="1"/>
    <col min="8962" max="8986" width="8.58203125" style="2" customWidth="1"/>
    <col min="8987" max="8989" width="8.58203125" style="2"/>
    <col min="8990" max="8991" width="9.5" style="2" bestFit="1" customWidth="1"/>
    <col min="8992" max="9216" width="8.58203125" style="2"/>
    <col min="9217" max="9217" width="40.5" style="2" bestFit="1" customWidth="1"/>
    <col min="9218" max="9242" width="8.58203125" style="2" customWidth="1"/>
    <col min="9243" max="9245" width="8.58203125" style="2"/>
    <col min="9246" max="9247" width="9.5" style="2" bestFit="1" customWidth="1"/>
    <col min="9248" max="9472" width="8.58203125" style="2"/>
    <col min="9473" max="9473" width="40.5" style="2" bestFit="1" customWidth="1"/>
    <col min="9474" max="9498" width="8.58203125" style="2" customWidth="1"/>
    <col min="9499" max="9501" width="8.58203125" style="2"/>
    <col min="9502" max="9503" width="9.5" style="2" bestFit="1" customWidth="1"/>
    <col min="9504" max="9728" width="8.58203125" style="2"/>
    <col min="9729" max="9729" width="40.5" style="2" bestFit="1" customWidth="1"/>
    <col min="9730" max="9754" width="8.58203125" style="2" customWidth="1"/>
    <col min="9755" max="9757" width="8.58203125" style="2"/>
    <col min="9758" max="9759" width="9.5" style="2" bestFit="1" customWidth="1"/>
    <col min="9760" max="9984" width="8.58203125" style="2"/>
    <col min="9985" max="9985" width="40.5" style="2" bestFit="1" customWidth="1"/>
    <col min="9986" max="10010" width="8.58203125" style="2" customWidth="1"/>
    <col min="10011" max="10013" width="8.58203125" style="2"/>
    <col min="10014" max="10015" width="9.5" style="2" bestFit="1" customWidth="1"/>
    <col min="10016" max="10240" width="8.58203125" style="2"/>
    <col min="10241" max="10241" width="40.5" style="2" bestFit="1" customWidth="1"/>
    <col min="10242" max="10266" width="8.58203125" style="2" customWidth="1"/>
    <col min="10267" max="10269" width="8.58203125" style="2"/>
    <col min="10270" max="10271" width="9.5" style="2" bestFit="1" customWidth="1"/>
    <col min="10272" max="10496" width="8.58203125" style="2"/>
    <col min="10497" max="10497" width="40.5" style="2" bestFit="1" customWidth="1"/>
    <col min="10498" max="10522" width="8.58203125" style="2" customWidth="1"/>
    <col min="10523" max="10525" width="8.58203125" style="2"/>
    <col min="10526" max="10527" width="9.5" style="2" bestFit="1" customWidth="1"/>
    <col min="10528" max="10752" width="8.58203125" style="2"/>
    <col min="10753" max="10753" width="40.5" style="2" bestFit="1" customWidth="1"/>
    <col min="10754" max="10778" width="8.58203125" style="2" customWidth="1"/>
    <col min="10779" max="10781" width="8.58203125" style="2"/>
    <col min="10782" max="10783" width="9.5" style="2" bestFit="1" customWidth="1"/>
    <col min="10784" max="11008" width="8.58203125" style="2"/>
    <col min="11009" max="11009" width="40.5" style="2" bestFit="1" customWidth="1"/>
    <col min="11010" max="11034" width="8.58203125" style="2" customWidth="1"/>
    <col min="11035" max="11037" width="8.58203125" style="2"/>
    <col min="11038" max="11039" width="9.5" style="2" bestFit="1" customWidth="1"/>
    <col min="11040" max="11264" width="8.58203125" style="2"/>
    <col min="11265" max="11265" width="40.5" style="2" bestFit="1" customWidth="1"/>
    <col min="11266" max="11290" width="8.58203125" style="2" customWidth="1"/>
    <col min="11291" max="11293" width="8.58203125" style="2"/>
    <col min="11294" max="11295" width="9.5" style="2" bestFit="1" customWidth="1"/>
    <col min="11296" max="11520" width="8.58203125" style="2"/>
    <col min="11521" max="11521" width="40.5" style="2" bestFit="1" customWidth="1"/>
    <col min="11522" max="11546" width="8.58203125" style="2" customWidth="1"/>
    <col min="11547" max="11549" width="8.58203125" style="2"/>
    <col min="11550" max="11551" width="9.5" style="2" bestFit="1" customWidth="1"/>
    <col min="11552" max="11776" width="8.58203125" style="2"/>
    <col min="11777" max="11777" width="40.5" style="2" bestFit="1" customWidth="1"/>
    <col min="11778" max="11802" width="8.58203125" style="2" customWidth="1"/>
    <col min="11803" max="11805" width="8.58203125" style="2"/>
    <col min="11806" max="11807" width="9.5" style="2" bestFit="1" customWidth="1"/>
    <col min="11808" max="12032" width="8.58203125" style="2"/>
    <col min="12033" max="12033" width="40.5" style="2" bestFit="1" customWidth="1"/>
    <col min="12034" max="12058" width="8.58203125" style="2" customWidth="1"/>
    <col min="12059" max="12061" width="8.58203125" style="2"/>
    <col min="12062" max="12063" width="9.5" style="2" bestFit="1" customWidth="1"/>
    <col min="12064" max="12288" width="8.58203125" style="2"/>
    <col min="12289" max="12289" width="40.5" style="2" bestFit="1" customWidth="1"/>
    <col min="12290" max="12314" width="8.58203125" style="2" customWidth="1"/>
    <col min="12315" max="12317" width="8.58203125" style="2"/>
    <col min="12318" max="12319" width="9.5" style="2" bestFit="1" customWidth="1"/>
    <col min="12320" max="12544" width="8.58203125" style="2"/>
    <col min="12545" max="12545" width="40.5" style="2" bestFit="1" customWidth="1"/>
    <col min="12546" max="12570" width="8.58203125" style="2" customWidth="1"/>
    <col min="12571" max="12573" width="8.58203125" style="2"/>
    <col min="12574" max="12575" width="9.5" style="2" bestFit="1" customWidth="1"/>
    <col min="12576" max="12800" width="8.58203125" style="2"/>
    <col min="12801" max="12801" width="40.5" style="2" bestFit="1" customWidth="1"/>
    <col min="12802" max="12826" width="8.58203125" style="2" customWidth="1"/>
    <col min="12827" max="12829" width="8.58203125" style="2"/>
    <col min="12830" max="12831" width="9.5" style="2" bestFit="1" customWidth="1"/>
    <col min="12832" max="13056" width="8.58203125" style="2"/>
    <col min="13057" max="13057" width="40.5" style="2" bestFit="1" customWidth="1"/>
    <col min="13058" max="13082" width="8.58203125" style="2" customWidth="1"/>
    <col min="13083" max="13085" width="8.58203125" style="2"/>
    <col min="13086" max="13087" width="9.5" style="2" bestFit="1" customWidth="1"/>
    <col min="13088" max="13312" width="8.58203125" style="2"/>
    <col min="13313" max="13313" width="40.5" style="2" bestFit="1" customWidth="1"/>
    <col min="13314" max="13338" width="8.58203125" style="2" customWidth="1"/>
    <col min="13339" max="13341" width="8.58203125" style="2"/>
    <col min="13342" max="13343" width="9.5" style="2" bestFit="1" customWidth="1"/>
    <col min="13344" max="13568" width="8.58203125" style="2"/>
    <col min="13569" max="13569" width="40.5" style="2" bestFit="1" customWidth="1"/>
    <col min="13570" max="13594" width="8.58203125" style="2" customWidth="1"/>
    <col min="13595" max="13597" width="8.58203125" style="2"/>
    <col min="13598" max="13599" width="9.5" style="2" bestFit="1" customWidth="1"/>
    <col min="13600" max="13824" width="8.58203125" style="2"/>
    <col min="13825" max="13825" width="40.5" style="2" bestFit="1" customWidth="1"/>
    <col min="13826" max="13850" width="8.58203125" style="2" customWidth="1"/>
    <col min="13851" max="13853" width="8.58203125" style="2"/>
    <col min="13854" max="13855" width="9.5" style="2" bestFit="1" customWidth="1"/>
    <col min="13856" max="14080" width="8.58203125" style="2"/>
    <col min="14081" max="14081" width="40.5" style="2" bestFit="1" customWidth="1"/>
    <col min="14082" max="14106" width="8.58203125" style="2" customWidth="1"/>
    <col min="14107" max="14109" width="8.58203125" style="2"/>
    <col min="14110" max="14111" width="9.5" style="2" bestFit="1" customWidth="1"/>
    <col min="14112" max="14336" width="8.58203125" style="2"/>
    <col min="14337" max="14337" width="40.5" style="2" bestFit="1" customWidth="1"/>
    <col min="14338" max="14362" width="8.58203125" style="2" customWidth="1"/>
    <col min="14363" max="14365" width="8.58203125" style="2"/>
    <col min="14366" max="14367" width="9.5" style="2" bestFit="1" customWidth="1"/>
    <col min="14368" max="14592" width="8.58203125" style="2"/>
    <col min="14593" max="14593" width="40.5" style="2" bestFit="1" customWidth="1"/>
    <col min="14594" max="14618" width="8.58203125" style="2" customWidth="1"/>
    <col min="14619" max="14621" width="8.58203125" style="2"/>
    <col min="14622" max="14623" width="9.5" style="2" bestFit="1" customWidth="1"/>
    <col min="14624" max="14848" width="8.58203125" style="2"/>
    <col min="14849" max="14849" width="40.5" style="2" bestFit="1" customWidth="1"/>
    <col min="14850" max="14874" width="8.58203125" style="2" customWidth="1"/>
    <col min="14875" max="14877" width="8.58203125" style="2"/>
    <col min="14878" max="14879" width="9.5" style="2" bestFit="1" customWidth="1"/>
    <col min="14880" max="15104" width="8.58203125" style="2"/>
    <col min="15105" max="15105" width="40.5" style="2" bestFit="1" customWidth="1"/>
    <col min="15106" max="15130" width="8.58203125" style="2" customWidth="1"/>
    <col min="15131" max="15133" width="8.58203125" style="2"/>
    <col min="15134" max="15135" width="9.5" style="2" bestFit="1" customWidth="1"/>
    <col min="15136" max="15360" width="8.58203125" style="2"/>
    <col min="15361" max="15361" width="40.5" style="2" bestFit="1" customWidth="1"/>
    <col min="15362" max="15386" width="8.58203125" style="2" customWidth="1"/>
    <col min="15387" max="15389" width="8.58203125" style="2"/>
    <col min="15390" max="15391" width="9.5" style="2" bestFit="1" customWidth="1"/>
    <col min="15392" max="15616" width="8.58203125" style="2"/>
    <col min="15617" max="15617" width="40.5" style="2" bestFit="1" customWidth="1"/>
    <col min="15618" max="15642" width="8.58203125" style="2" customWidth="1"/>
    <col min="15643" max="15645" width="8.58203125" style="2"/>
    <col min="15646" max="15647" width="9.5" style="2" bestFit="1" customWidth="1"/>
    <col min="15648" max="15872" width="8.58203125" style="2"/>
    <col min="15873" max="15873" width="40.5" style="2" bestFit="1" customWidth="1"/>
    <col min="15874" max="15898" width="8.58203125" style="2" customWidth="1"/>
    <col min="15899" max="15901" width="8.58203125" style="2"/>
    <col min="15902" max="15903" width="9.5" style="2" bestFit="1" customWidth="1"/>
    <col min="15904" max="16128" width="8.58203125" style="2"/>
    <col min="16129" max="16129" width="40.5" style="2" bestFit="1" customWidth="1"/>
    <col min="16130" max="16154" width="8.58203125" style="2" customWidth="1"/>
    <col min="16155" max="16157" width="8.58203125" style="2"/>
    <col min="16158" max="16159" width="9.5" style="2" bestFit="1" customWidth="1"/>
    <col min="16160" max="16384" width="8.58203125" style="2"/>
  </cols>
  <sheetData>
    <row r="1" spans="1:31" ht="15.6" x14ac:dyDescent="0.3">
      <c r="A1" s="1" t="s">
        <v>29</v>
      </c>
    </row>
    <row r="2" spans="1:31" ht="15.6" x14ac:dyDescent="0.3">
      <c r="A2" s="1"/>
    </row>
    <row r="3" spans="1:31" ht="15.6" x14ac:dyDescent="0.3">
      <c r="A3" s="3" t="s">
        <v>30</v>
      </c>
    </row>
    <row r="4" spans="1:31" ht="15.6" x14ac:dyDescent="0.3">
      <c r="A4" s="3" t="s">
        <v>38</v>
      </c>
      <c r="D4" s="4"/>
    </row>
    <row r="5" spans="1:31" ht="15.6" x14ac:dyDescent="0.3">
      <c r="A5" s="3" t="s">
        <v>0</v>
      </c>
    </row>
    <row r="6" spans="1:31" ht="14.4" thickBot="1" x14ac:dyDescent="0.35">
      <c r="A6" s="5" t="s">
        <v>31</v>
      </c>
    </row>
    <row r="7" spans="1:31" ht="15.6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.6" x14ac:dyDescent="0.3">
      <c r="A8" s="7" t="s">
        <v>1</v>
      </c>
      <c r="B8" s="7">
        <v>1993</v>
      </c>
      <c r="C8" s="7">
        <v>1994</v>
      </c>
      <c r="D8" s="7">
        <v>1995</v>
      </c>
      <c r="E8" s="7">
        <v>1996</v>
      </c>
      <c r="F8" s="7">
        <v>1997</v>
      </c>
      <c r="G8" s="7">
        <v>1998</v>
      </c>
      <c r="H8" s="7">
        <v>1999</v>
      </c>
      <c r="I8" s="7">
        <v>2000</v>
      </c>
      <c r="J8" s="7">
        <v>2001</v>
      </c>
      <c r="K8" s="7">
        <v>2002</v>
      </c>
      <c r="L8" s="7">
        <v>2003</v>
      </c>
      <c r="M8" s="7">
        <v>2004</v>
      </c>
      <c r="N8" s="7">
        <v>2005</v>
      </c>
      <c r="O8" s="7">
        <v>2006</v>
      </c>
      <c r="P8" s="7">
        <v>2007</v>
      </c>
      <c r="Q8" s="7">
        <v>2008</v>
      </c>
      <c r="R8" s="7">
        <v>2009</v>
      </c>
      <c r="S8" s="7">
        <v>2010</v>
      </c>
      <c r="T8" s="7">
        <v>2011</v>
      </c>
      <c r="U8" s="7">
        <v>2012</v>
      </c>
      <c r="V8" s="7">
        <v>2013</v>
      </c>
      <c r="W8" s="7">
        <v>2014</v>
      </c>
      <c r="X8" s="7">
        <v>2015</v>
      </c>
      <c r="Y8" s="7">
        <v>2016</v>
      </c>
      <c r="Z8" s="7">
        <v>2017</v>
      </c>
      <c r="AA8" s="7">
        <v>2018</v>
      </c>
      <c r="AB8" s="7">
        <v>2019</v>
      </c>
      <c r="AC8" s="7">
        <v>2020</v>
      </c>
      <c r="AD8" s="7">
        <v>2021</v>
      </c>
      <c r="AE8" s="7">
        <v>2022</v>
      </c>
    </row>
    <row r="9" spans="1:31" ht="16.2" thickBot="1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 t="s">
        <v>32</v>
      </c>
      <c r="AB9" s="7" t="s">
        <v>32</v>
      </c>
      <c r="AC9" s="7" t="s">
        <v>32</v>
      </c>
      <c r="AD9" s="7" t="s">
        <v>32</v>
      </c>
      <c r="AE9" s="7" t="s">
        <v>32</v>
      </c>
    </row>
    <row r="10" spans="1:31" ht="16.2" thickBot="1" x14ac:dyDescent="0.35">
      <c r="A10" s="8" t="s">
        <v>2</v>
      </c>
      <c r="B10" s="9">
        <f>+B11+B14+B17+B18+B19</f>
        <v>73013.821723000001</v>
      </c>
      <c r="C10" s="9">
        <f t="shared" ref="C10:AE10" si="0">+C11+C14+C17+C18+C19</f>
        <v>92535</v>
      </c>
      <c r="D10" s="9">
        <f t="shared" si="0"/>
        <v>83340.237529999999</v>
      </c>
      <c r="E10" s="9">
        <f t="shared" si="0"/>
        <v>82440.489599200009</v>
      </c>
      <c r="F10" s="9">
        <f t="shared" si="0"/>
        <v>97860.588640000002</v>
      </c>
      <c r="G10" s="9">
        <f t="shared" si="0"/>
        <v>101704.36200000001</v>
      </c>
      <c r="H10" s="9">
        <f t="shared" si="0"/>
        <v>113609.71042529565</v>
      </c>
      <c r="I10" s="9">
        <f t="shared" si="0"/>
        <v>119368.68769658761</v>
      </c>
      <c r="J10" s="9">
        <f t="shared" si="0"/>
        <v>93338.83846768213</v>
      </c>
      <c r="K10" s="9">
        <f t="shared" si="0"/>
        <v>93289.325964679272</v>
      </c>
      <c r="L10" s="9">
        <f t="shared" si="0"/>
        <v>110515.51900000001</v>
      </c>
      <c r="M10" s="9">
        <f t="shared" si="0"/>
        <v>128594.91975999999</v>
      </c>
      <c r="N10" s="9">
        <f t="shared" si="0"/>
        <v>199380.2666</v>
      </c>
      <c r="O10" s="9">
        <f t="shared" si="0"/>
        <v>222786.90067000003</v>
      </c>
      <c r="P10" s="9">
        <f t="shared" si="0"/>
        <v>269294.87796276866</v>
      </c>
      <c r="Q10" s="9">
        <f t="shared" si="0"/>
        <v>340303.06792554224</v>
      </c>
      <c r="R10" s="9">
        <f t="shared" si="0"/>
        <v>448295.2848002176</v>
      </c>
      <c r="S10" s="9">
        <f t="shared" si="0"/>
        <v>551576.67509000003</v>
      </c>
      <c r="T10" s="9">
        <f t="shared" si="0"/>
        <v>731344.63011999987</v>
      </c>
      <c r="U10" s="9">
        <f t="shared" si="0"/>
        <v>914303.14711058117</v>
      </c>
      <c r="V10" s="9">
        <f t="shared" si="0"/>
        <v>1216718.5612132424</v>
      </c>
      <c r="W10" s="9">
        <f t="shared" si="0"/>
        <v>1739071.5366819848</v>
      </c>
      <c r="X10" s="9">
        <f t="shared" si="0"/>
        <v>2196947.7095954414</v>
      </c>
      <c r="Y10" s="9">
        <f t="shared" si="0"/>
        <v>3070090.6418203535</v>
      </c>
      <c r="Z10" s="9">
        <f t="shared" si="0"/>
        <v>3448595.5935575305</v>
      </c>
      <c r="AA10" s="9">
        <f t="shared" si="0"/>
        <v>5232014.2950337492</v>
      </c>
      <c r="AB10" s="9">
        <f t="shared" si="0"/>
        <v>8544505.3063035868</v>
      </c>
      <c r="AC10" s="9">
        <f t="shared" si="0"/>
        <v>11685703.377568128</v>
      </c>
      <c r="AD10" s="9">
        <f t="shared" si="0"/>
        <v>18884602.120378427</v>
      </c>
      <c r="AE10" s="9">
        <f t="shared" si="0"/>
        <v>33826371.524300642</v>
      </c>
    </row>
    <row r="11" spans="1:31" ht="15.6" x14ac:dyDescent="0.3">
      <c r="A11" s="10" t="s">
        <v>16</v>
      </c>
      <c r="B11" s="11">
        <f>+B12+B13</f>
        <v>0</v>
      </c>
      <c r="C11" s="11">
        <f t="shared" ref="C11:AE11" si="1">+C12+C13</f>
        <v>0</v>
      </c>
      <c r="D11" s="11">
        <f t="shared" si="1"/>
        <v>0</v>
      </c>
      <c r="E11" s="11">
        <f t="shared" si="1"/>
        <v>0</v>
      </c>
      <c r="F11" s="11">
        <f t="shared" si="1"/>
        <v>0</v>
      </c>
      <c r="G11" s="11">
        <f t="shared" si="1"/>
        <v>0</v>
      </c>
      <c r="H11" s="11">
        <f t="shared" si="1"/>
        <v>0</v>
      </c>
      <c r="I11" s="11">
        <f t="shared" si="1"/>
        <v>0</v>
      </c>
      <c r="J11" s="11">
        <f t="shared" si="1"/>
        <v>0</v>
      </c>
      <c r="K11" s="11">
        <f t="shared" si="1"/>
        <v>0</v>
      </c>
      <c r="L11" s="11">
        <f t="shared" si="1"/>
        <v>0</v>
      </c>
      <c r="M11" s="11">
        <f t="shared" si="1"/>
        <v>0</v>
      </c>
      <c r="N11" s="11">
        <f t="shared" si="1"/>
        <v>0</v>
      </c>
      <c r="O11" s="11">
        <f t="shared" si="1"/>
        <v>0</v>
      </c>
      <c r="P11" s="11">
        <f t="shared" si="1"/>
        <v>0</v>
      </c>
      <c r="Q11" s="11">
        <f t="shared" si="1"/>
        <v>0</v>
      </c>
      <c r="R11" s="11">
        <f t="shared" si="1"/>
        <v>0</v>
      </c>
      <c r="S11" s="11">
        <f t="shared" si="1"/>
        <v>0</v>
      </c>
      <c r="T11" s="11">
        <f t="shared" si="1"/>
        <v>0</v>
      </c>
      <c r="U11" s="11">
        <f t="shared" si="1"/>
        <v>0</v>
      </c>
      <c r="V11" s="11">
        <f t="shared" si="1"/>
        <v>0</v>
      </c>
      <c r="W11" s="11">
        <f t="shared" si="1"/>
        <v>0</v>
      </c>
      <c r="X11" s="11">
        <f t="shared" si="1"/>
        <v>0</v>
      </c>
      <c r="Y11" s="11">
        <f t="shared" si="1"/>
        <v>0</v>
      </c>
      <c r="Z11" s="11">
        <f t="shared" si="1"/>
        <v>0</v>
      </c>
      <c r="AA11" s="11">
        <f t="shared" si="1"/>
        <v>0</v>
      </c>
      <c r="AB11" s="11">
        <f t="shared" si="1"/>
        <v>6157914.4436400002</v>
      </c>
      <c r="AC11" s="11">
        <f t="shared" si="1"/>
        <v>8230596.3605800001</v>
      </c>
      <c r="AD11" s="11">
        <f t="shared" si="1"/>
        <v>13678498.808010001</v>
      </c>
      <c r="AE11" s="11">
        <f t="shared" si="1"/>
        <v>25578546.734810002</v>
      </c>
    </row>
    <row r="12" spans="1:31" ht="15.6" x14ac:dyDescent="0.3">
      <c r="A12" s="10" t="s">
        <v>33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</row>
    <row r="13" spans="1:31" ht="15.6" x14ac:dyDescent="0.3">
      <c r="A13" s="13" t="s">
        <v>34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6157914.4436400002</v>
      </c>
      <c r="AC13" s="12">
        <v>8230596.3605800001</v>
      </c>
      <c r="AD13" s="12">
        <v>13678498.808010001</v>
      </c>
      <c r="AE13" s="12">
        <v>25578546.734810002</v>
      </c>
    </row>
    <row r="14" spans="1:31" ht="15.6" x14ac:dyDescent="0.3">
      <c r="A14" s="10" t="s">
        <v>17</v>
      </c>
      <c r="B14" s="11">
        <f>+B15+B16</f>
        <v>9753.6955157644516</v>
      </c>
      <c r="C14" s="11">
        <f t="shared" ref="C14:AE14" si="2">+C15+C16</f>
        <v>10968.96435</v>
      </c>
      <c r="D14" s="11">
        <f t="shared" si="2"/>
        <v>9321.6032761883998</v>
      </c>
      <c r="E14" s="11">
        <f t="shared" si="2"/>
        <v>12172.111866699999</v>
      </c>
      <c r="F14" s="11">
        <f t="shared" si="2"/>
        <v>14849.299720000001</v>
      </c>
      <c r="G14" s="11">
        <f t="shared" si="2"/>
        <v>22955.071185247671</v>
      </c>
      <c r="H14" s="11">
        <f t="shared" si="2"/>
        <v>16233.280850805222</v>
      </c>
      <c r="I14" s="11">
        <f t="shared" si="2"/>
        <v>15907.732690373157</v>
      </c>
      <c r="J14" s="11">
        <f t="shared" si="2"/>
        <v>19047.096217682138</v>
      </c>
      <c r="K14" s="11">
        <f t="shared" si="2"/>
        <v>19424.611964679272</v>
      </c>
      <c r="L14" s="11">
        <f t="shared" si="2"/>
        <v>21838.236000000001</v>
      </c>
      <c r="M14" s="11">
        <f t="shared" si="2"/>
        <v>33788.436380000006</v>
      </c>
      <c r="N14" s="11">
        <f t="shared" si="2"/>
        <v>44310.776276023178</v>
      </c>
      <c r="O14" s="11">
        <f t="shared" si="2"/>
        <v>49329.44474581461</v>
      </c>
      <c r="P14" s="11">
        <f t="shared" si="2"/>
        <v>61912.731040000013</v>
      </c>
      <c r="Q14" s="11">
        <f t="shared" si="2"/>
        <v>87499.662497188096</v>
      </c>
      <c r="R14" s="11">
        <f t="shared" si="2"/>
        <v>134442.31421150733</v>
      </c>
      <c r="S14" s="11">
        <f t="shared" si="2"/>
        <v>156291.8665321953</v>
      </c>
      <c r="T14" s="11">
        <f t="shared" si="2"/>
        <v>217084.73877</v>
      </c>
      <c r="U14" s="11">
        <f t="shared" si="2"/>
        <v>278615.84752383229</v>
      </c>
      <c r="V14" s="11">
        <f t="shared" si="2"/>
        <v>330355.18521324254</v>
      </c>
      <c r="W14" s="11">
        <f t="shared" si="2"/>
        <v>467001.31849198474</v>
      </c>
      <c r="X14" s="11">
        <f t="shared" si="2"/>
        <v>508626.77519544156</v>
      </c>
      <c r="Y14" s="11">
        <f t="shared" si="2"/>
        <v>739894.12119333306</v>
      </c>
      <c r="Z14" s="11">
        <f t="shared" si="2"/>
        <v>858893.11844457267</v>
      </c>
      <c r="AA14" s="11">
        <f t="shared" si="2"/>
        <v>1235544.6508604605</v>
      </c>
      <c r="AB14" s="11">
        <f t="shared" si="2"/>
        <v>1791584.8422980693</v>
      </c>
      <c r="AC14" s="11">
        <f t="shared" si="2"/>
        <v>2505016.9902311182</v>
      </c>
      <c r="AD14" s="11">
        <f t="shared" si="2"/>
        <v>3641196.9612891274</v>
      </c>
      <c r="AE14" s="11">
        <f t="shared" si="2"/>
        <v>5580609.8210547902</v>
      </c>
    </row>
    <row r="15" spans="1:31" ht="15.6" x14ac:dyDescent="0.3">
      <c r="A15" s="14" t="s">
        <v>3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2402.252</v>
      </c>
      <c r="P15" s="15">
        <v>10078.737499999999</v>
      </c>
      <c r="Q15" s="15">
        <v>14535.245000000001</v>
      </c>
      <c r="R15" s="15">
        <v>24348.142</v>
      </c>
      <c r="S15" s="15">
        <v>39490.891309999999</v>
      </c>
      <c r="T15" s="15">
        <v>57030.926999999996</v>
      </c>
      <c r="U15" s="15">
        <v>90516.744687366052</v>
      </c>
      <c r="V15" s="15">
        <v>100113.3121295161</v>
      </c>
      <c r="W15" s="15">
        <v>151901.33420937395</v>
      </c>
      <c r="X15" s="15">
        <v>109080.9051</v>
      </c>
      <c r="Y15" s="15">
        <v>140904.41340000002</v>
      </c>
      <c r="Z15" s="15">
        <v>95837.97248556593</v>
      </c>
      <c r="AA15" s="15">
        <v>172655.82426420905</v>
      </c>
      <c r="AB15" s="15">
        <v>311046.16342799924</v>
      </c>
      <c r="AC15" s="15">
        <v>402766.95346328337</v>
      </c>
      <c r="AD15" s="15">
        <v>579416.77582346089</v>
      </c>
      <c r="AE15" s="15">
        <v>1161370.6777801183</v>
      </c>
    </row>
    <row r="16" spans="1:31" ht="15.6" x14ac:dyDescent="0.3">
      <c r="A16" s="14" t="s">
        <v>4</v>
      </c>
      <c r="B16" s="15">
        <v>9753.6955157644516</v>
      </c>
      <c r="C16" s="15">
        <v>10968.96435</v>
      </c>
      <c r="D16" s="15">
        <v>9321.6032761883998</v>
      </c>
      <c r="E16" s="15">
        <v>12172.111866699999</v>
      </c>
      <c r="F16" s="15">
        <v>14849.299720000001</v>
      </c>
      <c r="G16" s="15">
        <v>22955.071185247671</v>
      </c>
      <c r="H16" s="15">
        <v>16233.280850805222</v>
      </c>
      <c r="I16" s="15">
        <v>15907.732690373157</v>
      </c>
      <c r="J16" s="15">
        <v>19047.096217682138</v>
      </c>
      <c r="K16" s="15">
        <v>19424.611964679272</v>
      </c>
      <c r="L16" s="15">
        <v>21838.236000000001</v>
      </c>
      <c r="M16" s="15">
        <v>33788.436380000006</v>
      </c>
      <c r="N16" s="15">
        <v>44310.776276023178</v>
      </c>
      <c r="O16" s="15">
        <v>46927.192745814609</v>
      </c>
      <c r="P16" s="15">
        <v>51833.99354000001</v>
      </c>
      <c r="Q16" s="15">
        <v>72964.4174971881</v>
      </c>
      <c r="R16" s="15">
        <v>110094.17221150732</v>
      </c>
      <c r="S16" s="15">
        <v>116800.97522219529</v>
      </c>
      <c r="T16" s="15">
        <v>160053.81177</v>
      </c>
      <c r="U16" s="15">
        <v>188099.10283646625</v>
      </c>
      <c r="V16" s="15">
        <v>230241.87308372647</v>
      </c>
      <c r="W16" s="15">
        <v>315099.98428261082</v>
      </c>
      <c r="X16" s="15">
        <v>399545.87009544153</v>
      </c>
      <c r="Y16" s="15">
        <v>598989.70779333299</v>
      </c>
      <c r="Z16" s="15">
        <v>763055.14595900674</v>
      </c>
      <c r="AA16" s="15">
        <v>1062888.8265962515</v>
      </c>
      <c r="AB16" s="15">
        <v>1480538.67887007</v>
      </c>
      <c r="AC16" s="15">
        <v>2102250.0367678348</v>
      </c>
      <c r="AD16" s="15">
        <v>3061780.1854656665</v>
      </c>
      <c r="AE16" s="15">
        <v>4419239.1432746723</v>
      </c>
    </row>
    <row r="17" spans="1:31" ht="15.6" x14ac:dyDescent="0.3">
      <c r="A17" s="10" t="s">
        <v>35</v>
      </c>
      <c r="B17" s="12">
        <v>4197.0954672355501</v>
      </c>
      <c r="C17" s="12">
        <v>4720.0356499999998</v>
      </c>
      <c r="D17" s="12">
        <v>4011.1626198116005</v>
      </c>
      <c r="E17" s="12">
        <v>3624</v>
      </c>
      <c r="F17" s="12">
        <v>3853.8029200000001</v>
      </c>
      <c r="G17" s="12">
        <v>1428.9408147523334</v>
      </c>
      <c r="H17" s="12">
        <v>3917.4221210959349</v>
      </c>
      <c r="I17" s="12">
        <v>3838.8607029279378</v>
      </c>
      <c r="J17" s="12">
        <v>0</v>
      </c>
      <c r="K17" s="12">
        <v>0</v>
      </c>
      <c r="L17" s="12">
        <v>0</v>
      </c>
      <c r="M17" s="12">
        <v>0</v>
      </c>
      <c r="N17" s="12">
        <v>537.41497397681712</v>
      </c>
      <c r="O17" s="12">
        <v>550.59963418539292</v>
      </c>
      <c r="P17" s="12">
        <v>644.5591707686292</v>
      </c>
      <c r="Q17" s="12">
        <v>977.52158281191782</v>
      </c>
      <c r="R17" s="12">
        <v>1477.1718884926859</v>
      </c>
      <c r="S17" s="12">
        <v>1637.0745978046261</v>
      </c>
      <c r="T17" s="12">
        <v>0</v>
      </c>
      <c r="U17" s="12">
        <v>18.927</v>
      </c>
      <c r="V17" s="12">
        <v>36.649000000000001</v>
      </c>
      <c r="W17" s="12">
        <v>26.994</v>
      </c>
      <c r="X17" s="12">
        <v>0</v>
      </c>
      <c r="Y17" s="12">
        <v>0</v>
      </c>
      <c r="Z17" s="12">
        <v>64.300539550402817</v>
      </c>
      <c r="AA17" s="12">
        <v>89.566691731484809</v>
      </c>
      <c r="AB17" s="12">
        <v>124.76088573773988</v>
      </c>
      <c r="AC17" s="12">
        <v>177.1507765197457</v>
      </c>
      <c r="AD17" s="12">
        <v>258.00771930152388</v>
      </c>
      <c r="AE17" s="12">
        <v>170.01746922426702</v>
      </c>
    </row>
    <row r="18" spans="1:31" ht="15.6" x14ac:dyDescent="0.3">
      <c r="A18" s="10" t="s">
        <v>18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48.714393801501529</v>
      </c>
      <c r="I18" s="12">
        <v>47.737457504126048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19.34</v>
      </c>
      <c r="U18" s="12">
        <v>0</v>
      </c>
      <c r="V18" s="12">
        <v>0</v>
      </c>
      <c r="W18" s="12">
        <v>0</v>
      </c>
      <c r="X18" s="12">
        <v>0</v>
      </c>
      <c r="Y18" s="12">
        <v>5702.5206270205017</v>
      </c>
      <c r="Z18" s="12">
        <v>44517.557333407545</v>
      </c>
      <c r="AA18" s="12">
        <v>62010.215811556685</v>
      </c>
      <c r="AB18" s="12">
        <v>86376.411809778496</v>
      </c>
      <c r="AC18" s="12">
        <v>122647.80211048854</v>
      </c>
      <c r="AD18" s="12">
        <v>178627.94802000001</v>
      </c>
      <c r="AE18" s="12">
        <v>483137.23071662756</v>
      </c>
    </row>
    <row r="19" spans="1:31" ht="16.2" thickBot="1" x14ac:dyDescent="0.35">
      <c r="A19" s="10" t="s">
        <v>19</v>
      </c>
      <c r="B19" s="12">
        <v>59063.030740000002</v>
      </c>
      <c r="C19" s="12">
        <v>76846</v>
      </c>
      <c r="D19" s="12">
        <v>70007.471634000001</v>
      </c>
      <c r="E19" s="12">
        <v>66644.377732500012</v>
      </c>
      <c r="F19" s="12">
        <v>79157.486000000004</v>
      </c>
      <c r="G19" s="12">
        <v>77320.350000000006</v>
      </c>
      <c r="H19" s="12">
        <v>93410.293059592994</v>
      </c>
      <c r="I19" s="12">
        <v>99574.3568457824</v>
      </c>
      <c r="J19" s="12">
        <v>74291.742249999996</v>
      </c>
      <c r="K19" s="12">
        <v>73864.714000000007</v>
      </c>
      <c r="L19" s="12">
        <v>88677.28300000001</v>
      </c>
      <c r="M19" s="12">
        <v>94806.483379999991</v>
      </c>
      <c r="N19" s="12">
        <v>154532.07535</v>
      </c>
      <c r="O19" s="12">
        <v>172906.85629000003</v>
      </c>
      <c r="P19" s="12">
        <v>206737.58775200002</v>
      </c>
      <c r="Q19" s="12">
        <v>251825.88384554224</v>
      </c>
      <c r="R19" s="12">
        <v>312375.79870021757</v>
      </c>
      <c r="S19" s="12">
        <v>393647.73396000004</v>
      </c>
      <c r="T19" s="12">
        <v>514240.55134999985</v>
      </c>
      <c r="U19" s="12">
        <v>635668.37258674891</v>
      </c>
      <c r="V19" s="12">
        <v>886326.72699999996</v>
      </c>
      <c r="W19" s="12">
        <v>1272043.22419</v>
      </c>
      <c r="X19" s="12">
        <v>1688320.9343999999</v>
      </c>
      <c r="Y19" s="12">
        <v>2324494</v>
      </c>
      <c r="Z19" s="12">
        <v>2545120.6172400001</v>
      </c>
      <c r="AA19" s="12">
        <v>3934369.86167</v>
      </c>
      <c r="AB19" s="12">
        <v>508504.84767000005</v>
      </c>
      <c r="AC19" s="12">
        <v>827265.07387000008</v>
      </c>
      <c r="AD19" s="12">
        <v>1386020.3953400003</v>
      </c>
      <c r="AE19" s="12">
        <v>2183907.7202499998</v>
      </c>
    </row>
    <row r="20" spans="1:31" ht="16.2" thickBot="1" x14ac:dyDescent="0.35">
      <c r="A20" s="8" t="s">
        <v>5</v>
      </c>
      <c r="B20" s="9">
        <f>+B21+B25+B26</f>
        <v>63411.149999999994</v>
      </c>
      <c r="C20" s="9">
        <f t="shared" ref="C20:AE20" si="3">+C21+C25+C26</f>
        <v>77704</v>
      </c>
      <c r="D20" s="9">
        <f t="shared" si="3"/>
        <v>70399.449166723352</v>
      </c>
      <c r="E20" s="9">
        <f t="shared" si="3"/>
        <v>74379.939272658012</v>
      </c>
      <c r="F20" s="9">
        <f t="shared" si="3"/>
        <v>79982.965000000011</v>
      </c>
      <c r="G20" s="9">
        <f t="shared" si="3"/>
        <v>87521.924181100141</v>
      </c>
      <c r="H20" s="9">
        <f t="shared" si="3"/>
        <v>83939.293246325469</v>
      </c>
      <c r="I20" s="9">
        <f t="shared" si="3"/>
        <v>97365.380618956202</v>
      </c>
      <c r="J20" s="9">
        <f t="shared" si="3"/>
        <v>90480.382633304878</v>
      </c>
      <c r="K20" s="9">
        <f t="shared" si="3"/>
        <v>77612.059821501869</v>
      </c>
      <c r="L20" s="9">
        <f t="shared" si="3"/>
        <v>102590.094</v>
      </c>
      <c r="M20" s="9">
        <f t="shared" si="3"/>
        <v>113183.04855714287</v>
      </c>
      <c r="N20" s="9">
        <f t="shared" si="3"/>
        <v>163870.26703000002</v>
      </c>
      <c r="O20" s="9">
        <f t="shared" si="3"/>
        <v>187095.14003000001</v>
      </c>
      <c r="P20" s="9">
        <f t="shared" si="3"/>
        <v>222361.65289999999</v>
      </c>
      <c r="Q20" s="9">
        <f t="shared" si="3"/>
        <v>276639.20925000001</v>
      </c>
      <c r="R20" s="9">
        <f t="shared" si="3"/>
        <v>351899.48681999999</v>
      </c>
      <c r="S20" s="9">
        <f t="shared" si="3"/>
        <v>438655.96996000002</v>
      </c>
      <c r="T20" s="9">
        <f t="shared" si="3"/>
        <v>559574.77331000008</v>
      </c>
      <c r="U20" s="9">
        <f t="shared" si="3"/>
        <v>708056.71872213588</v>
      </c>
      <c r="V20" s="9">
        <f t="shared" si="3"/>
        <v>893126.57582924317</v>
      </c>
      <c r="W20" s="9">
        <f t="shared" si="3"/>
        <v>1303975.9060423833</v>
      </c>
      <c r="X20" s="9">
        <f t="shared" si="3"/>
        <v>1990317.9351787581</v>
      </c>
      <c r="Y20" s="9">
        <f t="shared" si="3"/>
        <v>2629250.9241466667</v>
      </c>
      <c r="Z20" s="9">
        <f t="shared" si="3"/>
        <v>3429136.682455265</v>
      </c>
      <c r="AA20" s="9">
        <f t="shared" si="3"/>
        <v>5313321.0907174982</v>
      </c>
      <c r="AB20" s="9">
        <f t="shared" si="3"/>
        <v>7347743.7156554796</v>
      </c>
      <c r="AC20" s="9">
        <f t="shared" si="3"/>
        <v>9667927.5347856414</v>
      </c>
      <c r="AD20" s="9">
        <f t="shared" si="3"/>
        <v>13776768.429584626</v>
      </c>
      <c r="AE20" s="9">
        <f t="shared" si="3"/>
        <v>25532092.858261514</v>
      </c>
    </row>
    <row r="21" spans="1:31" ht="15.6" x14ac:dyDescent="0.3">
      <c r="A21" s="10" t="s">
        <v>20</v>
      </c>
      <c r="B21" s="11">
        <f>+B22+B23+B24</f>
        <v>61834.2</v>
      </c>
      <c r="C21" s="11">
        <f t="shared" ref="C21:AE21" si="4">+C22+C23+C24</f>
        <v>75101</v>
      </c>
      <c r="D21" s="11">
        <f t="shared" si="4"/>
        <v>68654.947824723349</v>
      </c>
      <c r="E21" s="11">
        <f t="shared" si="4"/>
        <v>72971.227373928006</v>
      </c>
      <c r="F21" s="11">
        <f t="shared" si="4"/>
        <v>77286.668000000005</v>
      </c>
      <c r="G21" s="11">
        <f t="shared" si="4"/>
        <v>85119.592181100146</v>
      </c>
      <c r="H21" s="11">
        <f t="shared" si="4"/>
        <v>80764.695367564505</v>
      </c>
      <c r="I21" s="11">
        <f t="shared" si="4"/>
        <v>93671.207418956197</v>
      </c>
      <c r="J21" s="11">
        <f t="shared" si="4"/>
        <v>86803.312278516678</v>
      </c>
      <c r="K21" s="11">
        <f t="shared" si="4"/>
        <v>74743.084056379055</v>
      </c>
      <c r="L21" s="11">
        <f t="shared" si="4"/>
        <v>97335.801999999996</v>
      </c>
      <c r="M21" s="11">
        <f t="shared" si="4"/>
        <v>106617.73241714288</v>
      </c>
      <c r="N21" s="11">
        <f t="shared" si="4"/>
        <v>152698.09504000001</v>
      </c>
      <c r="O21" s="11">
        <f t="shared" si="4"/>
        <v>171947.28080000001</v>
      </c>
      <c r="P21" s="11">
        <f t="shared" si="4"/>
        <v>204553.28443</v>
      </c>
      <c r="Q21" s="11">
        <f t="shared" si="4"/>
        <v>264093.12168000004</v>
      </c>
      <c r="R21" s="11">
        <f t="shared" si="4"/>
        <v>324188.83610000001</v>
      </c>
      <c r="S21" s="11">
        <f t="shared" si="4"/>
        <v>393228.64718000003</v>
      </c>
      <c r="T21" s="11">
        <f t="shared" si="4"/>
        <v>505898.99384000001</v>
      </c>
      <c r="U21" s="11">
        <f t="shared" si="4"/>
        <v>649797.47026254563</v>
      </c>
      <c r="V21" s="11">
        <f t="shared" si="4"/>
        <v>815847.99643277819</v>
      </c>
      <c r="W21" s="11">
        <f t="shared" si="4"/>
        <v>1181696.0300480297</v>
      </c>
      <c r="X21" s="11">
        <f t="shared" si="4"/>
        <v>1788847.2745804754</v>
      </c>
      <c r="Y21" s="11">
        <f t="shared" si="4"/>
        <v>2356467.12</v>
      </c>
      <c r="Z21" s="11">
        <f t="shared" si="4"/>
        <v>3158279.7094456046</v>
      </c>
      <c r="AA21" s="11">
        <f t="shared" si="4"/>
        <v>4789544.3404621352</v>
      </c>
      <c r="AB21" s="11">
        <f t="shared" si="4"/>
        <v>6545744.8044328438</v>
      </c>
      <c r="AC21" s="11">
        <f t="shared" si="4"/>
        <v>8332241.5608394668</v>
      </c>
      <c r="AD21" s="11">
        <f t="shared" si="4"/>
        <v>11998771.072637036</v>
      </c>
      <c r="AE21" s="11">
        <f t="shared" si="4"/>
        <v>22296933.855441265</v>
      </c>
    </row>
    <row r="22" spans="1:31" ht="15.6" x14ac:dyDescent="0.3">
      <c r="A22" s="14" t="s">
        <v>6</v>
      </c>
      <c r="B22" s="15">
        <v>52000.85</v>
      </c>
      <c r="C22" s="15">
        <v>63438</v>
      </c>
      <c r="D22" s="15">
        <v>59968.662104799994</v>
      </c>
      <c r="E22" s="15">
        <v>60582</v>
      </c>
      <c r="F22" s="15">
        <v>62894.353999999999</v>
      </c>
      <c r="G22" s="15">
        <v>66213.156311564264</v>
      </c>
      <c r="H22" s="15">
        <v>65342.459663988062</v>
      </c>
      <c r="I22" s="15">
        <v>68740.512005593075</v>
      </c>
      <c r="J22" s="15">
        <v>67440.916750057644</v>
      </c>
      <c r="K22" s="15">
        <v>59365.372087619304</v>
      </c>
      <c r="L22" s="15">
        <v>64364.86299999999</v>
      </c>
      <c r="M22" s="15">
        <v>68769.033227142863</v>
      </c>
      <c r="N22" s="15">
        <v>92566.145870000008</v>
      </c>
      <c r="O22" s="15">
        <v>103735.83710999999</v>
      </c>
      <c r="P22" s="15">
        <v>130203.68917999999</v>
      </c>
      <c r="Q22" s="15">
        <v>208025.03139393553</v>
      </c>
      <c r="R22" s="15">
        <v>234538.71505360244</v>
      </c>
      <c r="S22" s="15">
        <v>278977.81672050001</v>
      </c>
      <c r="T22" s="15">
        <v>292169.01908</v>
      </c>
      <c r="U22" s="15">
        <v>398399.57729326084</v>
      </c>
      <c r="V22" s="15">
        <v>483271.18921743648</v>
      </c>
      <c r="W22" s="15">
        <v>693661.76195813483</v>
      </c>
      <c r="X22" s="15">
        <v>949147.14067764382</v>
      </c>
      <c r="Y22" s="15">
        <v>1309148.3999999999</v>
      </c>
      <c r="Z22" s="15">
        <v>1663192.6844019117</v>
      </c>
      <c r="AA22" s="15">
        <v>2609565.4636219158</v>
      </c>
      <c r="AB22" s="15">
        <v>3684990.1851506685</v>
      </c>
      <c r="AC22" s="15">
        <v>4778471.1313052066</v>
      </c>
      <c r="AD22" s="15">
        <v>6662566.5509200729</v>
      </c>
      <c r="AE22" s="15">
        <v>12373691.801082693</v>
      </c>
    </row>
    <row r="23" spans="1:31" ht="15.6" x14ac:dyDescent="0.3">
      <c r="A23" s="14" t="s">
        <v>7</v>
      </c>
      <c r="B23" s="15">
        <v>9700.35</v>
      </c>
      <c r="C23" s="15">
        <v>11220</v>
      </c>
      <c r="D23" s="15">
        <v>8516.2857199233476</v>
      </c>
      <c r="E23" s="15">
        <v>11105.225073928001</v>
      </c>
      <c r="F23" s="15">
        <v>12965.314</v>
      </c>
      <c r="G23" s="15">
        <v>18117.830869535886</v>
      </c>
      <c r="H23" s="15">
        <v>15047.396703576451</v>
      </c>
      <c r="I23" s="15">
        <v>24930.695413363122</v>
      </c>
      <c r="J23" s="15">
        <v>19362.39552845903</v>
      </c>
      <c r="K23" s="15">
        <v>15377.711968759751</v>
      </c>
      <c r="L23" s="15">
        <v>32960.938999999998</v>
      </c>
      <c r="M23" s="15">
        <v>37730.027190000001</v>
      </c>
      <c r="N23" s="15">
        <v>59968.229170000006</v>
      </c>
      <c r="O23" s="15">
        <v>68053.636690000014</v>
      </c>
      <c r="P23" s="15">
        <v>73624.17753999999</v>
      </c>
      <c r="Q23" s="15">
        <v>55048.254353902725</v>
      </c>
      <c r="R23" s="15">
        <v>88336.349161732855</v>
      </c>
      <c r="S23" s="15">
        <v>114250.83045950001</v>
      </c>
      <c r="T23" s="15">
        <v>204753.14003000001</v>
      </c>
      <c r="U23" s="15">
        <v>251397.89296928476</v>
      </c>
      <c r="V23" s="15">
        <v>332576.80721534177</v>
      </c>
      <c r="W23" s="15">
        <v>487690.86808989506</v>
      </c>
      <c r="X23" s="15">
        <v>839700.13390283147</v>
      </c>
      <c r="Y23" s="15">
        <v>1047318.72</v>
      </c>
      <c r="Z23" s="15">
        <v>1495087.0250436929</v>
      </c>
      <c r="AA23" s="15">
        <v>2179978.8768402194</v>
      </c>
      <c r="AB23" s="15">
        <v>2860754.6192821753</v>
      </c>
      <c r="AC23" s="15">
        <v>3553770.4295342597</v>
      </c>
      <c r="AD23" s="15">
        <v>5336204.5217169626</v>
      </c>
      <c r="AE23" s="15">
        <v>9923242.0543585718</v>
      </c>
    </row>
    <row r="24" spans="1:31" ht="15.6" x14ac:dyDescent="0.3">
      <c r="A24" s="14" t="s">
        <v>36</v>
      </c>
      <c r="B24" s="15">
        <v>133</v>
      </c>
      <c r="C24" s="15">
        <v>443</v>
      </c>
      <c r="D24" s="15">
        <v>170</v>
      </c>
      <c r="E24" s="15">
        <v>1284.0023000000001</v>
      </c>
      <c r="F24" s="15">
        <v>1427</v>
      </c>
      <c r="G24" s="15">
        <v>788.60500000000002</v>
      </c>
      <c r="H24" s="15">
        <v>374.83899999999994</v>
      </c>
      <c r="I24" s="15">
        <v>0</v>
      </c>
      <c r="J24" s="15">
        <v>0</v>
      </c>
      <c r="K24" s="15">
        <v>0</v>
      </c>
      <c r="L24" s="15">
        <v>10</v>
      </c>
      <c r="M24" s="15">
        <v>118.672</v>
      </c>
      <c r="N24" s="15">
        <v>163.72</v>
      </c>
      <c r="O24" s="15">
        <v>157.80699999999999</v>
      </c>
      <c r="P24" s="15">
        <v>725.41771000000006</v>
      </c>
      <c r="Q24" s="15">
        <v>1019.8359321617515</v>
      </c>
      <c r="R24" s="15">
        <v>1313.7718846647076</v>
      </c>
      <c r="S24" s="15">
        <v>0</v>
      </c>
      <c r="T24" s="15">
        <v>8976.8347300000005</v>
      </c>
      <c r="U24" s="15">
        <v>0</v>
      </c>
      <c r="V24" s="15">
        <v>0</v>
      </c>
      <c r="W24" s="15">
        <v>343.4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</row>
    <row r="25" spans="1:31" ht="15.6" x14ac:dyDescent="0.3">
      <c r="A25" s="10" t="s">
        <v>21</v>
      </c>
      <c r="B25" s="12">
        <v>0</v>
      </c>
      <c r="C25" s="12">
        <v>0</v>
      </c>
      <c r="D25" s="12">
        <v>0</v>
      </c>
      <c r="E25" s="12">
        <v>0</v>
      </c>
      <c r="F25" s="12">
        <v>525</v>
      </c>
      <c r="G25" s="12">
        <v>56.857999999999997</v>
      </c>
      <c r="H25" s="12">
        <v>116.871</v>
      </c>
      <c r="I25" s="12">
        <v>638.87099999999998</v>
      </c>
      <c r="J25" s="12">
        <v>524.97878000000003</v>
      </c>
      <c r="K25" s="12">
        <v>3.3851800000000001</v>
      </c>
      <c r="L25" s="12">
        <v>284.51800000000003</v>
      </c>
      <c r="M25" s="12">
        <v>184.00300000000001</v>
      </c>
      <c r="N25" s="12">
        <v>86.948999999999998</v>
      </c>
      <c r="O25" s="12">
        <v>0</v>
      </c>
      <c r="P25" s="12">
        <v>112.05500000000001</v>
      </c>
      <c r="Q25" s="12">
        <v>154.56700000000001</v>
      </c>
      <c r="R25" s="12">
        <v>739.30498999999998</v>
      </c>
      <c r="S25" s="12">
        <v>377.02352999999999</v>
      </c>
      <c r="T25" s="12">
        <v>99.605999999999995</v>
      </c>
      <c r="U25" s="12">
        <v>87.605999999999995</v>
      </c>
      <c r="V25" s="12">
        <v>0</v>
      </c>
      <c r="W25" s="12">
        <v>0</v>
      </c>
      <c r="X25" s="12">
        <v>0</v>
      </c>
      <c r="Y25" s="12">
        <v>7471.857</v>
      </c>
      <c r="Z25" s="12">
        <v>4433.5330000000004</v>
      </c>
      <c r="AA25" s="12">
        <v>14649.267465882589</v>
      </c>
      <c r="AB25" s="12">
        <v>23656.604037790519</v>
      </c>
      <c r="AC25" s="12">
        <v>10794.233133885562</v>
      </c>
      <c r="AD25" s="12">
        <v>4391.763787672844</v>
      </c>
      <c r="AE25" s="12">
        <v>2678.8252735070382</v>
      </c>
    </row>
    <row r="26" spans="1:31" ht="16.2" thickBot="1" x14ac:dyDescent="0.35">
      <c r="A26" s="10" t="s">
        <v>22</v>
      </c>
      <c r="B26" s="12">
        <v>1576.95</v>
      </c>
      <c r="C26" s="12">
        <v>2603</v>
      </c>
      <c r="D26" s="12">
        <v>1744.501342</v>
      </c>
      <c r="E26" s="12">
        <v>1408.71189873</v>
      </c>
      <c r="F26" s="12">
        <v>2171.297</v>
      </c>
      <c r="G26" s="12">
        <v>2345.4740000000002</v>
      </c>
      <c r="H26" s="12">
        <v>3057.7268787609628</v>
      </c>
      <c r="I26" s="12">
        <v>3055.3022000000001</v>
      </c>
      <c r="J26" s="12">
        <v>3152.0915747881904</v>
      </c>
      <c r="K26" s="12">
        <v>2865.5905851228131</v>
      </c>
      <c r="L26" s="12">
        <v>4969.7740000000003</v>
      </c>
      <c r="M26" s="12">
        <v>6381.3131400000002</v>
      </c>
      <c r="N26" s="12">
        <v>11085.222990000002</v>
      </c>
      <c r="O26" s="12">
        <v>15147.85923</v>
      </c>
      <c r="P26" s="12">
        <v>17696.313470000001</v>
      </c>
      <c r="Q26" s="12">
        <v>12391.520569999999</v>
      </c>
      <c r="R26" s="12">
        <v>26971.345730000001</v>
      </c>
      <c r="S26" s="12">
        <v>45050.299249999996</v>
      </c>
      <c r="T26" s="12">
        <v>53576.173470000002</v>
      </c>
      <c r="U26" s="12">
        <v>58171.642459590177</v>
      </c>
      <c r="V26" s="12">
        <v>77278.579396464993</v>
      </c>
      <c r="W26" s="12">
        <v>122279.87599435361</v>
      </c>
      <c r="X26" s="12">
        <v>201470.66059828264</v>
      </c>
      <c r="Y26" s="12">
        <v>265311.9471466667</v>
      </c>
      <c r="Z26" s="12">
        <v>266423.44000966049</v>
      </c>
      <c r="AA26" s="12">
        <v>509127.48278948059</v>
      </c>
      <c r="AB26" s="12">
        <v>778342.30718484486</v>
      </c>
      <c r="AC26" s="12">
        <v>1324891.7408122881</v>
      </c>
      <c r="AD26" s="12">
        <v>1773605.5931599173</v>
      </c>
      <c r="AE26" s="12">
        <v>3232480.1775467419</v>
      </c>
    </row>
    <row r="27" spans="1:31" ht="16.2" thickBot="1" x14ac:dyDescent="0.35">
      <c r="A27" s="8" t="s">
        <v>8</v>
      </c>
      <c r="B27" s="9">
        <f>+B10-B20</f>
        <v>9602.6717230000068</v>
      </c>
      <c r="C27" s="9">
        <f t="shared" ref="C27:AE27" si="5">+C10-C20</f>
        <v>14831</v>
      </c>
      <c r="D27" s="9">
        <f t="shared" si="5"/>
        <v>12940.788363276646</v>
      </c>
      <c r="E27" s="9">
        <f t="shared" si="5"/>
        <v>8060.5503265419975</v>
      </c>
      <c r="F27" s="9">
        <f t="shared" si="5"/>
        <v>17877.623639999991</v>
      </c>
      <c r="G27" s="9">
        <f t="shared" si="5"/>
        <v>14182.437818899867</v>
      </c>
      <c r="H27" s="9">
        <f t="shared" si="5"/>
        <v>29670.41717897018</v>
      </c>
      <c r="I27" s="9">
        <f t="shared" si="5"/>
        <v>22003.307077631413</v>
      </c>
      <c r="J27" s="9">
        <f t="shared" si="5"/>
        <v>2858.4558343772514</v>
      </c>
      <c r="K27" s="9">
        <f t="shared" si="5"/>
        <v>15677.266143177403</v>
      </c>
      <c r="L27" s="9">
        <f t="shared" si="5"/>
        <v>7925.4250000000175</v>
      </c>
      <c r="M27" s="9">
        <f t="shared" si="5"/>
        <v>15411.871202857117</v>
      </c>
      <c r="N27" s="9">
        <f t="shared" si="5"/>
        <v>35509.999569999985</v>
      </c>
      <c r="O27" s="9">
        <f t="shared" si="5"/>
        <v>35691.760640000022</v>
      </c>
      <c r="P27" s="9">
        <f t="shared" si="5"/>
        <v>46933.225062768674</v>
      </c>
      <c r="Q27" s="9">
        <f t="shared" si="5"/>
        <v>63663.858675542229</v>
      </c>
      <c r="R27" s="9">
        <f t="shared" si="5"/>
        <v>96395.797980217612</v>
      </c>
      <c r="S27" s="9">
        <f t="shared" si="5"/>
        <v>112920.70513000002</v>
      </c>
      <c r="T27" s="9">
        <f t="shared" si="5"/>
        <v>171769.85680999979</v>
      </c>
      <c r="U27" s="9">
        <f t="shared" si="5"/>
        <v>206246.42838844529</v>
      </c>
      <c r="V27" s="9">
        <f t="shared" si="5"/>
        <v>323591.98538399918</v>
      </c>
      <c r="W27" s="9">
        <f t="shared" si="5"/>
        <v>435095.6306396015</v>
      </c>
      <c r="X27" s="9">
        <f t="shared" si="5"/>
        <v>206629.77441668324</v>
      </c>
      <c r="Y27" s="9">
        <f t="shared" si="5"/>
        <v>440839.7176736868</v>
      </c>
      <c r="Z27" s="9">
        <f t="shared" si="5"/>
        <v>19458.911102265585</v>
      </c>
      <c r="AA27" s="9">
        <f t="shared" si="5"/>
        <v>-81306.79568374902</v>
      </c>
      <c r="AB27" s="9">
        <f t="shared" si="5"/>
        <v>1196761.5906481072</v>
      </c>
      <c r="AC27" s="9">
        <f t="shared" si="5"/>
        <v>2017775.8427824862</v>
      </c>
      <c r="AD27" s="9">
        <f t="shared" si="5"/>
        <v>5107833.6907938011</v>
      </c>
      <c r="AE27" s="9">
        <f t="shared" si="5"/>
        <v>8294278.6660391279</v>
      </c>
    </row>
    <row r="28" spans="1:31" ht="16.2" thickBot="1" x14ac:dyDescent="0.35">
      <c r="A28" s="8" t="s">
        <v>9</v>
      </c>
      <c r="B28" s="9">
        <f>+B29+B30+B31+B32</f>
        <v>50</v>
      </c>
      <c r="C28" s="9">
        <f t="shared" ref="C28:AE28" si="6">+C29+C30+C31+C32</f>
        <v>78</v>
      </c>
      <c r="D28" s="9">
        <f t="shared" si="6"/>
        <v>44</v>
      </c>
      <c r="E28" s="9">
        <f t="shared" si="6"/>
        <v>25.0276</v>
      </c>
      <c r="F28" s="9">
        <f t="shared" si="6"/>
        <v>0</v>
      </c>
      <c r="G28" s="9">
        <f t="shared" si="6"/>
        <v>587.54999999999995</v>
      </c>
      <c r="H28" s="9">
        <f t="shared" si="6"/>
        <v>379.5127</v>
      </c>
      <c r="I28" s="9">
        <f t="shared" si="6"/>
        <v>0</v>
      </c>
      <c r="J28" s="9">
        <f t="shared" si="6"/>
        <v>0</v>
      </c>
      <c r="K28" s="9">
        <f t="shared" si="6"/>
        <v>5237.3952300000001</v>
      </c>
      <c r="L28" s="9">
        <f t="shared" si="6"/>
        <v>2885.5790000000002</v>
      </c>
      <c r="M28" s="9">
        <f t="shared" si="6"/>
        <v>847.24549000000002</v>
      </c>
      <c r="N28" s="9">
        <f t="shared" si="6"/>
        <v>4135.00324</v>
      </c>
      <c r="O28" s="9">
        <f t="shared" si="6"/>
        <v>843.11630000000002</v>
      </c>
      <c r="P28" s="9">
        <f t="shared" si="6"/>
        <v>1520.2789700000001</v>
      </c>
      <c r="Q28" s="9">
        <f t="shared" si="6"/>
        <v>13268.006749999999</v>
      </c>
      <c r="R28" s="9">
        <f t="shared" si="6"/>
        <v>60303.568299999999</v>
      </c>
      <c r="S28" s="9">
        <f t="shared" si="6"/>
        <v>104910.789</v>
      </c>
      <c r="T28" s="9">
        <f t="shared" si="6"/>
        <v>98192.454370000007</v>
      </c>
      <c r="U28" s="9">
        <f t="shared" si="6"/>
        <v>104260.08505525108</v>
      </c>
      <c r="V28" s="9">
        <f t="shared" si="6"/>
        <v>129456.64887048391</v>
      </c>
      <c r="W28" s="9">
        <f t="shared" si="6"/>
        <v>155442.48537000001</v>
      </c>
      <c r="X28" s="9">
        <f t="shared" si="6"/>
        <v>241168.66500000004</v>
      </c>
      <c r="Y28" s="9">
        <f t="shared" si="6"/>
        <v>462720.50073999999</v>
      </c>
      <c r="Z28" s="9">
        <f t="shared" si="6"/>
        <v>550161.50194443413</v>
      </c>
      <c r="AA28" s="9">
        <f t="shared" si="6"/>
        <v>723816.44453999994</v>
      </c>
      <c r="AB28" s="9">
        <f t="shared" si="6"/>
        <v>513013.59427</v>
      </c>
      <c r="AC28" s="9">
        <f t="shared" si="6"/>
        <v>804787.11329999997</v>
      </c>
      <c r="AD28" s="9">
        <f t="shared" si="6"/>
        <v>1808191.95105</v>
      </c>
      <c r="AE28" s="9">
        <f t="shared" si="6"/>
        <v>2645759.2007300002</v>
      </c>
    </row>
    <row r="29" spans="1:31" ht="15.6" x14ac:dyDescent="0.3">
      <c r="A29" s="10" t="s">
        <v>23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350</v>
      </c>
      <c r="H29" s="12">
        <v>380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150</v>
      </c>
      <c r="S29" s="12">
        <v>162.589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</row>
    <row r="30" spans="1:31" ht="15.6" x14ac:dyDescent="0.3">
      <c r="A30" s="10" t="s">
        <v>24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237.55</v>
      </c>
      <c r="H30" s="12">
        <v>-0.48729999999999052</v>
      </c>
      <c r="I30" s="12">
        <v>0</v>
      </c>
      <c r="J30" s="12">
        <v>0</v>
      </c>
      <c r="K30" s="12">
        <v>0</v>
      </c>
      <c r="L30" s="12">
        <v>2885.5790000000002</v>
      </c>
      <c r="M30" s="12">
        <v>847.24549000000002</v>
      </c>
      <c r="N30" s="12">
        <v>4135.00324</v>
      </c>
      <c r="O30" s="12">
        <v>843.11630000000002</v>
      </c>
      <c r="P30" s="12">
        <v>1520.2789700000001</v>
      </c>
      <c r="Q30" s="12">
        <v>13268.006749999999</v>
      </c>
      <c r="R30" s="12">
        <v>60153.568299999999</v>
      </c>
      <c r="S30" s="12">
        <v>104748.2</v>
      </c>
      <c r="T30" s="12">
        <v>98192.454370000007</v>
      </c>
      <c r="U30" s="12">
        <v>104260.08505525108</v>
      </c>
      <c r="V30" s="12">
        <v>129456.64887048391</v>
      </c>
      <c r="W30" s="12">
        <v>150014.67137</v>
      </c>
      <c r="X30" s="12">
        <v>241168.66500000004</v>
      </c>
      <c r="Y30" s="12">
        <v>462720.50073999999</v>
      </c>
      <c r="Z30" s="12">
        <v>550161.50194443413</v>
      </c>
      <c r="AA30" s="12">
        <v>723816.44453999994</v>
      </c>
      <c r="AB30" s="12">
        <v>513013.59427</v>
      </c>
      <c r="AC30" s="12">
        <v>804787.11329999997</v>
      </c>
      <c r="AD30" s="12">
        <v>1808191.95105</v>
      </c>
      <c r="AE30" s="12">
        <v>2645759.2007300002</v>
      </c>
    </row>
    <row r="31" spans="1:31" ht="15.6" x14ac:dyDescent="0.3">
      <c r="A31" s="10" t="s">
        <v>25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5237.3952300000001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</row>
    <row r="32" spans="1:31" ht="16.2" thickBot="1" x14ac:dyDescent="0.35">
      <c r="A32" s="10" t="s">
        <v>37</v>
      </c>
      <c r="B32" s="15">
        <v>50</v>
      </c>
      <c r="C32" s="15">
        <v>78</v>
      </c>
      <c r="D32" s="15">
        <v>44</v>
      </c>
      <c r="E32" s="15">
        <v>25.0276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5427.8140000000003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</row>
    <row r="33" spans="1:31" ht="16.2" thickBot="1" x14ac:dyDescent="0.35">
      <c r="A33" s="8" t="s">
        <v>10</v>
      </c>
      <c r="B33" s="9">
        <f>+B34+B35+B36</f>
        <v>8865.94</v>
      </c>
      <c r="C33" s="9">
        <f t="shared" ref="C33:AE33" si="7">+C34+C35+C36</f>
        <v>13119</v>
      </c>
      <c r="D33" s="9">
        <f t="shared" si="7"/>
        <v>10722.029494589999</v>
      </c>
      <c r="E33" s="9">
        <f t="shared" si="7"/>
        <v>9988.2641203000003</v>
      </c>
      <c r="F33" s="9">
        <f t="shared" si="7"/>
        <v>17149.234</v>
      </c>
      <c r="G33" s="9">
        <f t="shared" si="7"/>
        <v>19373.755754999998</v>
      </c>
      <c r="H33" s="9">
        <f t="shared" si="7"/>
        <v>32762.5015227</v>
      </c>
      <c r="I33" s="9">
        <f t="shared" si="7"/>
        <v>27167.673763734627</v>
      </c>
      <c r="J33" s="9">
        <f t="shared" si="7"/>
        <v>15029.975662156943</v>
      </c>
      <c r="K33" s="9">
        <f t="shared" si="7"/>
        <v>9117.052185379971</v>
      </c>
      <c r="L33" s="9">
        <f t="shared" si="7"/>
        <v>10129.245693671419</v>
      </c>
      <c r="M33" s="9">
        <f t="shared" si="7"/>
        <v>15169.068688121837</v>
      </c>
      <c r="N33" s="9">
        <f t="shared" si="7"/>
        <v>33857.206272550691</v>
      </c>
      <c r="O33" s="9">
        <f t="shared" si="7"/>
        <v>36579.770020000004</v>
      </c>
      <c r="P33" s="9">
        <f t="shared" si="7"/>
        <v>60386.9231</v>
      </c>
      <c r="Q33" s="9">
        <f t="shared" si="7"/>
        <v>59965.755133074934</v>
      </c>
      <c r="R33" s="9">
        <f t="shared" si="7"/>
        <v>116350.25474970523</v>
      </c>
      <c r="S33" s="9">
        <f t="shared" si="7"/>
        <v>173119.47094</v>
      </c>
      <c r="T33" s="9">
        <f t="shared" si="7"/>
        <v>264454.18446999998</v>
      </c>
      <c r="U33" s="9">
        <f t="shared" si="7"/>
        <v>285452.78169611038</v>
      </c>
      <c r="V33" s="9">
        <f t="shared" si="7"/>
        <v>358850.5340981019</v>
      </c>
      <c r="W33" s="9">
        <f t="shared" si="7"/>
        <v>539920.58755792899</v>
      </c>
      <c r="X33" s="9">
        <f t="shared" si="7"/>
        <v>501625.20641804731</v>
      </c>
      <c r="Y33" s="9">
        <f t="shared" si="7"/>
        <v>845623.00414383272</v>
      </c>
      <c r="Z33" s="9">
        <f t="shared" si="7"/>
        <v>639638.57215432613</v>
      </c>
      <c r="AA33" s="9">
        <f t="shared" si="7"/>
        <v>275841.10427375743</v>
      </c>
      <c r="AB33" s="9">
        <f t="shared" si="7"/>
        <v>771326.53364047012</v>
      </c>
      <c r="AC33" s="9">
        <f t="shared" si="7"/>
        <v>1535340.6984863074</v>
      </c>
      <c r="AD33" s="9">
        <f t="shared" si="7"/>
        <v>4692770.970941361</v>
      </c>
      <c r="AE33" s="9">
        <f t="shared" si="7"/>
        <v>9988961.0885300003</v>
      </c>
    </row>
    <row r="34" spans="1:31" ht="15.6" x14ac:dyDescent="0.3">
      <c r="A34" s="16" t="s">
        <v>26</v>
      </c>
      <c r="B34" s="12">
        <v>8552.94</v>
      </c>
      <c r="C34" s="12">
        <v>12945</v>
      </c>
      <c r="D34" s="12">
        <v>10722.029494589999</v>
      </c>
      <c r="E34" s="12">
        <v>9931.2641203000003</v>
      </c>
      <c r="F34" s="12">
        <v>17149.234</v>
      </c>
      <c r="G34" s="12">
        <v>19185.220754999998</v>
      </c>
      <c r="H34" s="12">
        <v>32762.5015227</v>
      </c>
      <c r="I34" s="12">
        <v>27167.673763734627</v>
      </c>
      <c r="J34" s="12">
        <v>14363.462052156943</v>
      </c>
      <c r="K34" s="12">
        <v>9117.052185379971</v>
      </c>
      <c r="L34" s="12">
        <v>10080.264693671419</v>
      </c>
      <c r="M34" s="12">
        <v>14341.004688121837</v>
      </c>
      <c r="N34" s="12">
        <v>33724.131442550693</v>
      </c>
      <c r="O34" s="12">
        <v>36382.133020000001</v>
      </c>
      <c r="P34" s="12">
        <v>58070.822189999999</v>
      </c>
      <c r="Q34" s="12">
        <v>57983.192133074932</v>
      </c>
      <c r="R34" s="12">
        <v>99382.444239705233</v>
      </c>
      <c r="S34" s="12">
        <v>159971.63647</v>
      </c>
      <c r="T34" s="12">
        <v>241322.97347</v>
      </c>
      <c r="U34" s="12">
        <v>270247.62069611042</v>
      </c>
      <c r="V34" s="12">
        <v>337881.07609810191</v>
      </c>
      <c r="W34" s="12">
        <v>517579.14155792899</v>
      </c>
      <c r="X34" s="12">
        <v>492301.76941804733</v>
      </c>
      <c r="Y34" s="12">
        <v>840438.7881438327</v>
      </c>
      <c r="Z34" s="12">
        <v>638337.09915432613</v>
      </c>
      <c r="AA34" s="12">
        <v>267910.27347838081</v>
      </c>
      <c r="AB34" s="12">
        <v>749149.77995326102</v>
      </c>
      <c r="AC34" s="12">
        <v>1491197.4322932253</v>
      </c>
      <c r="AD34" s="12">
        <v>4557847.0166961132</v>
      </c>
      <c r="AE34" s="12">
        <v>9456049.1152171846</v>
      </c>
    </row>
    <row r="35" spans="1:31" ht="15.6" x14ac:dyDescent="0.3">
      <c r="A35" s="10" t="s">
        <v>27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224.40221</v>
      </c>
      <c r="K35" s="12">
        <v>0</v>
      </c>
      <c r="L35" s="12">
        <v>0</v>
      </c>
      <c r="M35" s="12">
        <v>828.06399999999985</v>
      </c>
      <c r="N35" s="12">
        <v>133.07482999999999</v>
      </c>
      <c r="O35" s="12">
        <v>197.637</v>
      </c>
      <c r="P35" s="12">
        <v>2316.1009100000001</v>
      </c>
      <c r="Q35" s="12">
        <v>1492.6220000000001</v>
      </c>
      <c r="R35" s="12">
        <v>12734.395509999998</v>
      </c>
      <c r="S35" s="12">
        <v>13125.81237</v>
      </c>
      <c r="T35" s="12">
        <v>23084.002999999997</v>
      </c>
      <c r="U35" s="12">
        <v>15041.649000000001</v>
      </c>
      <c r="V35" s="12">
        <v>20969.458000000002</v>
      </c>
      <c r="W35" s="12">
        <v>22341.446000000004</v>
      </c>
      <c r="X35" s="12">
        <v>9323.4369999999999</v>
      </c>
      <c r="Y35" s="12">
        <v>5184.2160000000003</v>
      </c>
      <c r="Z35" s="12">
        <v>1301.473</v>
      </c>
      <c r="AA35" s="12">
        <v>7433.7067642636639</v>
      </c>
      <c r="AB35" s="12">
        <v>20786.660079814304</v>
      </c>
      <c r="AC35" s="12">
        <v>41376.257413978099</v>
      </c>
      <c r="AD35" s="12">
        <v>126466.5880803819</v>
      </c>
      <c r="AE35" s="12">
        <v>524279.5390089096</v>
      </c>
    </row>
    <row r="36" spans="1:31" ht="16.2" thickBot="1" x14ac:dyDescent="0.35">
      <c r="A36" s="10" t="s">
        <v>28</v>
      </c>
      <c r="B36" s="12">
        <v>313</v>
      </c>
      <c r="C36" s="12">
        <v>174</v>
      </c>
      <c r="D36" s="12">
        <v>0</v>
      </c>
      <c r="E36" s="12">
        <v>57</v>
      </c>
      <c r="F36" s="12">
        <v>0</v>
      </c>
      <c r="G36" s="12">
        <v>188.535</v>
      </c>
      <c r="H36" s="12">
        <v>0</v>
      </c>
      <c r="I36" s="12">
        <v>0</v>
      </c>
      <c r="J36" s="12">
        <v>442.1114</v>
      </c>
      <c r="K36" s="12">
        <v>0</v>
      </c>
      <c r="L36" s="12">
        <v>48.981000000000002</v>
      </c>
      <c r="M36" s="12">
        <v>0</v>
      </c>
      <c r="N36" s="12">
        <v>0</v>
      </c>
      <c r="O36" s="12">
        <v>0</v>
      </c>
      <c r="P36" s="12">
        <v>0</v>
      </c>
      <c r="Q36" s="12">
        <v>489.94100000000003</v>
      </c>
      <c r="R36" s="12">
        <v>4233.415</v>
      </c>
      <c r="S36" s="12">
        <v>22.022099999999998</v>
      </c>
      <c r="T36" s="12">
        <v>47.207999999999998</v>
      </c>
      <c r="U36" s="12">
        <v>163.512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497.12403111291167</v>
      </c>
      <c r="AB36" s="12">
        <v>1390.0936073948972</v>
      </c>
      <c r="AC36" s="12">
        <v>2767.0087791039923</v>
      </c>
      <c r="AD36" s="12">
        <v>8457.3661648655325</v>
      </c>
      <c r="AE36" s="12">
        <v>8632.434303905964</v>
      </c>
    </row>
    <row r="37" spans="1:31" ht="16.2" thickBot="1" x14ac:dyDescent="0.35">
      <c r="A37" s="8" t="s">
        <v>11</v>
      </c>
      <c r="B37" s="17">
        <f>+B10+B28</f>
        <v>73063.821723000001</v>
      </c>
      <c r="C37" s="17">
        <f t="shared" ref="C37:AE37" si="8">+C10+C28</f>
        <v>92613</v>
      </c>
      <c r="D37" s="17">
        <f t="shared" si="8"/>
        <v>83384.237529999999</v>
      </c>
      <c r="E37" s="17">
        <f t="shared" si="8"/>
        <v>82465.517199200011</v>
      </c>
      <c r="F37" s="17">
        <f t="shared" si="8"/>
        <v>97860.588640000002</v>
      </c>
      <c r="G37" s="17">
        <f t="shared" si="8"/>
        <v>102291.91200000001</v>
      </c>
      <c r="H37" s="17">
        <f t="shared" si="8"/>
        <v>113989.22312529566</v>
      </c>
      <c r="I37" s="17">
        <f t="shared" si="8"/>
        <v>119368.68769658761</v>
      </c>
      <c r="J37" s="17">
        <f t="shared" si="8"/>
        <v>93338.83846768213</v>
      </c>
      <c r="K37" s="17">
        <f t="shared" si="8"/>
        <v>98526.721194679267</v>
      </c>
      <c r="L37" s="17">
        <f t="shared" si="8"/>
        <v>113401.09800000001</v>
      </c>
      <c r="M37" s="17">
        <f t="shared" si="8"/>
        <v>129442.16524999999</v>
      </c>
      <c r="N37" s="17">
        <f t="shared" si="8"/>
        <v>203515.26983999999</v>
      </c>
      <c r="O37" s="17">
        <f t="shared" si="8"/>
        <v>223630.01697000003</v>
      </c>
      <c r="P37" s="17">
        <f t="shared" si="8"/>
        <v>270815.15693276864</v>
      </c>
      <c r="Q37" s="17">
        <f t="shared" si="8"/>
        <v>353571.07467554224</v>
      </c>
      <c r="R37" s="17">
        <f t="shared" si="8"/>
        <v>508598.85310021759</v>
      </c>
      <c r="S37" s="17">
        <f t="shared" si="8"/>
        <v>656487.46409000002</v>
      </c>
      <c r="T37" s="17">
        <f t="shared" si="8"/>
        <v>829537.08448999992</v>
      </c>
      <c r="U37" s="17">
        <f t="shared" si="8"/>
        <v>1018563.2321658323</v>
      </c>
      <c r="V37" s="17">
        <f t="shared" si="8"/>
        <v>1346175.2100837263</v>
      </c>
      <c r="W37" s="17">
        <f t="shared" si="8"/>
        <v>1894514.0220519849</v>
      </c>
      <c r="X37" s="17">
        <f t="shared" si="8"/>
        <v>2438116.3745954414</v>
      </c>
      <c r="Y37" s="17">
        <f t="shared" si="8"/>
        <v>3532811.1425603535</v>
      </c>
      <c r="Z37" s="17">
        <f t="shared" si="8"/>
        <v>3998757.0955019649</v>
      </c>
      <c r="AA37" s="17">
        <f t="shared" si="8"/>
        <v>5955830.7395737488</v>
      </c>
      <c r="AB37" s="17">
        <f t="shared" si="8"/>
        <v>9057518.900573587</v>
      </c>
      <c r="AC37" s="17">
        <f t="shared" si="8"/>
        <v>12490490.490868127</v>
      </c>
      <c r="AD37" s="17">
        <f t="shared" si="8"/>
        <v>20692794.071428426</v>
      </c>
      <c r="AE37" s="17">
        <f t="shared" si="8"/>
        <v>36472130.725030646</v>
      </c>
    </row>
    <row r="38" spans="1:31" ht="16.2" thickBot="1" x14ac:dyDescent="0.35">
      <c r="A38" s="8" t="s">
        <v>12</v>
      </c>
      <c r="B38" s="17">
        <f>+B20+B33</f>
        <v>72277.09</v>
      </c>
      <c r="C38" s="17">
        <f t="shared" ref="C38:AE38" si="9">+C20+C33</f>
        <v>90823</v>
      </c>
      <c r="D38" s="17">
        <f t="shared" si="9"/>
        <v>81121.478661313347</v>
      </c>
      <c r="E38" s="17">
        <f t="shared" si="9"/>
        <v>84368.203392958007</v>
      </c>
      <c r="F38" s="17">
        <f t="shared" si="9"/>
        <v>97132.199000000008</v>
      </c>
      <c r="G38" s="17">
        <f t="shared" si="9"/>
        <v>106895.67993610015</v>
      </c>
      <c r="H38" s="17">
        <f t="shared" si="9"/>
        <v>116701.79476902547</v>
      </c>
      <c r="I38" s="17">
        <f t="shared" si="9"/>
        <v>124533.05438269083</v>
      </c>
      <c r="J38" s="17">
        <f t="shared" si="9"/>
        <v>105510.35829546182</v>
      </c>
      <c r="K38" s="17">
        <f t="shared" si="9"/>
        <v>86729.112006881842</v>
      </c>
      <c r="L38" s="17">
        <f t="shared" si="9"/>
        <v>112719.33969367141</v>
      </c>
      <c r="M38" s="17">
        <f t="shared" si="9"/>
        <v>128352.11724526472</v>
      </c>
      <c r="N38" s="17">
        <f t="shared" si="9"/>
        <v>197727.4733025507</v>
      </c>
      <c r="O38" s="17">
        <f t="shared" si="9"/>
        <v>223674.91005000001</v>
      </c>
      <c r="P38" s="17">
        <f t="shared" si="9"/>
        <v>282748.576</v>
      </c>
      <c r="Q38" s="17">
        <f t="shared" si="9"/>
        <v>336604.96438307496</v>
      </c>
      <c r="R38" s="17">
        <f t="shared" si="9"/>
        <v>468249.74156970519</v>
      </c>
      <c r="S38" s="17">
        <f t="shared" si="9"/>
        <v>611775.44090000005</v>
      </c>
      <c r="T38" s="17">
        <f t="shared" si="9"/>
        <v>824028.95778000006</v>
      </c>
      <c r="U38" s="17">
        <f t="shared" si="9"/>
        <v>993509.50041824626</v>
      </c>
      <c r="V38" s="17">
        <f t="shared" si="9"/>
        <v>1251977.1099273451</v>
      </c>
      <c r="W38" s="17">
        <f t="shared" si="9"/>
        <v>1843896.4936003122</v>
      </c>
      <c r="X38" s="17">
        <f t="shared" si="9"/>
        <v>2491943.1415968053</v>
      </c>
      <c r="Y38" s="17">
        <f t="shared" si="9"/>
        <v>3474873.9282904994</v>
      </c>
      <c r="Z38" s="17">
        <f t="shared" si="9"/>
        <v>4068775.2546095913</v>
      </c>
      <c r="AA38" s="17">
        <f t="shared" si="9"/>
        <v>5589162.1949912552</v>
      </c>
      <c r="AB38" s="17">
        <f t="shared" si="9"/>
        <v>8119070.2492959499</v>
      </c>
      <c r="AC38" s="17">
        <f t="shared" si="9"/>
        <v>11203268.233271949</v>
      </c>
      <c r="AD38" s="17">
        <f t="shared" si="9"/>
        <v>18469539.400525987</v>
      </c>
      <c r="AE38" s="17">
        <f t="shared" si="9"/>
        <v>35521053.946791515</v>
      </c>
    </row>
    <row r="39" spans="1:31" ht="16.2" thickBot="1" x14ac:dyDescent="0.35">
      <c r="A39" s="18" t="s">
        <v>13</v>
      </c>
      <c r="B39" s="9">
        <f>+B37-B38</f>
        <v>786.73172300000442</v>
      </c>
      <c r="C39" s="9">
        <f t="shared" ref="C39:AE39" si="10">+C37-C38</f>
        <v>1790</v>
      </c>
      <c r="D39" s="9">
        <f t="shared" si="10"/>
        <v>2262.7588686866511</v>
      </c>
      <c r="E39" s="9">
        <f t="shared" si="10"/>
        <v>-1902.6861937579961</v>
      </c>
      <c r="F39" s="9">
        <f t="shared" si="10"/>
        <v>728.38963999999396</v>
      </c>
      <c r="G39" s="9">
        <f t="shared" si="10"/>
        <v>-4603.7679361001356</v>
      </c>
      <c r="H39" s="9">
        <f t="shared" si="10"/>
        <v>-2712.5716437298106</v>
      </c>
      <c r="I39" s="9">
        <f t="shared" si="10"/>
        <v>-5164.3666861032107</v>
      </c>
      <c r="J39" s="9">
        <f t="shared" si="10"/>
        <v>-12171.519827779688</v>
      </c>
      <c r="K39" s="9">
        <f t="shared" si="10"/>
        <v>11797.609187797425</v>
      </c>
      <c r="L39" s="9">
        <f t="shared" si="10"/>
        <v>681.75830632860016</v>
      </c>
      <c r="M39" s="9">
        <f t="shared" si="10"/>
        <v>1090.0480047352758</v>
      </c>
      <c r="N39" s="9">
        <f t="shared" si="10"/>
        <v>5787.7965374492924</v>
      </c>
      <c r="O39" s="9">
        <f t="shared" si="10"/>
        <v>-44.893079999979818</v>
      </c>
      <c r="P39" s="9">
        <f t="shared" si="10"/>
        <v>-11933.419067231356</v>
      </c>
      <c r="Q39" s="9">
        <f t="shared" si="10"/>
        <v>16966.110292467289</v>
      </c>
      <c r="R39" s="9">
        <f t="shared" si="10"/>
        <v>40349.111530512397</v>
      </c>
      <c r="S39" s="9">
        <f t="shared" si="10"/>
        <v>44712.023189999978</v>
      </c>
      <c r="T39" s="9">
        <f t="shared" si="10"/>
        <v>5508.1267099998659</v>
      </c>
      <c r="U39" s="9">
        <f t="shared" si="10"/>
        <v>25053.731747586047</v>
      </c>
      <c r="V39" s="9">
        <f t="shared" si="10"/>
        <v>94198.100156381261</v>
      </c>
      <c r="W39" s="9">
        <f t="shared" si="10"/>
        <v>50617.528451672755</v>
      </c>
      <c r="X39" s="9">
        <f t="shared" si="10"/>
        <v>-53826.767001363914</v>
      </c>
      <c r="Y39" s="9">
        <f t="shared" si="10"/>
        <v>57937.214269854128</v>
      </c>
      <c r="Z39" s="9">
        <f t="shared" si="10"/>
        <v>-70018.159107626416</v>
      </c>
      <c r="AA39" s="9">
        <f t="shared" si="10"/>
        <v>366668.5445824936</v>
      </c>
      <c r="AB39" s="9">
        <f t="shared" si="10"/>
        <v>938448.65127763711</v>
      </c>
      <c r="AC39" s="9">
        <f t="shared" si="10"/>
        <v>1287222.257596178</v>
      </c>
      <c r="AD39" s="9">
        <f t="shared" si="10"/>
        <v>2223254.6709024385</v>
      </c>
      <c r="AE39" s="9">
        <f t="shared" si="10"/>
        <v>951076.77823913097</v>
      </c>
    </row>
    <row r="40" spans="1:31" ht="15.6" thickBot="1" x14ac:dyDescent="0.3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ht="16.2" thickBot="1" x14ac:dyDescent="0.35">
      <c r="A41" s="8" t="s">
        <v>14</v>
      </c>
      <c r="B41" s="17">
        <f>+B39+B25</f>
        <v>786.73172300000442</v>
      </c>
      <c r="C41" s="17">
        <f>+C39+C25</f>
        <v>1790</v>
      </c>
      <c r="D41" s="17">
        <f t="shared" ref="D41:AE41" si="11">+D39+D25</f>
        <v>2262.7588686866511</v>
      </c>
      <c r="E41" s="17">
        <f t="shared" si="11"/>
        <v>-1902.6861937579961</v>
      </c>
      <c r="F41" s="17">
        <f t="shared" si="11"/>
        <v>1253.389639999994</v>
      </c>
      <c r="G41" s="17">
        <f t="shared" si="11"/>
        <v>-4546.9099361001354</v>
      </c>
      <c r="H41" s="17">
        <f t="shared" si="11"/>
        <v>-2595.7006437298105</v>
      </c>
      <c r="I41" s="17">
        <f t="shared" si="11"/>
        <v>-4525.4956861032106</v>
      </c>
      <c r="J41" s="17">
        <f t="shared" si="11"/>
        <v>-11646.541047779689</v>
      </c>
      <c r="K41" s="17">
        <f t="shared" si="11"/>
        <v>11800.994367797424</v>
      </c>
      <c r="L41" s="17">
        <f t="shared" si="11"/>
        <v>966.27630632860019</v>
      </c>
      <c r="M41" s="17">
        <f t="shared" si="11"/>
        <v>1274.0510047352757</v>
      </c>
      <c r="N41" s="17">
        <f t="shared" si="11"/>
        <v>5874.745537449292</v>
      </c>
      <c r="O41" s="17">
        <f t="shared" si="11"/>
        <v>-44.893079999979818</v>
      </c>
      <c r="P41" s="17">
        <f t="shared" si="11"/>
        <v>-11821.364067231356</v>
      </c>
      <c r="Q41" s="17">
        <f t="shared" si="11"/>
        <v>17120.677292467288</v>
      </c>
      <c r="R41" s="17">
        <f t="shared" si="11"/>
        <v>41088.416520512394</v>
      </c>
      <c r="S41" s="17">
        <f t="shared" si="11"/>
        <v>45089.046719999977</v>
      </c>
      <c r="T41" s="17">
        <f t="shared" si="11"/>
        <v>5607.7327099998656</v>
      </c>
      <c r="U41" s="17">
        <f t="shared" si="11"/>
        <v>25141.337747586047</v>
      </c>
      <c r="V41" s="17">
        <f t="shared" si="11"/>
        <v>94198.100156381261</v>
      </c>
      <c r="W41" s="17">
        <f t="shared" si="11"/>
        <v>50617.528451672755</v>
      </c>
      <c r="X41" s="17">
        <f t="shared" si="11"/>
        <v>-53826.767001363914</v>
      </c>
      <c r="Y41" s="17">
        <f t="shared" si="11"/>
        <v>65409.071269854132</v>
      </c>
      <c r="Z41" s="17">
        <f t="shared" si="11"/>
        <v>-65584.62610762642</v>
      </c>
      <c r="AA41" s="17">
        <f t="shared" si="11"/>
        <v>381317.81204837619</v>
      </c>
      <c r="AB41" s="17">
        <f t="shared" si="11"/>
        <v>962105.25531542767</v>
      </c>
      <c r="AC41" s="17">
        <f t="shared" si="11"/>
        <v>1298016.4907300635</v>
      </c>
      <c r="AD41" s="17">
        <f t="shared" si="11"/>
        <v>2227646.4346901113</v>
      </c>
      <c r="AE41" s="17">
        <f t="shared" si="11"/>
        <v>953755.60351263802</v>
      </c>
    </row>
    <row r="42" spans="1:31" ht="16.2" thickBot="1" x14ac:dyDescent="0.35">
      <c r="A42" s="8" t="s">
        <v>15</v>
      </c>
      <c r="B42" s="9">
        <f>+B38-B25</f>
        <v>72277.09</v>
      </c>
      <c r="C42" s="9">
        <f>+C38-C25</f>
        <v>90823</v>
      </c>
      <c r="D42" s="9">
        <f t="shared" ref="D42:AE42" si="12">+D38-D25</f>
        <v>81121.478661313347</v>
      </c>
      <c r="E42" s="9">
        <f t="shared" si="12"/>
        <v>84368.203392958007</v>
      </c>
      <c r="F42" s="9">
        <f t="shared" si="12"/>
        <v>96607.199000000008</v>
      </c>
      <c r="G42" s="9">
        <f t="shared" si="12"/>
        <v>106838.82193610015</v>
      </c>
      <c r="H42" s="9">
        <f t="shared" si="12"/>
        <v>116584.92376902547</v>
      </c>
      <c r="I42" s="9">
        <f t="shared" si="12"/>
        <v>123894.18338269083</v>
      </c>
      <c r="J42" s="9">
        <f t="shared" si="12"/>
        <v>104985.37951546181</v>
      </c>
      <c r="K42" s="9">
        <f t="shared" si="12"/>
        <v>86725.726826881844</v>
      </c>
      <c r="L42" s="9">
        <f t="shared" si="12"/>
        <v>112434.82169367142</v>
      </c>
      <c r="M42" s="9">
        <f t="shared" si="12"/>
        <v>128168.11424526472</v>
      </c>
      <c r="N42" s="9">
        <f t="shared" si="12"/>
        <v>197640.52430255071</v>
      </c>
      <c r="O42" s="9">
        <f t="shared" si="12"/>
        <v>223674.91005000001</v>
      </c>
      <c r="P42" s="9">
        <f t="shared" si="12"/>
        <v>282636.52100000001</v>
      </c>
      <c r="Q42" s="9">
        <f t="shared" si="12"/>
        <v>336450.39738307497</v>
      </c>
      <c r="R42" s="9">
        <f t="shared" si="12"/>
        <v>467510.43657970522</v>
      </c>
      <c r="S42" s="9">
        <f t="shared" si="12"/>
        <v>611398.41737000004</v>
      </c>
      <c r="T42" s="9">
        <f t="shared" si="12"/>
        <v>823929.35178000003</v>
      </c>
      <c r="U42" s="9">
        <f t="shared" si="12"/>
        <v>993421.89441824623</v>
      </c>
      <c r="V42" s="9">
        <f t="shared" si="12"/>
        <v>1251977.1099273451</v>
      </c>
      <c r="W42" s="9">
        <f t="shared" si="12"/>
        <v>1843896.4936003122</v>
      </c>
      <c r="X42" s="9">
        <f t="shared" si="12"/>
        <v>2491943.1415968053</v>
      </c>
      <c r="Y42" s="9">
        <f t="shared" si="12"/>
        <v>3467402.0712904995</v>
      </c>
      <c r="Z42" s="9">
        <f t="shared" si="12"/>
        <v>4064341.7216095915</v>
      </c>
      <c r="AA42" s="9">
        <f t="shared" si="12"/>
        <v>5574512.9275253722</v>
      </c>
      <c r="AB42" s="9">
        <f t="shared" si="12"/>
        <v>8095413.6452581594</v>
      </c>
      <c r="AC42" s="9">
        <f t="shared" si="12"/>
        <v>11192474.000138063</v>
      </c>
      <c r="AD42" s="9">
        <f t="shared" si="12"/>
        <v>18465147.636738315</v>
      </c>
      <c r="AE42" s="9">
        <f t="shared" si="12"/>
        <v>35518375.121518008</v>
      </c>
    </row>
    <row r="44" spans="1:3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miselli</dc:creator>
  <cp:lastModifiedBy>miselli</cp:lastModifiedBy>
  <dcterms:created xsi:type="dcterms:W3CDTF">2019-03-12T15:46:28Z</dcterms:created>
  <dcterms:modified xsi:type="dcterms:W3CDTF">2023-12-04T21:59:54Z</dcterms:modified>
</cp:coreProperties>
</file>