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NCFP\MUNI\Publicaciones\eaif_provincia\"/>
    </mc:Choice>
  </mc:AlternateContent>
  <bookViews>
    <workbookView xWindow="120" yWindow="60" windowWidth="11610" windowHeight="8010"/>
  </bookViews>
  <sheets>
    <sheet name="Q" sheetId="2" r:id="rId1"/>
  </sheets>
  <definedNames>
    <definedName name="______________F">#REF!</definedName>
    <definedName name="______________R">#REF!</definedName>
    <definedName name="_____________F">#REF!</definedName>
    <definedName name="_____________R">#REF!</definedName>
    <definedName name="____________F">#REF!</definedName>
    <definedName name="____________R">#REF!</definedName>
    <definedName name="___________F">#REF!</definedName>
    <definedName name="___________R">#REF!</definedName>
    <definedName name="__________F">#REF!</definedName>
    <definedName name="__________R">#REF!</definedName>
    <definedName name="_________F">#REF!</definedName>
    <definedName name="_________R">#REF!</definedName>
    <definedName name="________F">#REF!</definedName>
    <definedName name="________R">#REF!</definedName>
    <definedName name="_______F">#REF!</definedName>
    <definedName name="_______R">#REF!</definedName>
    <definedName name="______F">#REF!</definedName>
    <definedName name="______R">#REF!</definedName>
    <definedName name="_____F">#REF!</definedName>
    <definedName name="_____R">#REF!</definedName>
    <definedName name="____F">#REF!</definedName>
    <definedName name="____R">#REF!</definedName>
    <definedName name="___F">#REF!</definedName>
    <definedName name="___R">#REF!</definedName>
    <definedName name="__F">#REF!</definedName>
    <definedName name="__R">#REF!</definedName>
    <definedName name="_F">#REF!</definedName>
    <definedName name="_R">#REF!</definedName>
    <definedName name="A">#REF!</definedName>
    <definedName name="B">#REF!</definedName>
    <definedName name="D">#REF!</definedName>
    <definedName name="E">#REF!</definedName>
    <definedName name="G">#REF!</definedName>
    <definedName name="H">#REF!</definedName>
    <definedName name="J">#REF!</definedName>
    <definedName name="K">#REF!</definedName>
    <definedName name="L_">#REF!</definedName>
    <definedName name="M">#REF!</definedName>
    <definedName name="N">#REF!</definedName>
    <definedName name="O">#REF!</definedName>
    <definedName name="P">#REF!</definedName>
    <definedName name="Q">#REF!</definedName>
    <definedName name="S">#REF!</definedName>
    <definedName name="T">#REF!</definedName>
    <definedName name="U">#REF!</definedName>
    <definedName name="V">#REF!</definedName>
    <definedName name="W">#REF!</definedName>
    <definedName name="X">#REF!</definedName>
    <definedName name="Y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U33" i="2" l="1"/>
  <c r="L33" i="2"/>
  <c r="AE33" i="2"/>
  <c r="AD33" i="2"/>
  <c r="AC33" i="2"/>
  <c r="AB33" i="2"/>
  <c r="AA33" i="2"/>
  <c r="Z33" i="2"/>
  <c r="Y33" i="2"/>
  <c r="X33" i="2"/>
  <c r="W33" i="2"/>
  <c r="V33" i="2"/>
  <c r="T33" i="2"/>
  <c r="S33" i="2"/>
  <c r="R33" i="2"/>
  <c r="Q33" i="2"/>
  <c r="P33" i="2"/>
  <c r="O33" i="2"/>
  <c r="N33" i="2"/>
  <c r="M33" i="2"/>
  <c r="K33" i="2"/>
  <c r="J33" i="2"/>
  <c r="I33" i="2"/>
  <c r="H33" i="2"/>
  <c r="G33" i="2"/>
  <c r="F33" i="2"/>
  <c r="E33" i="2"/>
  <c r="D33" i="2"/>
  <c r="C33" i="2"/>
  <c r="B33" i="2"/>
  <c r="O28" i="2"/>
  <c r="C28" i="2"/>
  <c r="AE28" i="2"/>
  <c r="AD28" i="2"/>
  <c r="AC28" i="2"/>
  <c r="AB28" i="2"/>
  <c r="AA28" i="2"/>
  <c r="Z28" i="2"/>
  <c r="Y28" i="2"/>
  <c r="X28" i="2"/>
  <c r="W28" i="2"/>
  <c r="V28" i="2"/>
  <c r="U28" i="2"/>
  <c r="T28" i="2"/>
  <c r="S28" i="2"/>
  <c r="R28" i="2"/>
  <c r="Q28" i="2"/>
  <c r="P28" i="2"/>
  <c r="N28" i="2"/>
  <c r="M28" i="2"/>
  <c r="L28" i="2"/>
  <c r="K28" i="2"/>
  <c r="J28" i="2"/>
  <c r="I28" i="2"/>
  <c r="H28" i="2"/>
  <c r="G28" i="2"/>
  <c r="F28" i="2"/>
  <c r="E28" i="2"/>
  <c r="D28" i="2"/>
  <c r="B28" i="2"/>
  <c r="AA21" i="2"/>
  <c r="AA20" i="2" s="1"/>
  <c r="AA38" i="2" s="1"/>
  <c r="AA42" i="2" s="1"/>
  <c r="AE21" i="2"/>
  <c r="AD21" i="2"/>
  <c r="AC21" i="2"/>
  <c r="AB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I20" i="2" s="1"/>
  <c r="I38" i="2" s="1"/>
  <c r="I42" i="2" s="1"/>
  <c r="H21" i="2"/>
  <c r="G21" i="2"/>
  <c r="F21" i="2"/>
  <c r="E21" i="2"/>
  <c r="D21" i="2"/>
  <c r="C21" i="2"/>
  <c r="B21" i="2"/>
  <c r="AE20" i="2"/>
  <c r="AE38" i="2" s="1"/>
  <c r="AE42" i="2" s="1"/>
  <c r="AD20" i="2"/>
  <c r="AD38" i="2" s="1"/>
  <c r="AD42" i="2" s="1"/>
  <c r="AC20" i="2"/>
  <c r="AC38" i="2" s="1"/>
  <c r="AC42" i="2" s="1"/>
  <c r="AB20" i="2"/>
  <c r="AB38" i="2" s="1"/>
  <c r="AB42" i="2" s="1"/>
  <c r="Z20" i="2"/>
  <c r="Z38" i="2" s="1"/>
  <c r="Z42" i="2" s="1"/>
  <c r="Y20" i="2"/>
  <c r="Y38" i="2" s="1"/>
  <c r="Y42" i="2" s="1"/>
  <c r="X20" i="2"/>
  <c r="X38" i="2" s="1"/>
  <c r="X42" i="2" s="1"/>
  <c r="W20" i="2"/>
  <c r="W38" i="2" s="1"/>
  <c r="W42" i="2" s="1"/>
  <c r="V20" i="2"/>
  <c r="V38" i="2" s="1"/>
  <c r="V42" i="2" s="1"/>
  <c r="U20" i="2"/>
  <c r="U38" i="2" s="1"/>
  <c r="U42" i="2" s="1"/>
  <c r="T20" i="2"/>
  <c r="T38" i="2" s="1"/>
  <c r="T42" i="2" s="1"/>
  <c r="S20" i="2"/>
  <c r="S38" i="2" s="1"/>
  <c r="S42" i="2" s="1"/>
  <c r="R20" i="2"/>
  <c r="R38" i="2" s="1"/>
  <c r="R42" i="2" s="1"/>
  <c r="Q20" i="2"/>
  <c r="Q38" i="2" s="1"/>
  <c r="Q42" i="2" s="1"/>
  <c r="P20" i="2"/>
  <c r="P38" i="2" s="1"/>
  <c r="P42" i="2" s="1"/>
  <c r="O20" i="2"/>
  <c r="O38" i="2" s="1"/>
  <c r="O42" i="2" s="1"/>
  <c r="N20" i="2"/>
  <c r="N38" i="2" s="1"/>
  <c r="N42" i="2" s="1"/>
  <c r="M20" i="2"/>
  <c r="M38" i="2" s="1"/>
  <c r="M42" i="2" s="1"/>
  <c r="L20" i="2"/>
  <c r="L38" i="2" s="1"/>
  <c r="L42" i="2" s="1"/>
  <c r="K20" i="2"/>
  <c r="K38" i="2" s="1"/>
  <c r="K42" i="2" s="1"/>
  <c r="J20" i="2"/>
  <c r="J38" i="2" s="1"/>
  <c r="J42" i="2" s="1"/>
  <c r="H20" i="2"/>
  <c r="H38" i="2" s="1"/>
  <c r="H42" i="2" s="1"/>
  <c r="G20" i="2"/>
  <c r="G38" i="2" s="1"/>
  <c r="G42" i="2" s="1"/>
  <c r="F20" i="2"/>
  <c r="F38" i="2" s="1"/>
  <c r="F42" i="2" s="1"/>
  <c r="E20" i="2"/>
  <c r="E38" i="2" s="1"/>
  <c r="E42" i="2" s="1"/>
  <c r="D20" i="2"/>
  <c r="D38" i="2" s="1"/>
  <c r="D42" i="2" s="1"/>
  <c r="C20" i="2"/>
  <c r="C38" i="2" s="1"/>
  <c r="C42" i="2" s="1"/>
  <c r="B20" i="2"/>
  <c r="B38" i="2" s="1"/>
  <c r="B42" i="2" s="1"/>
  <c r="Q14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Q11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AE10" i="2"/>
  <c r="AE37" i="2" s="1"/>
  <c r="AE39" i="2" s="1"/>
  <c r="AE41" i="2" s="1"/>
  <c r="AD10" i="2"/>
  <c r="AD27" i="2" s="1"/>
  <c r="AC10" i="2"/>
  <c r="AC37" i="2" s="1"/>
  <c r="AB10" i="2"/>
  <c r="AB37" i="2" s="1"/>
  <c r="AA10" i="2"/>
  <c r="AA37" i="2" s="1"/>
  <c r="AA39" i="2" s="1"/>
  <c r="AA41" i="2" s="1"/>
  <c r="Z10" i="2"/>
  <c r="Z37" i="2" s="1"/>
  <c r="Z39" i="2" s="1"/>
  <c r="Z41" i="2" s="1"/>
  <c r="Y10" i="2"/>
  <c r="Y37" i="2" s="1"/>
  <c r="Y39" i="2" s="1"/>
  <c r="Y41" i="2" s="1"/>
  <c r="X10" i="2"/>
  <c r="X37" i="2" s="1"/>
  <c r="X39" i="2" s="1"/>
  <c r="X41" i="2" s="1"/>
  <c r="W10" i="2"/>
  <c r="W37" i="2" s="1"/>
  <c r="V10" i="2"/>
  <c r="V37" i="2" s="1"/>
  <c r="U10" i="2"/>
  <c r="U27" i="2" s="1"/>
  <c r="T10" i="2"/>
  <c r="T37" i="2" s="1"/>
  <c r="T39" i="2" s="1"/>
  <c r="T41" i="2" s="1"/>
  <c r="S10" i="2"/>
  <c r="S37" i="2" s="1"/>
  <c r="S39" i="2" s="1"/>
  <c r="S41" i="2" s="1"/>
  <c r="R10" i="2"/>
  <c r="R37" i="2" s="1"/>
  <c r="R39" i="2" s="1"/>
  <c r="R41" i="2" s="1"/>
  <c r="P10" i="2"/>
  <c r="P37" i="2" s="1"/>
  <c r="O10" i="2"/>
  <c r="N10" i="2"/>
  <c r="N37" i="2" s="1"/>
  <c r="N39" i="2" s="1"/>
  <c r="N41" i="2" s="1"/>
  <c r="M10" i="2"/>
  <c r="M37" i="2" s="1"/>
  <c r="M39" i="2" s="1"/>
  <c r="M41" i="2" s="1"/>
  <c r="L10" i="2"/>
  <c r="L37" i="2" s="1"/>
  <c r="L39" i="2" s="1"/>
  <c r="L41" i="2" s="1"/>
  <c r="K10" i="2"/>
  <c r="K37" i="2" s="1"/>
  <c r="K39" i="2" s="1"/>
  <c r="K41" i="2" s="1"/>
  <c r="J10" i="2"/>
  <c r="J37" i="2" s="1"/>
  <c r="I10" i="2"/>
  <c r="I37" i="2" s="1"/>
  <c r="I39" i="2" s="1"/>
  <c r="I41" i="2" s="1"/>
  <c r="H10" i="2"/>
  <c r="H37" i="2" s="1"/>
  <c r="G10" i="2"/>
  <c r="G37" i="2" s="1"/>
  <c r="G39" i="2" s="1"/>
  <c r="G41" i="2" s="1"/>
  <c r="F10" i="2"/>
  <c r="F37" i="2" s="1"/>
  <c r="F39" i="2" s="1"/>
  <c r="F41" i="2" s="1"/>
  <c r="E10" i="2"/>
  <c r="E37" i="2" s="1"/>
  <c r="E39" i="2" s="1"/>
  <c r="E41" i="2" s="1"/>
  <c r="D10" i="2"/>
  <c r="D37" i="2" s="1"/>
  <c r="C10" i="2"/>
  <c r="C27" i="2" s="1"/>
  <c r="B10" i="2"/>
  <c r="B37" i="2" s="1"/>
  <c r="B39" i="2" l="1"/>
  <c r="B41" i="2" s="1"/>
  <c r="H39" i="2"/>
  <c r="H41" i="2" s="1"/>
  <c r="O37" i="2"/>
  <c r="O39" i="2" s="1"/>
  <c r="O41" i="2" s="1"/>
  <c r="V39" i="2"/>
  <c r="V41" i="2" s="1"/>
  <c r="AB39" i="2"/>
  <c r="AB41" i="2" s="1"/>
  <c r="Q10" i="2"/>
  <c r="D39" i="2"/>
  <c r="D41" i="2" s="1"/>
  <c r="J39" i="2"/>
  <c r="J41" i="2" s="1"/>
  <c r="P39" i="2"/>
  <c r="P41" i="2" s="1"/>
  <c r="W39" i="2"/>
  <c r="W41" i="2" s="1"/>
  <c r="AC39" i="2"/>
  <c r="AC41" i="2" s="1"/>
  <c r="I27" i="2"/>
  <c r="C37" i="2"/>
  <c r="C39" i="2" s="1"/>
  <c r="C41" i="2" s="1"/>
  <c r="L27" i="2"/>
  <c r="B27" i="2"/>
  <c r="H27" i="2"/>
  <c r="N27" i="2"/>
  <c r="T27" i="2"/>
  <c r="Z27" i="2"/>
  <c r="O27" i="2"/>
  <c r="U37" i="2"/>
  <c r="U39" i="2" s="1"/>
  <c r="U41" i="2" s="1"/>
  <c r="D27" i="2"/>
  <c r="J27" i="2"/>
  <c r="P27" i="2"/>
  <c r="V27" i="2"/>
  <c r="AB27" i="2"/>
  <c r="AA27" i="2"/>
  <c r="E27" i="2"/>
  <c r="K27" i="2"/>
  <c r="W27" i="2"/>
  <c r="AC27" i="2"/>
  <c r="F27" i="2"/>
  <c r="R27" i="2"/>
  <c r="X27" i="2"/>
  <c r="AD37" i="2"/>
  <c r="AD39" i="2" s="1"/>
  <c r="AD41" i="2" s="1"/>
  <c r="G27" i="2"/>
  <c r="M27" i="2"/>
  <c r="S27" i="2"/>
  <c r="Y27" i="2"/>
  <c r="AE27" i="2"/>
  <c r="Q37" i="2" l="1"/>
  <c r="Q39" i="2" s="1"/>
  <c r="Q41" i="2" s="1"/>
  <c r="Q27" i="2"/>
</calcChain>
</file>

<file path=xl/sharedStrings.xml><?xml version="1.0" encoding="utf-8"?>
<sst xmlns="http://schemas.openxmlformats.org/spreadsheetml/2006/main" count="43" uniqueCount="39">
  <si>
    <t>EJECUCION PRESUPUESTARIA</t>
  </si>
  <si>
    <t>CONCEPTO</t>
  </si>
  <si>
    <t>I. INGRESOS CORRIENTES</t>
  </si>
  <si>
    <t xml:space="preserve">      - Regalías</t>
  </si>
  <si>
    <t xml:space="preserve">      - Otros No Tributarios</t>
  </si>
  <si>
    <t>II. GASTOS CORRIENTES</t>
  </si>
  <si>
    <t xml:space="preserve">       - Personal</t>
  </si>
  <si>
    <t xml:space="preserve">       - Bienes de Consumo y Servicios</t>
  </si>
  <si>
    <t>III. RESULTADO ECONOMICO</t>
  </si>
  <si>
    <t>IV. INGRESOS DE CAPITAL</t>
  </si>
  <si>
    <t xml:space="preserve"> V. GASTOS DE CAPITAL</t>
  </si>
  <si>
    <t xml:space="preserve"> VI. INGRESOS TOTALES</t>
  </si>
  <si>
    <t xml:space="preserve"> VII. GASTOS TOTALES</t>
  </si>
  <si>
    <t xml:space="preserve"> VIII. RESULTADO FINANCIERO</t>
  </si>
  <si>
    <t>RESULTADO FINANCIERO PRIMARIO</t>
  </si>
  <si>
    <t>GASTO PRIMARIO</t>
  </si>
  <si>
    <r>
      <t xml:space="preserve">   . </t>
    </r>
    <r>
      <rPr>
        <b/>
        <u/>
        <sz val="12"/>
        <rFont val="Calibri"/>
        <family val="2"/>
      </rPr>
      <t>Tributarios</t>
    </r>
  </si>
  <si>
    <r>
      <t xml:space="preserve">   . </t>
    </r>
    <r>
      <rPr>
        <b/>
        <u/>
        <sz val="12"/>
        <rFont val="Calibri"/>
        <family val="2"/>
      </rPr>
      <t>No Tributarios</t>
    </r>
  </si>
  <si>
    <r>
      <t xml:space="preserve">   . </t>
    </r>
    <r>
      <rPr>
        <b/>
        <u/>
        <sz val="12"/>
        <rFont val="Calibri"/>
        <family val="2"/>
      </rPr>
      <t>Rentas de la Propiedad</t>
    </r>
  </si>
  <si>
    <r>
      <t xml:space="preserve">   . </t>
    </r>
    <r>
      <rPr>
        <b/>
        <u/>
        <sz val="12"/>
        <rFont val="Calibri"/>
        <family val="2"/>
      </rPr>
      <t>Transferencias Corrientes</t>
    </r>
  </si>
  <si>
    <r>
      <t xml:space="preserve">    . </t>
    </r>
    <r>
      <rPr>
        <b/>
        <u/>
        <sz val="12"/>
        <rFont val="Calibri"/>
        <family val="2"/>
      </rPr>
      <t>Gastos de Consumo</t>
    </r>
  </si>
  <si>
    <r>
      <t xml:space="preserve">    . </t>
    </r>
    <r>
      <rPr>
        <b/>
        <u/>
        <sz val="12"/>
        <rFont val="Calibri"/>
        <family val="2"/>
      </rPr>
      <t>Rentas de la Propiedad</t>
    </r>
  </si>
  <si>
    <r>
      <t xml:space="preserve">    . </t>
    </r>
    <r>
      <rPr>
        <b/>
        <u/>
        <sz val="12"/>
        <rFont val="Calibri"/>
        <family val="2"/>
      </rPr>
      <t>Transferencias Corrientes</t>
    </r>
  </si>
  <si>
    <r>
      <t xml:space="preserve">     . </t>
    </r>
    <r>
      <rPr>
        <b/>
        <u/>
        <sz val="12"/>
        <rFont val="Calibri"/>
        <family val="2"/>
      </rPr>
      <t>Recursos Propios de Capital</t>
    </r>
  </si>
  <si>
    <r>
      <t xml:space="preserve">     . </t>
    </r>
    <r>
      <rPr>
        <b/>
        <u/>
        <sz val="12"/>
        <rFont val="Calibri"/>
        <family val="2"/>
      </rPr>
      <t>Transferencias de Capital</t>
    </r>
  </si>
  <si>
    <r>
      <t xml:space="preserve">     . </t>
    </r>
    <r>
      <rPr>
        <b/>
        <u/>
        <sz val="12"/>
        <rFont val="Calibri"/>
        <family val="2"/>
      </rPr>
      <t>Disminución de la Inversión Financiera</t>
    </r>
  </si>
  <si>
    <r>
      <t xml:space="preserve">      . </t>
    </r>
    <r>
      <rPr>
        <b/>
        <u/>
        <sz val="12"/>
        <rFont val="Calibri"/>
        <family val="2"/>
      </rPr>
      <t>Inversión Real Directa</t>
    </r>
  </si>
  <si>
    <r>
      <t xml:space="preserve">      . </t>
    </r>
    <r>
      <rPr>
        <b/>
        <u/>
        <sz val="12"/>
        <rFont val="Calibri"/>
        <family val="2"/>
      </rPr>
      <t>Transferencias de Capital</t>
    </r>
  </si>
  <si>
    <r>
      <t xml:space="preserve">      . </t>
    </r>
    <r>
      <rPr>
        <b/>
        <u/>
        <sz val="12"/>
        <rFont val="Calibri"/>
        <family val="2"/>
      </rPr>
      <t>Inversión Financiera</t>
    </r>
  </si>
  <si>
    <t>DIRECCION NACIONAL DE ASUNTOS PROVINCIALES</t>
  </si>
  <si>
    <t>SECTOR PUBLICO MUNICIPAL CONSOLIDADO</t>
  </si>
  <si>
    <t>En miles de pesos corrientes</t>
  </si>
  <si>
    <t>Provisorio</t>
  </si>
  <si>
    <t xml:space="preserve">      - De Origen Municipal</t>
  </si>
  <si>
    <t xml:space="preserve">       De Origen Nacional y Provincial</t>
  </si>
  <si>
    <r>
      <t xml:space="preserve">   . </t>
    </r>
    <r>
      <rPr>
        <b/>
        <u/>
        <sz val="12"/>
        <rFont val="Calibri"/>
        <family val="2"/>
      </rPr>
      <t>Vta.Bienes y Serv.de la Adm.Publ.</t>
    </r>
  </si>
  <si>
    <t xml:space="preserve">       - Otros</t>
  </si>
  <si>
    <t xml:space="preserve">     . Otros</t>
  </si>
  <si>
    <t>PROVINCIA DE NEUQUEN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</si>
</sst>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.##0,"/>
  </numFmts>
  <fonts count="14" x14ac:knownFonts="1">
    <font>
      <sz val="12"/>
      <name val="Courier"/>
    </font>
    <font>
      <b/>
      <sz val="12"/>
      <name val="Calibri"/>
      <family val="2"/>
    </font>
    <font>
      <sz val="12"/>
      <name val="Calibri"/>
      <family val="2"/>
    </font>
    <font>
      <sz val="12"/>
      <name val="Courier"/>
      <family val="3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u/>
      <sz val="12"/>
      <name val="Calibri"/>
      <family val="2"/>
    </font>
    <font>
      <sz val="10"/>
      <name val="Arial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color indexed="9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Courier"/>
      <family val="3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37" fontId="0" fillId="0" borderId="0"/>
    <xf numFmtId="37" fontId="3" fillId="0" borderId="0"/>
    <xf numFmtId="164" fontId="4" fillId="0" borderId="0">
      <protection locked="0"/>
    </xf>
    <xf numFmtId="164" fontId="4" fillId="0" borderId="0">
      <protection locked="0"/>
    </xf>
    <xf numFmtId="164" fontId="5" fillId="0" borderId="0">
      <protection locked="0"/>
    </xf>
    <xf numFmtId="164" fontId="4" fillId="0" borderId="0">
      <protection locked="0"/>
    </xf>
    <xf numFmtId="164" fontId="4" fillId="0" borderId="0">
      <protection locked="0"/>
    </xf>
    <xf numFmtId="164" fontId="4" fillId="0" borderId="0">
      <protection locked="0"/>
    </xf>
    <xf numFmtId="164" fontId="5" fillId="0" borderId="0">
      <protection locked="0"/>
    </xf>
    <xf numFmtId="0" fontId="7" fillId="0" borderId="0"/>
  </cellStyleXfs>
  <cellXfs count="20">
    <xf numFmtId="37" fontId="0" fillId="0" borderId="0" xfId="0"/>
    <xf numFmtId="0" fontId="8" fillId="3" borderId="0" xfId="9" applyFont="1" applyFill="1" applyAlignment="1" applyProtection="1">
      <alignment horizontal="left"/>
    </xf>
    <xf numFmtId="0" fontId="7" fillId="3" borderId="0" xfId="9" applyFill="1"/>
    <xf numFmtId="0" fontId="8" fillId="3" borderId="0" xfId="9" applyFont="1" applyFill="1"/>
    <xf numFmtId="3" fontId="7" fillId="3" borderId="0" xfId="9" applyNumberFormat="1" applyFill="1"/>
    <xf numFmtId="0" fontId="9" fillId="3" borderId="0" xfId="9" applyFont="1" applyFill="1" applyAlignment="1" applyProtection="1">
      <alignment horizontal="left"/>
    </xf>
    <xf numFmtId="37" fontId="10" fillId="4" borderId="1" xfId="9" applyNumberFormat="1" applyFont="1" applyFill="1" applyBorder="1" applyAlignment="1">
      <alignment horizontal="center"/>
    </xf>
    <xf numFmtId="37" fontId="10" fillId="4" borderId="2" xfId="9" applyNumberFormat="1" applyFont="1" applyFill="1" applyBorder="1" applyAlignment="1">
      <alignment horizontal="center"/>
    </xf>
    <xf numFmtId="0" fontId="1" fillId="0" borderId="3" xfId="9" applyFont="1" applyBorder="1"/>
    <xf numFmtId="3" fontId="11" fillId="2" borderId="3" xfId="9" applyNumberFormat="1" applyFont="1" applyFill="1" applyBorder="1"/>
    <xf numFmtId="0" fontId="1" fillId="0" borderId="2" xfId="9" applyFont="1" applyBorder="1"/>
    <xf numFmtId="3" fontId="11" fillId="2" borderId="2" xfId="9" applyNumberFormat="1" applyFont="1" applyFill="1" applyBorder="1"/>
    <xf numFmtId="3" fontId="11" fillId="0" borderId="2" xfId="9" applyNumberFormat="1" applyFont="1" applyBorder="1"/>
    <xf numFmtId="3" fontId="1" fillId="0" borderId="2" xfId="9" applyNumberFormat="1" applyFont="1" applyBorder="1" applyAlignment="1" applyProtection="1">
      <alignment horizontal="left"/>
    </xf>
    <xf numFmtId="0" fontId="2" fillId="0" borderId="2" xfId="9" applyFont="1" applyBorder="1"/>
    <xf numFmtId="3" fontId="12" fillId="0" borderId="2" xfId="9" applyNumberFormat="1" applyFont="1" applyBorder="1"/>
    <xf numFmtId="0" fontId="1" fillId="0" borderId="1" xfId="9" applyFont="1" applyBorder="1"/>
    <xf numFmtId="3" fontId="11" fillId="2" borderId="1" xfId="9" applyNumberFormat="1" applyFont="1" applyFill="1" applyBorder="1"/>
    <xf numFmtId="37" fontId="1" fillId="0" borderId="3" xfId="9" applyNumberFormat="1" applyFont="1" applyBorder="1"/>
    <xf numFmtId="3" fontId="13" fillId="0" borderId="0" xfId="9" applyNumberFormat="1" applyFont="1"/>
  </cellXfs>
  <cellStyles count="10">
    <cellStyle name="F2" xfId="2"/>
    <cellStyle name="F3" xfId="3"/>
    <cellStyle name="F4" xfId="4"/>
    <cellStyle name="F5" xfId="5"/>
    <cellStyle name="F6" xfId="6"/>
    <cellStyle name="F7" xfId="7"/>
    <cellStyle name="F8" xfId="8"/>
    <cellStyle name="Normal" xfId="0" builtinId="0"/>
    <cellStyle name="Normal 2" xfId="1"/>
    <cellStyle name="Normal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6"/>
  <sheetViews>
    <sheetView tabSelected="1" workbookViewId="0">
      <selection activeCell="E15" sqref="E15"/>
    </sheetView>
  </sheetViews>
  <sheetFormatPr baseColWidth="10" defaultRowHeight="12.75" x14ac:dyDescent="0.2"/>
  <cols>
    <col min="1" max="1" width="42" style="2" bestFit="1" customWidth="1"/>
    <col min="2" max="26" width="11.5546875" style="2" customWidth="1"/>
    <col min="27" max="29" width="11.5546875" style="2"/>
    <col min="30" max="31" width="9.88671875" style="2" bestFit="1" customWidth="1"/>
    <col min="32" max="256" width="11.5546875" style="2"/>
    <col min="257" max="257" width="42" style="2" bestFit="1" customWidth="1"/>
    <col min="258" max="282" width="0" style="2" hidden="1" customWidth="1"/>
    <col min="283" max="285" width="11.5546875" style="2"/>
    <col min="286" max="287" width="9.88671875" style="2" bestFit="1" customWidth="1"/>
    <col min="288" max="512" width="11.5546875" style="2"/>
    <col min="513" max="513" width="42" style="2" bestFit="1" customWidth="1"/>
    <col min="514" max="538" width="0" style="2" hidden="1" customWidth="1"/>
    <col min="539" max="541" width="11.5546875" style="2"/>
    <col min="542" max="543" width="9.88671875" style="2" bestFit="1" customWidth="1"/>
    <col min="544" max="768" width="11.5546875" style="2"/>
    <col min="769" max="769" width="42" style="2" bestFit="1" customWidth="1"/>
    <col min="770" max="794" width="0" style="2" hidden="1" customWidth="1"/>
    <col min="795" max="797" width="11.5546875" style="2"/>
    <col min="798" max="799" width="9.88671875" style="2" bestFit="1" customWidth="1"/>
    <col min="800" max="1024" width="11.5546875" style="2"/>
    <col min="1025" max="1025" width="42" style="2" bestFit="1" customWidth="1"/>
    <col min="1026" max="1050" width="0" style="2" hidden="1" customWidth="1"/>
    <col min="1051" max="1053" width="11.5546875" style="2"/>
    <col min="1054" max="1055" width="9.88671875" style="2" bestFit="1" customWidth="1"/>
    <col min="1056" max="1280" width="11.5546875" style="2"/>
    <col min="1281" max="1281" width="42" style="2" bestFit="1" customWidth="1"/>
    <col min="1282" max="1306" width="0" style="2" hidden="1" customWidth="1"/>
    <col min="1307" max="1309" width="11.5546875" style="2"/>
    <col min="1310" max="1311" width="9.88671875" style="2" bestFit="1" customWidth="1"/>
    <col min="1312" max="1536" width="11.5546875" style="2"/>
    <col min="1537" max="1537" width="42" style="2" bestFit="1" customWidth="1"/>
    <col min="1538" max="1562" width="0" style="2" hidden="1" customWidth="1"/>
    <col min="1563" max="1565" width="11.5546875" style="2"/>
    <col min="1566" max="1567" width="9.88671875" style="2" bestFit="1" customWidth="1"/>
    <col min="1568" max="1792" width="11.5546875" style="2"/>
    <col min="1793" max="1793" width="42" style="2" bestFit="1" customWidth="1"/>
    <col min="1794" max="1818" width="0" style="2" hidden="1" customWidth="1"/>
    <col min="1819" max="1821" width="11.5546875" style="2"/>
    <col min="1822" max="1823" width="9.88671875" style="2" bestFit="1" customWidth="1"/>
    <col min="1824" max="2048" width="11.5546875" style="2"/>
    <col min="2049" max="2049" width="42" style="2" bestFit="1" customWidth="1"/>
    <col min="2050" max="2074" width="0" style="2" hidden="1" customWidth="1"/>
    <col min="2075" max="2077" width="11.5546875" style="2"/>
    <col min="2078" max="2079" width="9.88671875" style="2" bestFit="1" customWidth="1"/>
    <col min="2080" max="2304" width="11.5546875" style="2"/>
    <col min="2305" max="2305" width="42" style="2" bestFit="1" customWidth="1"/>
    <col min="2306" max="2330" width="0" style="2" hidden="1" customWidth="1"/>
    <col min="2331" max="2333" width="11.5546875" style="2"/>
    <col min="2334" max="2335" width="9.88671875" style="2" bestFit="1" customWidth="1"/>
    <col min="2336" max="2560" width="11.5546875" style="2"/>
    <col min="2561" max="2561" width="42" style="2" bestFit="1" customWidth="1"/>
    <col min="2562" max="2586" width="0" style="2" hidden="1" customWidth="1"/>
    <col min="2587" max="2589" width="11.5546875" style="2"/>
    <col min="2590" max="2591" width="9.88671875" style="2" bestFit="1" customWidth="1"/>
    <col min="2592" max="2816" width="11.5546875" style="2"/>
    <col min="2817" max="2817" width="42" style="2" bestFit="1" customWidth="1"/>
    <col min="2818" max="2842" width="0" style="2" hidden="1" customWidth="1"/>
    <col min="2843" max="2845" width="11.5546875" style="2"/>
    <col min="2846" max="2847" width="9.88671875" style="2" bestFit="1" customWidth="1"/>
    <col min="2848" max="3072" width="11.5546875" style="2"/>
    <col min="3073" max="3073" width="42" style="2" bestFit="1" customWidth="1"/>
    <col min="3074" max="3098" width="0" style="2" hidden="1" customWidth="1"/>
    <col min="3099" max="3101" width="11.5546875" style="2"/>
    <col min="3102" max="3103" width="9.88671875" style="2" bestFit="1" customWidth="1"/>
    <col min="3104" max="3328" width="11.5546875" style="2"/>
    <col min="3329" max="3329" width="42" style="2" bestFit="1" customWidth="1"/>
    <col min="3330" max="3354" width="0" style="2" hidden="1" customWidth="1"/>
    <col min="3355" max="3357" width="11.5546875" style="2"/>
    <col min="3358" max="3359" width="9.88671875" style="2" bestFit="1" customWidth="1"/>
    <col min="3360" max="3584" width="11.5546875" style="2"/>
    <col min="3585" max="3585" width="42" style="2" bestFit="1" customWidth="1"/>
    <col min="3586" max="3610" width="0" style="2" hidden="1" customWidth="1"/>
    <col min="3611" max="3613" width="11.5546875" style="2"/>
    <col min="3614" max="3615" width="9.88671875" style="2" bestFit="1" customWidth="1"/>
    <col min="3616" max="3840" width="11.5546875" style="2"/>
    <col min="3841" max="3841" width="42" style="2" bestFit="1" customWidth="1"/>
    <col min="3842" max="3866" width="0" style="2" hidden="1" customWidth="1"/>
    <col min="3867" max="3869" width="11.5546875" style="2"/>
    <col min="3870" max="3871" width="9.88671875" style="2" bestFit="1" customWidth="1"/>
    <col min="3872" max="4096" width="11.5546875" style="2"/>
    <col min="4097" max="4097" width="42" style="2" bestFit="1" customWidth="1"/>
    <col min="4098" max="4122" width="0" style="2" hidden="1" customWidth="1"/>
    <col min="4123" max="4125" width="11.5546875" style="2"/>
    <col min="4126" max="4127" width="9.88671875" style="2" bestFit="1" customWidth="1"/>
    <col min="4128" max="4352" width="11.5546875" style="2"/>
    <col min="4353" max="4353" width="42" style="2" bestFit="1" customWidth="1"/>
    <col min="4354" max="4378" width="0" style="2" hidden="1" customWidth="1"/>
    <col min="4379" max="4381" width="11.5546875" style="2"/>
    <col min="4382" max="4383" width="9.88671875" style="2" bestFit="1" customWidth="1"/>
    <col min="4384" max="4608" width="11.5546875" style="2"/>
    <col min="4609" max="4609" width="42" style="2" bestFit="1" customWidth="1"/>
    <col min="4610" max="4634" width="0" style="2" hidden="1" customWidth="1"/>
    <col min="4635" max="4637" width="11.5546875" style="2"/>
    <col min="4638" max="4639" width="9.88671875" style="2" bestFit="1" customWidth="1"/>
    <col min="4640" max="4864" width="11.5546875" style="2"/>
    <col min="4865" max="4865" width="42" style="2" bestFit="1" customWidth="1"/>
    <col min="4866" max="4890" width="0" style="2" hidden="1" customWidth="1"/>
    <col min="4891" max="4893" width="11.5546875" style="2"/>
    <col min="4894" max="4895" width="9.88671875" style="2" bestFit="1" customWidth="1"/>
    <col min="4896" max="5120" width="11.5546875" style="2"/>
    <col min="5121" max="5121" width="42" style="2" bestFit="1" customWidth="1"/>
    <col min="5122" max="5146" width="0" style="2" hidden="1" customWidth="1"/>
    <col min="5147" max="5149" width="11.5546875" style="2"/>
    <col min="5150" max="5151" width="9.88671875" style="2" bestFit="1" customWidth="1"/>
    <col min="5152" max="5376" width="11.5546875" style="2"/>
    <col min="5377" max="5377" width="42" style="2" bestFit="1" customWidth="1"/>
    <col min="5378" max="5402" width="0" style="2" hidden="1" customWidth="1"/>
    <col min="5403" max="5405" width="11.5546875" style="2"/>
    <col min="5406" max="5407" width="9.88671875" style="2" bestFit="1" customWidth="1"/>
    <col min="5408" max="5632" width="11.5546875" style="2"/>
    <col min="5633" max="5633" width="42" style="2" bestFit="1" customWidth="1"/>
    <col min="5634" max="5658" width="0" style="2" hidden="1" customWidth="1"/>
    <col min="5659" max="5661" width="11.5546875" style="2"/>
    <col min="5662" max="5663" width="9.88671875" style="2" bestFit="1" customWidth="1"/>
    <col min="5664" max="5888" width="11.5546875" style="2"/>
    <col min="5889" max="5889" width="42" style="2" bestFit="1" customWidth="1"/>
    <col min="5890" max="5914" width="0" style="2" hidden="1" customWidth="1"/>
    <col min="5915" max="5917" width="11.5546875" style="2"/>
    <col min="5918" max="5919" width="9.88671875" style="2" bestFit="1" customWidth="1"/>
    <col min="5920" max="6144" width="11.5546875" style="2"/>
    <col min="6145" max="6145" width="42" style="2" bestFit="1" customWidth="1"/>
    <col min="6146" max="6170" width="0" style="2" hidden="1" customWidth="1"/>
    <col min="6171" max="6173" width="11.5546875" style="2"/>
    <col min="6174" max="6175" width="9.88671875" style="2" bestFit="1" customWidth="1"/>
    <col min="6176" max="6400" width="11.5546875" style="2"/>
    <col min="6401" max="6401" width="42" style="2" bestFit="1" customWidth="1"/>
    <col min="6402" max="6426" width="0" style="2" hidden="1" customWidth="1"/>
    <col min="6427" max="6429" width="11.5546875" style="2"/>
    <col min="6430" max="6431" width="9.88671875" style="2" bestFit="1" customWidth="1"/>
    <col min="6432" max="6656" width="11.5546875" style="2"/>
    <col min="6657" max="6657" width="42" style="2" bestFit="1" customWidth="1"/>
    <col min="6658" max="6682" width="0" style="2" hidden="1" customWidth="1"/>
    <col min="6683" max="6685" width="11.5546875" style="2"/>
    <col min="6686" max="6687" width="9.88671875" style="2" bestFit="1" customWidth="1"/>
    <col min="6688" max="6912" width="11.5546875" style="2"/>
    <col min="6913" max="6913" width="42" style="2" bestFit="1" customWidth="1"/>
    <col min="6914" max="6938" width="0" style="2" hidden="1" customWidth="1"/>
    <col min="6939" max="6941" width="11.5546875" style="2"/>
    <col min="6942" max="6943" width="9.88671875" style="2" bestFit="1" customWidth="1"/>
    <col min="6944" max="7168" width="11.5546875" style="2"/>
    <col min="7169" max="7169" width="42" style="2" bestFit="1" customWidth="1"/>
    <col min="7170" max="7194" width="0" style="2" hidden="1" customWidth="1"/>
    <col min="7195" max="7197" width="11.5546875" style="2"/>
    <col min="7198" max="7199" width="9.88671875" style="2" bestFit="1" customWidth="1"/>
    <col min="7200" max="7424" width="11.5546875" style="2"/>
    <col min="7425" max="7425" width="42" style="2" bestFit="1" customWidth="1"/>
    <col min="7426" max="7450" width="0" style="2" hidden="1" customWidth="1"/>
    <col min="7451" max="7453" width="11.5546875" style="2"/>
    <col min="7454" max="7455" width="9.88671875" style="2" bestFit="1" customWidth="1"/>
    <col min="7456" max="7680" width="11.5546875" style="2"/>
    <col min="7681" max="7681" width="42" style="2" bestFit="1" customWidth="1"/>
    <col min="7682" max="7706" width="0" style="2" hidden="1" customWidth="1"/>
    <col min="7707" max="7709" width="11.5546875" style="2"/>
    <col min="7710" max="7711" width="9.88671875" style="2" bestFit="1" customWidth="1"/>
    <col min="7712" max="7936" width="11.5546875" style="2"/>
    <col min="7937" max="7937" width="42" style="2" bestFit="1" customWidth="1"/>
    <col min="7938" max="7962" width="0" style="2" hidden="1" customWidth="1"/>
    <col min="7963" max="7965" width="11.5546875" style="2"/>
    <col min="7966" max="7967" width="9.88671875" style="2" bestFit="1" customWidth="1"/>
    <col min="7968" max="8192" width="11.5546875" style="2"/>
    <col min="8193" max="8193" width="42" style="2" bestFit="1" customWidth="1"/>
    <col min="8194" max="8218" width="0" style="2" hidden="1" customWidth="1"/>
    <col min="8219" max="8221" width="11.5546875" style="2"/>
    <col min="8222" max="8223" width="9.88671875" style="2" bestFit="1" customWidth="1"/>
    <col min="8224" max="8448" width="11.5546875" style="2"/>
    <col min="8449" max="8449" width="42" style="2" bestFit="1" customWidth="1"/>
    <col min="8450" max="8474" width="0" style="2" hidden="1" customWidth="1"/>
    <col min="8475" max="8477" width="11.5546875" style="2"/>
    <col min="8478" max="8479" width="9.88671875" style="2" bestFit="1" customWidth="1"/>
    <col min="8480" max="8704" width="11.5546875" style="2"/>
    <col min="8705" max="8705" width="42" style="2" bestFit="1" customWidth="1"/>
    <col min="8706" max="8730" width="0" style="2" hidden="1" customWidth="1"/>
    <col min="8731" max="8733" width="11.5546875" style="2"/>
    <col min="8734" max="8735" width="9.88671875" style="2" bestFit="1" customWidth="1"/>
    <col min="8736" max="8960" width="11.5546875" style="2"/>
    <col min="8961" max="8961" width="42" style="2" bestFit="1" customWidth="1"/>
    <col min="8962" max="8986" width="0" style="2" hidden="1" customWidth="1"/>
    <col min="8987" max="8989" width="11.5546875" style="2"/>
    <col min="8990" max="8991" width="9.88671875" style="2" bestFit="1" customWidth="1"/>
    <col min="8992" max="9216" width="11.5546875" style="2"/>
    <col min="9217" max="9217" width="42" style="2" bestFit="1" customWidth="1"/>
    <col min="9218" max="9242" width="0" style="2" hidden="1" customWidth="1"/>
    <col min="9243" max="9245" width="11.5546875" style="2"/>
    <col min="9246" max="9247" width="9.88671875" style="2" bestFit="1" customWidth="1"/>
    <col min="9248" max="9472" width="11.5546875" style="2"/>
    <col min="9473" max="9473" width="42" style="2" bestFit="1" customWidth="1"/>
    <col min="9474" max="9498" width="0" style="2" hidden="1" customWidth="1"/>
    <col min="9499" max="9501" width="11.5546875" style="2"/>
    <col min="9502" max="9503" width="9.88671875" style="2" bestFit="1" customWidth="1"/>
    <col min="9504" max="9728" width="11.5546875" style="2"/>
    <col min="9729" max="9729" width="42" style="2" bestFit="1" customWidth="1"/>
    <col min="9730" max="9754" width="0" style="2" hidden="1" customWidth="1"/>
    <col min="9755" max="9757" width="11.5546875" style="2"/>
    <col min="9758" max="9759" width="9.88671875" style="2" bestFit="1" customWidth="1"/>
    <col min="9760" max="9984" width="11.5546875" style="2"/>
    <col min="9985" max="9985" width="42" style="2" bestFit="1" customWidth="1"/>
    <col min="9986" max="10010" width="0" style="2" hidden="1" customWidth="1"/>
    <col min="10011" max="10013" width="11.5546875" style="2"/>
    <col min="10014" max="10015" width="9.88671875" style="2" bestFit="1" customWidth="1"/>
    <col min="10016" max="10240" width="11.5546875" style="2"/>
    <col min="10241" max="10241" width="42" style="2" bestFit="1" customWidth="1"/>
    <col min="10242" max="10266" width="0" style="2" hidden="1" customWidth="1"/>
    <col min="10267" max="10269" width="11.5546875" style="2"/>
    <col min="10270" max="10271" width="9.88671875" style="2" bestFit="1" customWidth="1"/>
    <col min="10272" max="10496" width="11.5546875" style="2"/>
    <col min="10497" max="10497" width="42" style="2" bestFit="1" customWidth="1"/>
    <col min="10498" max="10522" width="0" style="2" hidden="1" customWidth="1"/>
    <col min="10523" max="10525" width="11.5546875" style="2"/>
    <col min="10526" max="10527" width="9.88671875" style="2" bestFit="1" customWidth="1"/>
    <col min="10528" max="10752" width="11.5546875" style="2"/>
    <col min="10753" max="10753" width="42" style="2" bestFit="1" customWidth="1"/>
    <col min="10754" max="10778" width="0" style="2" hidden="1" customWidth="1"/>
    <col min="10779" max="10781" width="11.5546875" style="2"/>
    <col min="10782" max="10783" width="9.88671875" style="2" bestFit="1" customWidth="1"/>
    <col min="10784" max="11008" width="11.5546875" style="2"/>
    <col min="11009" max="11009" width="42" style="2" bestFit="1" customWidth="1"/>
    <col min="11010" max="11034" width="0" style="2" hidden="1" customWidth="1"/>
    <col min="11035" max="11037" width="11.5546875" style="2"/>
    <col min="11038" max="11039" width="9.88671875" style="2" bestFit="1" customWidth="1"/>
    <col min="11040" max="11264" width="11.5546875" style="2"/>
    <col min="11265" max="11265" width="42" style="2" bestFit="1" customWidth="1"/>
    <col min="11266" max="11290" width="0" style="2" hidden="1" customWidth="1"/>
    <col min="11291" max="11293" width="11.5546875" style="2"/>
    <col min="11294" max="11295" width="9.88671875" style="2" bestFit="1" customWidth="1"/>
    <col min="11296" max="11520" width="11.5546875" style="2"/>
    <col min="11521" max="11521" width="42" style="2" bestFit="1" customWidth="1"/>
    <col min="11522" max="11546" width="0" style="2" hidden="1" customWidth="1"/>
    <col min="11547" max="11549" width="11.5546875" style="2"/>
    <col min="11550" max="11551" width="9.88671875" style="2" bestFit="1" customWidth="1"/>
    <col min="11552" max="11776" width="11.5546875" style="2"/>
    <col min="11777" max="11777" width="42" style="2" bestFit="1" customWidth="1"/>
    <col min="11778" max="11802" width="0" style="2" hidden="1" customWidth="1"/>
    <col min="11803" max="11805" width="11.5546875" style="2"/>
    <col min="11806" max="11807" width="9.88671875" style="2" bestFit="1" customWidth="1"/>
    <col min="11808" max="12032" width="11.5546875" style="2"/>
    <col min="12033" max="12033" width="42" style="2" bestFit="1" customWidth="1"/>
    <col min="12034" max="12058" width="0" style="2" hidden="1" customWidth="1"/>
    <col min="12059" max="12061" width="11.5546875" style="2"/>
    <col min="12062" max="12063" width="9.88671875" style="2" bestFit="1" customWidth="1"/>
    <col min="12064" max="12288" width="11.5546875" style="2"/>
    <col min="12289" max="12289" width="42" style="2" bestFit="1" customWidth="1"/>
    <col min="12290" max="12314" width="0" style="2" hidden="1" customWidth="1"/>
    <col min="12315" max="12317" width="11.5546875" style="2"/>
    <col min="12318" max="12319" width="9.88671875" style="2" bestFit="1" customWidth="1"/>
    <col min="12320" max="12544" width="11.5546875" style="2"/>
    <col min="12545" max="12545" width="42" style="2" bestFit="1" customWidth="1"/>
    <col min="12546" max="12570" width="0" style="2" hidden="1" customWidth="1"/>
    <col min="12571" max="12573" width="11.5546875" style="2"/>
    <col min="12574" max="12575" width="9.88671875" style="2" bestFit="1" customWidth="1"/>
    <col min="12576" max="12800" width="11.5546875" style="2"/>
    <col min="12801" max="12801" width="42" style="2" bestFit="1" customWidth="1"/>
    <col min="12802" max="12826" width="0" style="2" hidden="1" customWidth="1"/>
    <col min="12827" max="12829" width="11.5546875" style="2"/>
    <col min="12830" max="12831" width="9.88671875" style="2" bestFit="1" customWidth="1"/>
    <col min="12832" max="13056" width="11.5546875" style="2"/>
    <col min="13057" max="13057" width="42" style="2" bestFit="1" customWidth="1"/>
    <col min="13058" max="13082" width="0" style="2" hidden="1" customWidth="1"/>
    <col min="13083" max="13085" width="11.5546875" style="2"/>
    <col min="13086" max="13087" width="9.88671875" style="2" bestFit="1" customWidth="1"/>
    <col min="13088" max="13312" width="11.5546875" style="2"/>
    <col min="13313" max="13313" width="42" style="2" bestFit="1" customWidth="1"/>
    <col min="13314" max="13338" width="0" style="2" hidden="1" customWidth="1"/>
    <col min="13339" max="13341" width="11.5546875" style="2"/>
    <col min="13342" max="13343" width="9.88671875" style="2" bestFit="1" customWidth="1"/>
    <col min="13344" max="13568" width="11.5546875" style="2"/>
    <col min="13569" max="13569" width="42" style="2" bestFit="1" customWidth="1"/>
    <col min="13570" max="13594" width="0" style="2" hidden="1" customWidth="1"/>
    <col min="13595" max="13597" width="11.5546875" style="2"/>
    <col min="13598" max="13599" width="9.88671875" style="2" bestFit="1" customWidth="1"/>
    <col min="13600" max="13824" width="11.5546875" style="2"/>
    <col min="13825" max="13825" width="42" style="2" bestFit="1" customWidth="1"/>
    <col min="13826" max="13850" width="0" style="2" hidden="1" customWidth="1"/>
    <col min="13851" max="13853" width="11.5546875" style="2"/>
    <col min="13854" max="13855" width="9.88671875" style="2" bestFit="1" customWidth="1"/>
    <col min="13856" max="14080" width="11.5546875" style="2"/>
    <col min="14081" max="14081" width="42" style="2" bestFit="1" customWidth="1"/>
    <col min="14082" max="14106" width="0" style="2" hidden="1" customWidth="1"/>
    <col min="14107" max="14109" width="11.5546875" style="2"/>
    <col min="14110" max="14111" width="9.88671875" style="2" bestFit="1" customWidth="1"/>
    <col min="14112" max="14336" width="11.5546875" style="2"/>
    <col min="14337" max="14337" width="42" style="2" bestFit="1" customWidth="1"/>
    <col min="14338" max="14362" width="0" style="2" hidden="1" customWidth="1"/>
    <col min="14363" max="14365" width="11.5546875" style="2"/>
    <col min="14366" max="14367" width="9.88671875" style="2" bestFit="1" customWidth="1"/>
    <col min="14368" max="14592" width="11.5546875" style="2"/>
    <col min="14593" max="14593" width="42" style="2" bestFit="1" customWidth="1"/>
    <col min="14594" max="14618" width="0" style="2" hidden="1" customWidth="1"/>
    <col min="14619" max="14621" width="11.5546875" style="2"/>
    <col min="14622" max="14623" width="9.88671875" style="2" bestFit="1" customWidth="1"/>
    <col min="14624" max="14848" width="11.5546875" style="2"/>
    <col min="14849" max="14849" width="42" style="2" bestFit="1" customWidth="1"/>
    <col min="14850" max="14874" width="0" style="2" hidden="1" customWidth="1"/>
    <col min="14875" max="14877" width="11.5546875" style="2"/>
    <col min="14878" max="14879" width="9.88671875" style="2" bestFit="1" customWidth="1"/>
    <col min="14880" max="15104" width="11.5546875" style="2"/>
    <col min="15105" max="15105" width="42" style="2" bestFit="1" customWidth="1"/>
    <col min="15106" max="15130" width="0" style="2" hidden="1" customWidth="1"/>
    <col min="15131" max="15133" width="11.5546875" style="2"/>
    <col min="15134" max="15135" width="9.88671875" style="2" bestFit="1" customWidth="1"/>
    <col min="15136" max="15360" width="11.5546875" style="2"/>
    <col min="15361" max="15361" width="42" style="2" bestFit="1" customWidth="1"/>
    <col min="15362" max="15386" width="0" style="2" hidden="1" customWidth="1"/>
    <col min="15387" max="15389" width="11.5546875" style="2"/>
    <col min="15390" max="15391" width="9.88671875" style="2" bestFit="1" customWidth="1"/>
    <col min="15392" max="15616" width="11.5546875" style="2"/>
    <col min="15617" max="15617" width="42" style="2" bestFit="1" customWidth="1"/>
    <col min="15618" max="15642" width="0" style="2" hidden="1" customWidth="1"/>
    <col min="15643" max="15645" width="11.5546875" style="2"/>
    <col min="15646" max="15647" width="9.88671875" style="2" bestFit="1" customWidth="1"/>
    <col min="15648" max="15872" width="11.5546875" style="2"/>
    <col min="15873" max="15873" width="42" style="2" bestFit="1" customWidth="1"/>
    <col min="15874" max="15898" width="0" style="2" hidden="1" customWidth="1"/>
    <col min="15899" max="15901" width="11.5546875" style="2"/>
    <col min="15902" max="15903" width="9.88671875" style="2" bestFit="1" customWidth="1"/>
    <col min="15904" max="16128" width="11.5546875" style="2"/>
    <col min="16129" max="16129" width="42" style="2" bestFit="1" customWidth="1"/>
    <col min="16130" max="16154" width="0" style="2" hidden="1" customWidth="1"/>
    <col min="16155" max="16157" width="11.5546875" style="2"/>
    <col min="16158" max="16159" width="9.88671875" style="2" bestFit="1" customWidth="1"/>
    <col min="16160" max="16384" width="11.5546875" style="2"/>
  </cols>
  <sheetData>
    <row r="1" spans="1:31" ht="15.75" x14ac:dyDescent="0.25">
      <c r="A1" s="1" t="s">
        <v>29</v>
      </c>
    </row>
    <row r="2" spans="1:31" ht="15.75" x14ac:dyDescent="0.25">
      <c r="A2" s="1"/>
    </row>
    <row r="3" spans="1:31" ht="15.75" x14ac:dyDescent="0.25">
      <c r="A3" s="3" t="s">
        <v>30</v>
      </c>
    </row>
    <row r="4" spans="1:31" ht="15.75" x14ac:dyDescent="0.25">
      <c r="A4" s="3" t="s">
        <v>38</v>
      </c>
      <c r="D4" s="4"/>
    </row>
    <row r="5" spans="1:31" ht="15.75" x14ac:dyDescent="0.25">
      <c r="A5" s="3" t="s">
        <v>0</v>
      </c>
    </row>
    <row r="6" spans="1:31" ht="13.5" thickBot="1" x14ac:dyDescent="0.25">
      <c r="A6" s="5" t="s">
        <v>31</v>
      </c>
    </row>
    <row r="7" spans="1:31" ht="15.75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ht="15.75" x14ac:dyDescent="0.25">
      <c r="A8" s="7" t="s">
        <v>1</v>
      </c>
      <c r="B8" s="7">
        <v>1993</v>
      </c>
      <c r="C8" s="7">
        <v>1994</v>
      </c>
      <c r="D8" s="7">
        <v>1995</v>
      </c>
      <c r="E8" s="7">
        <v>1996</v>
      </c>
      <c r="F8" s="7">
        <v>1997</v>
      </c>
      <c r="G8" s="7">
        <v>1998</v>
      </c>
      <c r="H8" s="7">
        <v>1999</v>
      </c>
      <c r="I8" s="7">
        <v>2000</v>
      </c>
      <c r="J8" s="7">
        <v>2001</v>
      </c>
      <c r="K8" s="7">
        <v>2002</v>
      </c>
      <c r="L8" s="7">
        <v>2003</v>
      </c>
      <c r="M8" s="7">
        <v>2004</v>
      </c>
      <c r="N8" s="7">
        <v>2005</v>
      </c>
      <c r="O8" s="7">
        <v>2006</v>
      </c>
      <c r="P8" s="7">
        <v>2007</v>
      </c>
      <c r="Q8" s="7">
        <v>2008</v>
      </c>
      <c r="R8" s="7">
        <v>2009</v>
      </c>
      <c r="S8" s="7">
        <v>2010</v>
      </c>
      <c r="T8" s="7">
        <v>2011</v>
      </c>
      <c r="U8" s="7">
        <v>2012</v>
      </c>
      <c r="V8" s="7">
        <v>2013</v>
      </c>
      <c r="W8" s="7">
        <v>2014</v>
      </c>
      <c r="X8" s="7">
        <v>2015</v>
      </c>
      <c r="Y8" s="7">
        <v>2016</v>
      </c>
      <c r="Z8" s="7">
        <v>2017</v>
      </c>
      <c r="AA8" s="7">
        <v>2018</v>
      </c>
      <c r="AB8" s="7">
        <v>2019</v>
      </c>
      <c r="AC8" s="7">
        <v>2020</v>
      </c>
      <c r="AD8" s="7">
        <v>2021</v>
      </c>
      <c r="AE8" s="7">
        <v>2022</v>
      </c>
    </row>
    <row r="9" spans="1:31" ht="16.5" thickBot="1" x14ac:dyDescent="0.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 t="s">
        <v>32</v>
      </c>
      <c r="AB9" s="7" t="s">
        <v>32</v>
      </c>
      <c r="AC9" s="7" t="s">
        <v>32</v>
      </c>
      <c r="AD9" s="7" t="s">
        <v>32</v>
      </c>
      <c r="AE9" s="7" t="s">
        <v>32</v>
      </c>
    </row>
    <row r="10" spans="1:31" ht="16.5" thickBot="1" x14ac:dyDescent="0.3">
      <c r="A10" s="8" t="s">
        <v>2</v>
      </c>
      <c r="B10" s="9">
        <f>+B11+B14+B17+B18+B19</f>
        <v>158117.3002491256</v>
      </c>
      <c r="C10" s="9">
        <f t="shared" ref="C10:AE10" si="0">+C11+C14+C17+C18+C19</f>
        <v>163203.08058575616</v>
      </c>
      <c r="D10" s="9">
        <f t="shared" si="0"/>
        <v>254137.44560000001</v>
      </c>
      <c r="E10" s="9">
        <f t="shared" si="0"/>
        <v>147998.11434504</v>
      </c>
      <c r="F10" s="9">
        <f t="shared" si="0"/>
        <v>180787.21600000001</v>
      </c>
      <c r="G10" s="9">
        <f t="shared" si="0"/>
        <v>167384.935</v>
      </c>
      <c r="H10" s="9">
        <f t="shared" si="0"/>
        <v>181764.31437599999</v>
      </c>
      <c r="I10" s="9">
        <f t="shared" si="0"/>
        <v>207631.6007369507</v>
      </c>
      <c r="J10" s="9">
        <f t="shared" si="0"/>
        <v>183047.32648849039</v>
      </c>
      <c r="K10" s="9">
        <f t="shared" si="0"/>
        <v>266380.51646862418</v>
      </c>
      <c r="L10" s="9">
        <f t="shared" si="0"/>
        <v>368412.5920822901</v>
      </c>
      <c r="M10" s="9">
        <f t="shared" si="0"/>
        <v>393923.70642</v>
      </c>
      <c r="N10" s="9">
        <f t="shared" si="0"/>
        <v>494715.46385479998</v>
      </c>
      <c r="O10" s="9">
        <f t="shared" si="0"/>
        <v>580059.7185684843</v>
      </c>
      <c r="P10" s="9">
        <f t="shared" si="0"/>
        <v>692126.78998900019</v>
      </c>
      <c r="Q10" s="9">
        <f t="shared" si="0"/>
        <v>817320.29272272473</v>
      </c>
      <c r="R10" s="9">
        <f t="shared" si="0"/>
        <v>1019385.4337981718</v>
      </c>
      <c r="S10" s="9">
        <f t="shared" si="0"/>
        <v>1243750.9020441007</v>
      </c>
      <c r="T10" s="9">
        <f t="shared" si="0"/>
        <v>1555897.1822698487</v>
      </c>
      <c r="U10" s="9">
        <f t="shared" si="0"/>
        <v>1949345.2180996214</v>
      </c>
      <c r="V10" s="9">
        <f t="shared" si="0"/>
        <v>2587703.0364480461</v>
      </c>
      <c r="W10" s="9">
        <f t="shared" si="0"/>
        <v>3683066.2979430538</v>
      </c>
      <c r="X10" s="9">
        <f t="shared" si="0"/>
        <v>4790883.8087741965</v>
      </c>
      <c r="Y10" s="9">
        <f t="shared" si="0"/>
        <v>6404182.0036421558</v>
      </c>
      <c r="Z10" s="9">
        <f t="shared" si="0"/>
        <v>8247515.34559434</v>
      </c>
      <c r="AA10" s="9">
        <f t="shared" si="0"/>
        <v>15161472.506662378</v>
      </c>
      <c r="AB10" s="9">
        <f t="shared" si="0"/>
        <v>23068158.464220002</v>
      </c>
      <c r="AC10" s="9">
        <f t="shared" si="0"/>
        <v>27728589.48722</v>
      </c>
      <c r="AD10" s="9">
        <f t="shared" si="0"/>
        <v>45470641.641267389</v>
      </c>
      <c r="AE10" s="9">
        <f t="shared" si="0"/>
        <v>86903895.67504406</v>
      </c>
    </row>
    <row r="11" spans="1:31" ht="15.75" x14ac:dyDescent="0.25">
      <c r="A11" s="10" t="s">
        <v>16</v>
      </c>
      <c r="B11" s="11">
        <f>+B12+B13</f>
        <v>48807.565884712523</v>
      </c>
      <c r="C11" s="11">
        <f t="shared" ref="C11:AE11" si="1">+C12+C13</f>
        <v>53457.471465141127</v>
      </c>
      <c r="D11" s="11">
        <f t="shared" si="1"/>
        <v>0</v>
      </c>
      <c r="E11" s="11">
        <f t="shared" si="1"/>
        <v>58156.125866000002</v>
      </c>
      <c r="F11" s="11">
        <f t="shared" si="1"/>
        <v>61713.520000000004</v>
      </c>
      <c r="G11" s="11">
        <f t="shared" si="1"/>
        <v>72210.114999999991</v>
      </c>
      <c r="H11" s="11">
        <f t="shared" si="1"/>
        <v>70203.735975999996</v>
      </c>
      <c r="I11" s="11">
        <f t="shared" si="1"/>
        <v>84878.270900504853</v>
      </c>
      <c r="J11" s="11">
        <f t="shared" si="1"/>
        <v>68447.163112149137</v>
      </c>
      <c r="K11" s="11">
        <f t="shared" si="1"/>
        <v>63084.088139999993</v>
      </c>
      <c r="L11" s="11">
        <f t="shared" si="1"/>
        <v>136046.02003460506</v>
      </c>
      <c r="M11" s="11">
        <f t="shared" si="1"/>
        <v>182751.76129999993</v>
      </c>
      <c r="N11" s="11">
        <f t="shared" si="1"/>
        <v>211445.34752415272</v>
      </c>
      <c r="O11" s="11">
        <f t="shared" si="1"/>
        <v>244330.70869710276</v>
      </c>
      <c r="P11" s="11">
        <f t="shared" si="1"/>
        <v>286993.57816238265</v>
      </c>
      <c r="Q11" s="11">
        <f t="shared" si="1"/>
        <v>321599.63640396757</v>
      </c>
      <c r="R11" s="11">
        <f t="shared" si="1"/>
        <v>342923.76098817197</v>
      </c>
      <c r="S11" s="11">
        <f t="shared" si="1"/>
        <v>437056.51736464544</v>
      </c>
      <c r="T11" s="11">
        <f t="shared" si="1"/>
        <v>614099.07401846594</v>
      </c>
      <c r="U11" s="11">
        <f t="shared" si="1"/>
        <v>764957.87654607929</v>
      </c>
      <c r="V11" s="11">
        <f t="shared" si="1"/>
        <v>1090937.7121706991</v>
      </c>
      <c r="W11" s="11">
        <f t="shared" si="1"/>
        <v>1582238.049732432</v>
      </c>
      <c r="X11" s="11">
        <f t="shared" si="1"/>
        <v>2172321.423096932</v>
      </c>
      <c r="Y11" s="11">
        <f t="shared" si="1"/>
        <v>3052332.3572228025</v>
      </c>
      <c r="Z11" s="11">
        <f t="shared" si="1"/>
        <v>3917365.4291311493</v>
      </c>
      <c r="AA11" s="11">
        <f t="shared" si="1"/>
        <v>6589617.7150585465</v>
      </c>
      <c r="AB11" s="11">
        <f t="shared" si="1"/>
        <v>9712092.8174600024</v>
      </c>
      <c r="AC11" s="11">
        <f t="shared" si="1"/>
        <v>11901912.530540001</v>
      </c>
      <c r="AD11" s="11">
        <f t="shared" si="1"/>
        <v>20691874.225510973</v>
      </c>
      <c r="AE11" s="11">
        <f t="shared" si="1"/>
        <v>37703631.480777234</v>
      </c>
    </row>
    <row r="12" spans="1:31" ht="15.75" x14ac:dyDescent="0.25">
      <c r="A12" s="10" t="s">
        <v>33</v>
      </c>
      <c r="B12" s="12">
        <v>7793.004230277792</v>
      </c>
      <c r="C12" s="12">
        <v>10790.590544158253</v>
      </c>
      <c r="D12" s="12">
        <v>0</v>
      </c>
      <c r="E12" s="12">
        <v>16079.186866</v>
      </c>
      <c r="F12" s="12">
        <v>16981.120000000003</v>
      </c>
      <c r="G12" s="12">
        <v>21906.633000000005</v>
      </c>
      <c r="H12" s="12">
        <v>21944.235976</v>
      </c>
      <c r="I12" s="12">
        <v>20338.553153808545</v>
      </c>
      <c r="J12" s="12">
        <v>18731.398999999998</v>
      </c>
      <c r="K12" s="12">
        <v>15489.36865</v>
      </c>
      <c r="L12" s="12">
        <v>22883.219999999998</v>
      </c>
      <c r="M12" s="12">
        <v>24290.399999999998</v>
      </c>
      <c r="N12" s="12">
        <v>30902.219999999998</v>
      </c>
      <c r="O12" s="12">
        <v>37415.159999999996</v>
      </c>
      <c r="P12" s="12">
        <v>42982.92</v>
      </c>
      <c r="Q12" s="12">
        <v>49392.815472725</v>
      </c>
      <c r="R12" s="12">
        <v>54056.772000000004</v>
      </c>
      <c r="S12" s="12">
        <v>63914.120874654909</v>
      </c>
      <c r="T12" s="12">
        <v>81198.962522596019</v>
      </c>
      <c r="U12" s="12">
        <v>117632.97454607928</v>
      </c>
      <c r="V12" s="12">
        <v>160602.6891706991</v>
      </c>
      <c r="W12" s="12">
        <v>247202.34075243198</v>
      </c>
      <c r="X12" s="12">
        <v>339394.53089693229</v>
      </c>
      <c r="Y12" s="12">
        <v>476883.80619304656</v>
      </c>
      <c r="Z12" s="12">
        <v>612033.00213114941</v>
      </c>
      <c r="AA12" s="12">
        <v>957355.52827854687</v>
      </c>
      <c r="AB12" s="12">
        <v>1433273.5889000001</v>
      </c>
      <c r="AC12" s="12">
        <v>1953177.9115300002</v>
      </c>
      <c r="AD12" s="12">
        <v>3502539.5266609751</v>
      </c>
      <c r="AE12" s="12">
        <v>5968278.8015672155</v>
      </c>
    </row>
    <row r="13" spans="1:31" ht="15.75" x14ac:dyDescent="0.25">
      <c r="A13" s="13" t="s">
        <v>34</v>
      </c>
      <c r="B13" s="12">
        <v>41014.561654434729</v>
      </c>
      <c r="C13" s="12">
        <v>42666.880920982876</v>
      </c>
      <c r="D13" s="12">
        <v>0</v>
      </c>
      <c r="E13" s="12">
        <v>42076.938999999998</v>
      </c>
      <c r="F13" s="12">
        <v>44732.4</v>
      </c>
      <c r="G13" s="12">
        <v>50303.481999999989</v>
      </c>
      <c r="H13" s="12">
        <v>48259.5</v>
      </c>
      <c r="I13" s="12">
        <v>64539.717746696304</v>
      </c>
      <c r="J13" s="12">
        <v>49715.76411214914</v>
      </c>
      <c r="K13" s="12">
        <v>47594.719489999996</v>
      </c>
      <c r="L13" s="12">
        <v>113162.80003460507</v>
      </c>
      <c r="M13" s="12">
        <v>158461.36129999993</v>
      </c>
      <c r="N13" s="12">
        <v>180543.12752415272</v>
      </c>
      <c r="O13" s="12">
        <v>206915.54869710276</v>
      </c>
      <c r="P13" s="12">
        <v>244010.65816238266</v>
      </c>
      <c r="Q13" s="12">
        <v>272206.82093124255</v>
      </c>
      <c r="R13" s="12">
        <v>288866.98898817197</v>
      </c>
      <c r="S13" s="12">
        <v>373142.39648999053</v>
      </c>
      <c r="T13" s="12">
        <v>532900.11149586993</v>
      </c>
      <c r="U13" s="12">
        <v>647324.902</v>
      </c>
      <c r="V13" s="12">
        <v>930335.02299999993</v>
      </c>
      <c r="W13" s="12">
        <v>1335035.7089800001</v>
      </c>
      <c r="X13" s="12">
        <v>1832926.8921999999</v>
      </c>
      <c r="Y13" s="12">
        <v>2575448.5510297557</v>
      </c>
      <c r="Z13" s="12">
        <v>3305332.4270000001</v>
      </c>
      <c r="AA13" s="12">
        <v>5632262.1867799992</v>
      </c>
      <c r="AB13" s="12">
        <v>8278819.2285600025</v>
      </c>
      <c r="AC13" s="12">
        <v>9948734.6190099996</v>
      </c>
      <c r="AD13" s="12">
        <v>17189334.698849998</v>
      </c>
      <c r="AE13" s="12">
        <v>31735352.679210022</v>
      </c>
    </row>
    <row r="14" spans="1:31" ht="15.75" x14ac:dyDescent="0.25">
      <c r="A14" s="10" t="s">
        <v>17</v>
      </c>
      <c r="B14" s="11">
        <f>+B15+B16</f>
        <v>73231.322461890551</v>
      </c>
      <c r="C14" s="11">
        <f t="shared" ref="C14:AE14" si="2">+C15+C16</f>
        <v>76015.991785626757</v>
      </c>
      <c r="D14" s="11">
        <f t="shared" si="2"/>
        <v>20245.526519999999</v>
      </c>
      <c r="E14" s="11">
        <f t="shared" si="2"/>
        <v>76375.298819999996</v>
      </c>
      <c r="F14" s="11">
        <f t="shared" si="2"/>
        <v>79992.12</v>
      </c>
      <c r="G14" s="11">
        <f t="shared" si="2"/>
        <v>74283.888952664449</v>
      </c>
      <c r="H14" s="11">
        <f t="shared" si="2"/>
        <v>76532.675825354498</v>
      </c>
      <c r="I14" s="11">
        <f t="shared" si="2"/>
        <v>96038.797466070813</v>
      </c>
      <c r="J14" s="11">
        <f t="shared" si="2"/>
        <v>91179.87911634121</v>
      </c>
      <c r="K14" s="11">
        <f t="shared" si="2"/>
        <v>169944.46483009998</v>
      </c>
      <c r="L14" s="11">
        <f t="shared" si="2"/>
        <v>162534.25546574278</v>
      </c>
      <c r="M14" s="11">
        <f t="shared" si="2"/>
        <v>174813.136</v>
      </c>
      <c r="N14" s="11">
        <f t="shared" si="2"/>
        <v>208519.84475312365</v>
      </c>
      <c r="O14" s="11">
        <f t="shared" si="2"/>
        <v>250173.95443644861</v>
      </c>
      <c r="P14" s="11">
        <f t="shared" si="2"/>
        <v>293982.6923888087</v>
      </c>
      <c r="Q14" s="11">
        <f t="shared" si="2"/>
        <v>390102.30264703243</v>
      </c>
      <c r="R14" s="11">
        <f t="shared" si="2"/>
        <v>512388.29700000002</v>
      </c>
      <c r="S14" s="11">
        <f t="shared" si="2"/>
        <v>627099.18915895489</v>
      </c>
      <c r="T14" s="11">
        <f t="shared" si="2"/>
        <v>681571.60170989414</v>
      </c>
      <c r="U14" s="11">
        <f t="shared" si="2"/>
        <v>894670.77688000561</v>
      </c>
      <c r="V14" s="11">
        <f t="shared" si="2"/>
        <v>1110109.9808319816</v>
      </c>
      <c r="W14" s="11">
        <f t="shared" si="2"/>
        <v>1489921.8716297678</v>
      </c>
      <c r="X14" s="11">
        <f t="shared" si="2"/>
        <v>2030053.3603663691</v>
      </c>
      <c r="Y14" s="11">
        <f t="shared" si="2"/>
        <v>2781804.9883435983</v>
      </c>
      <c r="Z14" s="11">
        <f t="shared" si="2"/>
        <v>3434140.1055150218</v>
      </c>
      <c r="AA14" s="11">
        <f t="shared" si="2"/>
        <v>6743313.2650508899</v>
      </c>
      <c r="AB14" s="11">
        <f t="shared" si="2"/>
        <v>9125735.3959400002</v>
      </c>
      <c r="AC14" s="11">
        <f t="shared" si="2"/>
        <v>9490773.9808599986</v>
      </c>
      <c r="AD14" s="11">
        <f t="shared" si="2"/>
        <v>17533865.636299998</v>
      </c>
      <c r="AE14" s="11">
        <f t="shared" si="2"/>
        <v>34925366.142739251</v>
      </c>
    </row>
    <row r="15" spans="1:31" ht="15.75" x14ac:dyDescent="0.25">
      <c r="A15" s="14" t="s">
        <v>3</v>
      </c>
      <c r="B15" s="15">
        <v>44432.441792304286</v>
      </c>
      <c r="C15" s="15">
        <v>46222.454331064786</v>
      </c>
      <c r="D15" s="15">
        <v>20245.526519999999</v>
      </c>
      <c r="E15" s="15">
        <v>46012.396999999997</v>
      </c>
      <c r="F15" s="15">
        <v>49597.599999999999</v>
      </c>
      <c r="G15" s="15">
        <v>37301.61</v>
      </c>
      <c r="H15" s="15">
        <v>44033.652000000002</v>
      </c>
      <c r="I15" s="15">
        <v>56978.38173752727</v>
      </c>
      <c r="J15" s="15">
        <v>57107.341516341221</v>
      </c>
      <c r="K15" s="15">
        <v>125934</v>
      </c>
      <c r="L15" s="15">
        <v>112588.17806955182</v>
      </c>
      <c r="M15" s="15">
        <v>119071.13331999999</v>
      </c>
      <c r="N15" s="15">
        <v>138318.84475312365</v>
      </c>
      <c r="O15" s="15">
        <v>171118.95443644861</v>
      </c>
      <c r="P15" s="15">
        <v>203478.6923888087</v>
      </c>
      <c r="Q15" s="15">
        <v>246028.05811975742</v>
      </c>
      <c r="R15" s="15">
        <v>328547.58900000004</v>
      </c>
      <c r="S15" s="15">
        <v>382860.18915895495</v>
      </c>
      <c r="T15" s="15">
        <v>368600.84324901429</v>
      </c>
      <c r="U15" s="15">
        <v>477164.73499999993</v>
      </c>
      <c r="V15" s="15">
        <v>499273.21799999999</v>
      </c>
      <c r="W15" s="15">
        <v>652867.77770836069</v>
      </c>
      <c r="X15" s="15">
        <v>880826.45305999997</v>
      </c>
      <c r="Y15" s="15">
        <v>1230348.6634799999</v>
      </c>
      <c r="Z15" s="15">
        <v>1443000</v>
      </c>
      <c r="AA15" s="15">
        <v>3014715.2226099996</v>
      </c>
      <c r="AB15" s="15">
        <v>4788808.5162699996</v>
      </c>
      <c r="AC15" s="15">
        <v>4725826.0890899999</v>
      </c>
      <c r="AD15" s="15">
        <v>10013173.80009</v>
      </c>
      <c r="AE15" s="15">
        <v>21879402.7513</v>
      </c>
    </row>
    <row r="16" spans="1:31" ht="15.75" x14ac:dyDescent="0.25">
      <c r="A16" s="14" t="s">
        <v>4</v>
      </c>
      <c r="B16" s="15">
        <v>28798.880669586273</v>
      </c>
      <c r="C16" s="15">
        <v>29793.537454561971</v>
      </c>
      <c r="D16" s="15">
        <v>0</v>
      </c>
      <c r="E16" s="15">
        <v>30362.901819999999</v>
      </c>
      <c r="F16" s="15">
        <v>30394.52</v>
      </c>
      <c r="G16" s="15">
        <v>36982.278952664448</v>
      </c>
      <c r="H16" s="15">
        <v>32499.023825354496</v>
      </c>
      <c r="I16" s="15">
        <v>39060.415728543543</v>
      </c>
      <c r="J16" s="15">
        <v>34072.537599999996</v>
      </c>
      <c r="K16" s="15">
        <v>44010.464830099991</v>
      </c>
      <c r="L16" s="15">
        <v>49946.077396190944</v>
      </c>
      <c r="M16" s="15">
        <v>55742.002679999991</v>
      </c>
      <c r="N16" s="15">
        <v>70201</v>
      </c>
      <c r="O16" s="15">
        <v>79055</v>
      </c>
      <c r="P16" s="15">
        <v>90504</v>
      </c>
      <c r="Q16" s="15">
        <v>144074.244527275</v>
      </c>
      <c r="R16" s="15">
        <v>183840.70799999998</v>
      </c>
      <c r="S16" s="15">
        <v>244239</v>
      </c>
      <c r="T16" s="15">
        <v>312970.75846087985</v>
      </c>
      <c r="U16" s="15">
        <v>417506.04188000574</v>
      </c>
      <c r="V16" s="15">
        <v>610836.76283198176</v>
      </c>
      <c r="W16" s="15">
        <v>837054.09392140713</v>
      </c>
      <c r="X16" s="15">
        <v>1149226.9073063692</v>
      </c>
      <c r="Y16" s="15">
        <v>1551456.3248635984</v>
      </c>
      <c r="Z16" s="15">
        <v>1991140.1055150221</v>
      </c>
      <c r="AA16" s="15">
        <v>3728598.0424408903</v>
      </c>
      <c r="AB16" s="15">
        <v>4336926.8796700006</v>
      </c>
      <c r="AC16" s="15">
        <v>4764947.8917699996</v>
      </c>
      <c r="AD16" s="15">
        <v>7520691.8362099994</v>
      </c>
      <c r="AE16" s="15">
        <v>13045963.391439248</v>
      </c>
    </row>
    <row r="17" spans="1:31" ht="15.75" x14ac:dyDescent="0.25">
      <c r="A17" s="10" t="s">
        <v>35</v>
      </c>
      <c r="B17" s="12">
        <v>1535.1101731568913</v>
      </c>
      <c r="C17" s="12">
        <v>1588.1298639891202</v>
      </c>
      <c r="D17" s="12">
        <v>0</v>
      </c>
      <c r="E17" s="12">
        <v>1253.8903921440001</v>
      </c>
      <c r="F17" s="12">
        <v>1248.1120000000001</v>
      </c>
      <c r="G17" s="12">
        <v>1731.9781672663112</v>
      </c>
      <c r="H17" s="12">
        <v>1865.307574645499</v>
      </c>
      <c r="I17" s="12">
        <v>2316.2578390266326</v>
      </c>
      <c r="J17" s="12">
        <v>2987.4882600000014</v>
      </c>
      <c r="K17" s="12">
        <v>2112.8226</v>
      </c>
      <c r="L17" s="12">
        <v>0</v>
      </c>
      <c r="M17" s="12">
        <v>171.75659999999999</v>
      </c>
      <c r="N17" s="12">
        <v>2584</v>
      </c>
      <c r="O17" s="12">
        <v>3015</v>
      </c>
      <c r="P17" s="12">
        <v>3476</v>
      </c>
      <c r="Q17" s="12">
        <v>4783</v>
      </c>
      <c r="R17" s="12">
        <v>4675</v>
      </c>
      <c r="S17" s="12">
        <v>5677</v>
      </c>
      <c r="T17" s="12">
        <v>797.16823038410951</v>
      </c>
      <c r="U17" s="12">
        <v>1211.5236489148524</v>
      </c>
      <c r="V17" s="12">
        <v>1737.5653223943673</v>
      </c>
      <c r="W17" s="12">
        <v>5223.5328902239507</v>
      </c>
      <c r="X17" s="12">
        <v>7171.6088508956136</v>
      </c>
      <c r="Y17" s="12">
        <v>10076.839235754916</v>
      </c>
      <c r="Z17" s="12">
        <v>12932.622348168898</v>
      </c>
      <c r="AA17" s="12">
        <v>65349.560320000004</v>
      </c>
      <c r="AB17" s="12">
        <v>91948.923959999986</v>
      </c>
      <c r="AC17" s="12">
        <v>94978.425059999994</v>
      </c>
      <c r="AD17" s="12">
        <v>284838.93349000002</v>
      </c>
      <c r="AE17" s="12">
        <v>45945.299299999999</v>
      </c>
    </row>
    <row r="18" spans="1:31" ht="15.75" x14ac:dyDescent="0.25">
      <c r="A18" s="10" t="s">
        <v>18</v>
      </c>
      <c r="B18" s="12">
        <v>1110.2978331456336</v>
      </c>
      <c r="C18" s="12">
        <v>1148.6453399724669</v>
      </c>
      <c r="D18" s="12">
        <v>127068.7228</v>
      </c>
      <c r="E18" s="12">
        <v>194.357266896</v>
      </c>
      <c r="F18" s="12">
        <v>1040.0840000000001</v>
      </c>
      <c r="G18" s="12">
        <v>49.452880069231625</v>
      </c>
      <c r="H18" s="12">
        <v>84.594999999999999</v>
      </c>
      <c r="I18" s="12">
        <v>161.15804819629156</v>
      </c>
      <c r="J18" s="12">
        <v>187.602</v>
      </c>
      <c r="K18" s="12">
        <v>4.5968800000000005</v>
      </c>
      <c r="L18" s="12">
        <v>1.136780893768893</v>
      </c>
      <c r="M18" s="12">
        <v>195.52474999999998</v>
      </c>
      <c r="N18" s="12">
        <v>2522</v>
      </c>
      <c r="O18" s="12">
        <v>3791</v>
      </c>
      <c r="P18" s="12">
        <v>4148</v>
      </c>
      <c r="Q18" s="12">
        <v>2986</v>
      </c>
      <c r="R18" s="12">
        <v>4524</v>
      </c>
      <c r="S18" s="12">
        <v>5541</v>
      </c>
      <c r="T18" s="12">
        <v>2520.22001</v>
      </c>
      <c r="U18" s="12">
        <v>96.515188376981399</v>
      </c>
      <c r="V18" s="12">
        <v>31.176493453450341</v>
      </c>
      <c r="W18" s="12">
        <v>174.96905063060169</v>
      </c>
      <c r="X18" s="12">
        <v>0</v>
      </c>
      <c r="Y18" s="12">
        <v>0</v>
      </c>
      <c r="Z18" s="12">
        <v>0</v>
      </c>
      <c r="AA18" s="12">
        <v>629068.62591825414</v>
      </c>
      <c r="AB18" s="12">
        <v>1317652.4712</v>
      </c>
      <c r="AC18" s="12">
        <v>2419241.0372799998</v>
      </c>
      <c r="AD18" s="12">
        <v>949299.77792999998</v>
      </c>
      <c r="AE18" s="12">
        <v>3434581.2010899996</v>
      </c>
    </row>
    <row r="19" spans="1:31" ht="16.5" thickBot="1" x14ac:dyDescent="0.3">
      <c r="A19" s="10" t="s">
        <v>19</v>
      </c>
      <c r="B19" s="12">
        <v>33433.003896219998</v>
      </c>
      <c r="C19" s="12">
        <v>30992.842131026711</v>
      </c>
      <c r="D19" s="12">
        <v>106823.19628</v>
      </c>
      <c r="E19" s="12">
        <v>12018.442000000003</v>
      </c>
      <c r="F19" s="12">
        <v>36793.380000000005</v>
      </c>
      <c r="G19" s="12">
        <v>19109.5</v>
      </c>
      <c r="H19" s="12">
        <v>33078</v>
      </c>
      <c r="I19" s="12">
        <v>24237.116483152127</v>
      </c>
      <c r="J19" s="12">
        <v>20245.194000000003</v>
      </c>
      <c r="K19" s="12">
        <v>31234.544018524201</v>
      </c>
      <c r="L19" s="12">
        <v>69831.179801048507</v>
      </c>
      <c r="M19" s="12">
        <v>35991.527770000052</v>
      </c>
      <c r="N19" s="12">
        <v>69644.271577523628</v>
      </c>
      <c r="O19" s="12">
        <v>78749.055434932889</v>
      </c>
      <c r="P19" s="12">
        <v>103526.51943780872</v>
      </c>
      <c r="Q19" s="12">
        <v>97849.353671724777</v>
      </c>
      <c r="R19" s="12">
        <v>154874.37580999994</v>
      </c>
      <c r="S19" s="12">
        <v>168377.19552050033</v>
      </c>
      <c r="T19" s="12">
        <v>256909.11830110432</v>
      </c>
      <c r="U19" s="12">
        <v>288408.52583624463</v>
      </c>
      <c r="V19" s="12">
        <v>384886.60162951768</v>
      </c>
      <c r="W19" s="12">
        <v>605507.8746399997</v>
      </c>
      <c r="X19" s="12">
        <v>581337.41645999998</v>
      </c>
      <c r="Y19" s="12">
        <v>559967.81883999996</v>
      </c>
      <c r="Z19" s="12">
        <v>883077.18859999999</v>
      </c>
      <c r="AA19" s="12">
        <v>1134123.3403146886</v>
      </c>
      <c r="AB19" s="12">
        <v>2820728.8556599976</v>
      </c>
      <c r="AC19" s="12">
        <v>3821683.5134800002</v>
      </c>
      <c r="AD19" s="12">
        <v>6010763.0680364259</v>
      </c>
      <c r="AE19" s="12">
        <v>10794371.55113758</v>
      </c>
    </row>
    <row r="20" spans="1:31" ht="16.5" thickBot="1" x14ac:dyDescent="0.3">
      <c r="A20" s="8" t="s">
        <v>5</v>
      </c>
      <c r="B20" s="9">
        <f>+B21+B25+B26</f>
        <v>131724.12041100374</v>
      </c>
      <c r="C20" s="9">
        <f t="shared" ref="C20:AE20" si="3">+C21+C25+C26</f>
        <v>144969.3916875236</v>
      </c>
      <c r="D20" s="9">
        <f t="shared" si="3"/>
        <v>44193.492066705025</v>
      </c>
      <c r="E20" s="9">
        <f t="shared" si="3"/>
        <v>148448.837673</v>
      </c>
      <c r="F20" s="9">
        <f t="shared" si="3"/>
        <v>154622.51999999999</v>
      </c>
      <c r="G20" s="9">
        <f t="shared" si="3"/>
        <v>164641.77659999998</v>
      </c>
      <c r="H20" s="9">
        <f t="shared" si="3"/>
        <v>173199.3313249012</v>
      </c>
      <c r="I20" s="9">
        <f t="shared" si="3"/>
        <v>180961.19028880028</v>
      </c>
      <c r="J20" s="9">
        <f t="shared" si="3"/>
        <v>192717.62530000001</v>
      </c>
      <c r="K20" s="9">
        <f t="shared" si="3"/>
        <v>209372.88142803841</v>
      </c>
      <c r="L20" s="9">
        <f t="shared" si="3"/>
        <v>282141.92855603807</v>
      </c>
      <c r="M20" s="9">
        <f t="shared" si="3"/>
        <v>316913.88463999995</v>
      </c>
      <c r="N20" s="9">
        <f t="shared" si="3"/>
        <v>398613.75071182346</v>
      </c>
      <c r="O20" s="9">
        <f t="shared" si="3"/>
        <v>498760.2444624026</v>
      </c>
      <c r="P20" s="9">
        <f t="shared" si="3"/>
        <v>659451.24087467848</v>
      </c>
      <c r="Q20" s="9">
        <f t="shared" si="3"/>
        <v>804138.12272467045</v>
      </c>
      <c r="R20" s="9">
        <f t="shared" si="3"/>
        <v>988524.90461361501</v>
      </c>
      <c r="S20" s="9">
        <f t="shared" si="3"/>
        <v>1139106.9373948639</v>
      </c>
      <c r="T20" s="9">
        <f t="shared" si="3"/>
        <v>1470550.7454894274</v>
      </c>
      <c r="U20" s="9">
        <f t="shared" si="3"/>
        <v>1803639.441405704</v>
      </c>
      <c r="V20" s="9">
        <f t="shared" si="3"/>
        <v>2362062.0364240939</v>
      </c>
      <c r="W20" s="9">
        <f t="shared" si="3"/>
        <v>3310443.5236310191</v>
      </c>
      <c r="X20" s="9">
        <f t="shared" si="3"/>
        <v>4468236.4068634873</v>
      </c>
      <c r="Y20" s="9">
        <f t="shared" si="3"/>
        <v>6089153.7777738729</v>
      </c>
      <c r="Z20" s="9">
        <f t="shared" si="3"/>
        <v>7915413.2783418549</v>
      </c>
      <c r="AA20" s="9">
        <f t="shared" si="3"/>
        <v>11438016.38820992</v>
      </c>
      <c r="AB20" s="9">
        <f t="shared" si="3"/>
        <v>19492544.977491558</v>
      </c>
      <c r="AC20" s="9">
        <f t="shared" si="3"/>
        <v>25884820.751500003</v>
      </c>
      <c r="AD20" s="9">
        <f t="shared" si="3"/>
        <v>38802437.713504098</v>
      </c>
      <c r="AE20" s="9">
        <f t="shared" si="3"/>
        <v>76275742.476612225</v>
      </c>
    </row>
    <row r="21" spans="1:31" ht="15.75" x14ac:dyDescent="0.25">
      <c r="A21" s="10" t="s">
        <v>20</v>
      </c>
      <c r="B21" s="11">
        <f>+B22+B23+B24</f>
        <v>122837.74075416999</v>
      </c>
      <c r="C21" s="11">
        <f t="shared" ref="C21:AE21" si="4">+C22+C23+C24</f>
        <v>134381.36394543579</v>
      </c>
      <c r="D21" s="11">
        <f t="shared" si="4"/>
        <v>25965.878855705021</v>
      </c>
      <c r="E21" s="11">
        <f t="shared" si="4"/>
        <v>138603.169486</v>
      </c>
      <c r="F21" s="11">
        <f t="shared" si="4"/>
        <v>144427.68</v>
      </c>
      <c r="G21" s="11">
        <f t="shared" si="4"/>
        <v>151107.51639999999</v>
      </c>
      <c r="H21" s="11">
        <f t="shared" si="4"/>
        <v>158303.52427944663</v>
      </c>
      <c r="I21" s="11">
        <f t="shared" si="4"/>
        <v>167034.08822153625</v>
      </c>
      <c r="J21" s="11">
        <f t="shared" si="4"/>
        <v>175984.8443</v>
      </c>
      <c r="K21" s="11">
        <f t="shared" si="4"/>
        <v>187762.64702982939</v>
      </c>
      <c r="L21" s="11">
        <f t="shared" si="4"/>
        <v>240338.26108150606</v>
      </c>
      <c r="M21" s="11">
        <f t="shared" si="4"/>
        <v>270723.72156999994</v>
      </c>
      <c r="N21" s="11">
        <f t="shared" si="4"/>
        <v>348936.41725825006</v>
      </c>
      <c r="O21" s="11">
        <f t="shared" si="4"/>
        <v>432287.08844009001</v>
      </c>
      <c r="P21" s="11">
        <f t="shared" si="4"/>
        <v>571925.66460740683</v>
      </c>
      <c r="Q21" s="11">
        <f t="shared" si="4"/>
        <v>736655.63360445551</v>
      </c>
      <c r="R21" s="11">
        <f t="shared" si="4"/>
        <v>844937.41793029848</v>
      </c>
      <c r="S21" s="11">
        <f t="shared" si="4"/>
        <v>1032028.0049858483</v>
      </c>
      <c r="T21" s="11">
        <f t="shared" si="4"/>
        <v>1318217.2920855528</v>
      </c>
      <c r="U21" s="11">
        <f t="shared" si="4"/>
        <v>1662870.7640404946</v>
      </c>
      <c r="V21" s="11">
        <f t="shared" si="4"/>
        <v>2176402.1047458509</v>
      </c>
      <c r="W21" s="11">
        <f t="shared" si="4"/>
        <v>2982328.5795834218</v>
      </c>
      <c r="X21" s="11">
        <f t="shared" si="4"/>
        <v>4094564.8255892247</v>
      </c>
      <c r="Y21" s="11">
        <f t="shared" si="4"/>
        <v>5577084.500038553</v>
      </c>
      <c r="Z21" s="11">
        <f t="shared" si="4"/>
        <v>7259945.6523116771</v>
      </c>
      <c r="AA21" s="11">
        <f t="shared" si="4"/>
        <v>10460389.79275066</v>
      </c>
      <c r="AB21" s="11">
        <f t="shared" si="4"/>
        <v>17525913.379974298</v>
      </c>
      <c r="AC21" s="11">
        <f t="shared" si="4"/>
        <v>23449162.72498</v>
      </c>
      <c r="AD21" s="11">
        <f t="shared" si="4"/>
        <v>34904030.233613379</v>
      </c>
      <c r="AE21" s="11">
        <f t="shared" si="4"/>
        <v>68091324.626661301</v>
      </c>
    </row>
    <row r="22" spans="1:31" ht="15.75" x14ac:dyDescent="0.25">
      <c r="A22" s="14" t="s">
        <v>6</v>
      </c>
      <c r="B22" s="15">
        <v>89261.444859769996</v>
      </c>
      <c r="C22" s="15">
        <v>97661.575901227232</v>
      </c>
      <c r="D22" s="15">
        <v>12983.134817852511</v>
      </c>
      <c r="E22" s="15">
        <v>106628.04210000001</v>
      </c>
      <c r="F22" s="15">
        <v>110741.45999999999</v>
      </c>
      <c r="G22" s="15">
        <v>112899.23</v>
      </c>
      <c r="H22" s="15">
        <v>117670.17447035572</v>
      </c>
      <c r="I22" s="15">
        <v>126834.33887579429</v>
      </c>
      <c r="J22" s="15">
        <v>131133.45129999999</v>
      </c>
      <c r="K22" s="15">
        <v>132155.79538822675</v>
      </c>
      <c r="L22" s="15">
        <v>151693.49556534528</v>
      </c>
      <c r="M22" s="15">
        <v>170221.33351999999</v>
      </c>
      <c r="N22" s="15">
        <v>217241.32569403626</v>
      </c>
      <c r="O22" s="15">
        <v>271588.61997619376</v>
      </c>
      <c r="P22" s="15">
        <v>334198.30366102955</v>
      </c>
      <c r="Q22" s="15">
        <v>496950.79726852925</v>
      </c>
      <c r="R22" s="15">
        <v>586656.35660977219</v>
      </c>
      <c r="S22" s="15">
        <v>715026.99322096701</v>
      </c>
      <c r="T22" s="15">
        <v>927399.42284130119</v>
      </c>
      <c r="U22" s="15">
        <v>1179760.9221928986</v>
      </c>
      <c r="V22" s="15">
        <v>1517402.271769214</v>
      </c>
      <c r="W22" s="15">
        <v>2080865.9934973691</v>
      </c>
      <c r="X22" s="15">
        <v>2856908.7799605336</v>
      </c>
      <c r="Y22" s="15">
        <v>3891143.4099853826</v>
      </c>
      <c r="Z22" s="15">
        <v>5096207.7074257862</v>
      </c>
      <c r="AA22" s="15">
        <v>6899919.7842200007</v>
      </c>
      <c r="AB22" s="15">
        <v>11456292.09826</v>
      </c>
      <c r="AC22" s="15">
        <v>16641985.301289998</v>
      </c>
      <c r="AD22" s="15">
        <v>22383662.556439999</v>
      </c>
      <c r="AE22" s="15">
        <v>42331675.104730003</v>
      </c>
    </row>
    <row r="23" spans="1:31" ht="15.75" x14ac:dyDescent="0.25">
      <c r="A23" s="14" t="s">
        <v>7</v>
      </c>
      <c r="B23" s="15">
        <v>31527.573552099999</v>
      </c>
      <c r="C23" s="15">
        <v>35784.888044208557</v>
      </c>
      <c r="D23" s="15">
        <v>12982.744037852512</v>
      </c>
      <c r="E23" s="15">
        <v>31229.127386000004</v>
      </c>
      <c r="F23" s="15">
        <v>32918.22</v>
      </c>
      <c r="G23" s="15">
        <v>38208.286399999997</v>
      </c>
      <c r="H23" s="15">
        <v>40633.349809090912</v>
      </c>
      <c r="I23" s="15">
        <v>40055.974345741975</v>
      </c>
      <c r="J23" s="15">
        <v>44851.392999999996</v>
      </c>
      <c r="K23" s="15">
        <v>55375.918581602644</v>
      </c>
      <c r="L23" s="15">
        <v>86334.39003568278</v>
      </c>
      <c r="M23" s="15">
        <v>99759.81005</v>
      </c>
      <c r="N23" s="15">
        <v>127264.14266421378</v>
      </c>
      <c r="O23" s="15">
        <v>155052.64516389626</v>
      </c>
      <c r="P23" s="15">
        <v>224913.08094637727</v>
      </c>
      <c r="Q23" s="15">
        <v>235469.95686592619</v>
      </c>
      <c r="R23" s="15">
        <v>255099.48725052629</v>
      </c>
      <c r="S23" s="15">
        <v>313239.66305154789</v>
      </c>
      <c r="T23" s="15">
        <v>390680.71070396091</v>
      </c>
      <c r="U23" s="15">
        <v>480326.96683292335</v>
      </c>
      <c r="V23" s="15">
        <v>655259.08628267644</v>
      </c>
      <c r="W23" s="15">
        <v>897423.06559605268</v>
      </c>
      <c r="X23" s="15">
        <v>1232110.017392959</v>
      </c>
      <c r="Y23" s="15">
        <v>1678148.3567780622</v>
      </c>
      <c r="Z23" s="15">
        <v>2153736.7456855122</v>
      </c>
      <c r="AA23" s="15">
        <v>3531396.6341006598</v>
      </c>
      <c r="AB23" s="15">
        <v>5975520.3599048881</v>
      </c>
      <c r="AC23" s="15">
        <v>6753553.2337499987</v>
      </c>
      <c r="AD23" s="15">
        <v>12255653.280883387</v>
      </c>
      <c r="AE23" s="15">
        <v>25239189.816429995</v>
      </c>
    </row>
    <row r="24" spans="1:31" ht="15.75" x14ac:dyDescent="0.25">
      <c r="A24" s="14" t="s">
        <v>36</v>
      </c>
      <c r="B24" s="15">
        <v>2048.7223423</v>
      </c>
      <c r="C24" s="15">
        <v>934.90000000000009</v>
      </c>
      <c r="D24" s="15">
        <v>0</v>
      </c>
      <c r="E24" s="15">
        <v>746</v>
      </c>
      <c r="F24" s="15">
        <v>768</v>
      </c>
      <c r="G24" s="15">
        <v>0</v>
      </c>
      <c r="H24" s="15">
        <v>0</v>
      </c>
      <c r="I24" s="15">
        <v>143.77500000000001</v>
      </c>
      <c r="J24" s="15">
        <v>0</v>
      </c>
      <c r="K24" s="15">
        <v>230.93306000000001</v>
      </c>
      <c r="L24" s="15">
        <v>2310.3754804780106</v>
      </c>
      <c r="M24" s="15">
        <v>742.57799999999997</v>
      </c>
      <c r="N24" s="15">
        <v>4430.9488999999994</v>
      </c>
      <c r="O24" s="15">
        <v>5645.8233</v>
      </c>
      <c r="P24" s="15">
        <v>12814.28</v>
      </c>
      <c r="Q24" s="15">
        <v>4234.8794699999999</v>
      </c>
      <c r="R24" s="15">
        <v>3181.5740699999997</v>
      </c>
      <c r="S24" s="15">
        <v>3761.3487133333333</v>
      </c>
      <c r="T24" s="15">
        <v>137.15854029075433</v>
      </c>
      <c r="U24" s="15">
        <v>2782.875014672677</v>
      </c>
      <c r="V24" s="15">
        <v>3740.7466939603269</v>
      </c>
      <c r="W24" s="15">
        <v>4039.5204899999999</v>
      </c>
      <c r="X24" s="15">
        <v>5546.0282357322621</v>
      </c>
      <c r="Y24" s="15">
        <v>7792.7332751077465</v>
      </c>
      <c r="Z24" s="15">
        <v>10001.199200378805</v>
      </c>
      <c r="AA24" s="15">
        <v>29073.37443</v>
      </c>
      <c r="AB24" s="15">
        <v>94100.921809409454</v>
      </c>
      <c r="AC24" s="15">
        <v>53624.189940000004</v>
      </c>
      <c r="AD24" s="15">
        <v>264714.39628999995</v>
      </c>
      <c r="AE24" s="15">
        <v>520459.7055013075</v>
      </c>
    </row>
    <row r="25" spans="1:31" ht="15.75" x14ac:dyDescent="0.25">
      <c r="A25" s="10" t="s">
        <v>21</v>
      </c>
      <c r="B25" s="12">
        <v>119.46734519</v>
      </c>
      <c r="C25" s="12">
        <v>473.15872969561451</v>
      </c>
      <c r="D25" s="12">
        <v>0.39078000000000002</v>
      </c>
      <c r="E25" s="12">
        <v>854.5</v>
      </c>
      <c r="F25" s="12">
        <v>272</v>
      </c>
      <c r="G25" s="12">
        <v>862.82020000000023</v>
      </c>
      <c r="H25" s="12">
        <v>954.29740000000004</v>
      </c>
      <c r="I25" s="12">
        <v>1322.7687472892683</v>
      </c>
      <c r="J25" s="12">
        <v>1700.3520000000003</v>
      </c>
      <c r="K25" s="12">
        <v>1711.9184099999998</v>
      </c>
      <c r="L25" s="12">
        <v>6931.956706484867</v>
      </c>
      <c r="M25" s="12">
        <v>3279.3075699999999</v>
      </c>
      <c r="N25" s="12">
        <v>3712.3461316845323</v>
      </c>
      <c r="O25" s="12">
        <v>2739.7043645445606</v>
      </c>
      <c r="P25" s="12">
        <v>3370.9207509762687</v>
      </c>
      <c r="Q25" s="12">
        <v>4886.2633221476781</v>
      </c>
      <c r="R25" s="12">
        <v>5295.026475423223</v>
      </c>
      <c r="S25" s="12">
        <v>5578.7933823763005</v>
      </c>
      <c r="T25" s="12">
        <v>5781.5701760612474</v>
      </c>
      <c r="U25" s="12">
        <v>4372.7162764666518</v>
      </c>
      <c r="V25" s="12">
        <v>3189.5436974345575</v>
      </c>
      <c r="W25" s="12">
        <v>2888.6525684983094</v>
      </c>
      <c r="X25" s="12">
        <v>3965.953074819568</v>
      </c>
      <c r="Y25" s="12">
        <v>5572.5671020825139</v>
      </c>
      <c r="Z25" s="12">
        <v>7151.8364196334296</v>
      </c>
      <c r="AA25" s="12">
        <v>8984.2096999999994</v>
      </c>
      <c r="AB25" s="12">
        <v>124457.94948</v>
      </c>
      <c r="AC25" s="12">
        <v>146010.40150000001</v>
      </c>
      <c r="AD25" s="12">
        <v>127768.99853</v>
      </c>
      <c r="AE25" s="12">
        <v>311541.46944000002</v>
      </c>
    </row>
    <row r="26" spans="1:31" ht="16.5" thickBot="1" x14ac:dyDescent="0.3">
      <c r="A26" s="10" t="s">
        <v>22</v>
      </c>
      <c r="B26" s="12">
        <v>8766.9123116437422</v>
      </c>
      <c r="C26" s="12">
        <v>10114.869012392182</v>
      </c>
      <c r="D26" s="12">
        <v>18227.222431000002</v>
      </c>
      <c r="E26" s="12">
        <v>8991.1681869999993</v>
      </c>
      <c r="F26" s="12">
        <v>9922.84</v>
      </c>
      <c r="G26" s="12">
        <v>12671.439999999999</v>
      </c>
      <c r="H26" s="12">
        <v>13941.509645454546</v>
      </c>
      <c r="I26" s="12">
        <v>12604.333319974781</v>
      </c>
      <c r="J26" s="12">
        <v>15032.429000000004</v>
      </c>
      <c r="K26" s="12">
        <v>19898.315988209015</v>
      </c>
      <c r="L26" s="12">
        <v>34871.71076804716</v>
      </c>
      <c r="M26" s="12">
        <v>42910.855499999998</v>
      </c>
      <c r="N26" s="12">
        <v>45964.987321888846</v>
      </c>
      <c r="O26" s="12">
        <v>63733.451657768048</v>
      </c>
      <c r="P26" s="12">
        <v>84154.655516295345</v>
      </c>
      <c r="Q26" s="12">
        <v>62596.225798067229</v>
      </c>
      <c r="R26" s="12">
        <v>138292.46020789325</v>
      </c>
      <c r="S26" s="12">
        <v>101500.13902663918</v>
      </c>
      <c r="T26" s="12">
        <v>146551.88322781329</v>
      </c>
      <c r="U26" s="12">
        <v>136395.96108874283</v>
      </c>
      <c r="V26" s="12">
        <v>182470.38798080856</v>
      </c>
      <c r="W26" s="12">
        <v>325226.29147909902</v>
      </c>
      <c r="X26" s="12">
        <v>369705.62819944357</v>
      </c>
      <c r="Y26" s="12">
        <v>506496.71063323773</v>
      </c>
      <c r="Z26" s="12">
        <v>648315.78961054434</v>
      </c>
      <c r="AA26" s="12">
        <v>968642.38575926027</v>
      </c>
      <c r="AB26" s="12">
        <v>1842173.6480372567</v>
      </c>
      <c r="AC26" s="12">
        <v>2289647.6250199997</v>
      </c>
      <c r="AD26" s="12">
        <v>3770638.4813607167</v>
      </c>
      <c r="AE26" s="12">
        <v>7872876.3805109207</v>
      </c>
    </row>
    <row r="27" spans="1:31" ht="16.5" thickBot="1" x14ac:dyDescent="0.3">
      <c r="A27" s="8" t="s">
        <v>8</v>
      </c>
      <c r="B27" s="9">
        <f>+B10-B20</f>
        <v>26393.179838121869</v>
      </c>
      <c r="C27" s="9">
        <f t="shared" ref="C27:AE27" si="5">+C10-C20</f>
        <v>18233.688898232562</v>
      </c>
      <c r="D27" s="9">
        <f t="shared" si="5"/>
        <v>209943.95353329499</v>
      </c>
      <c r="E27" s="9">
        <f t="shared" si="5"/>
        <v>-450.7233279600041</v>
      </c>
      <c r="F27" s="9">
        <f t="shared" si="5"/>
        <v>26164.696000000025</v>
      </c>
      <c r="G27" s="9">
        <f t="shared" si="5"/>
        <v>2743.1584000000148</v>
      </c>
      <c r="H27" s="9">
        <f t="shared" si="5"/>
        <v>8564.9830510987958</v>
      </c>
      <c r="I27" s="9">
        <f t="shared" si="5"/>
        <v>26670.410448150418</v>
      </c>
      <c r="J27" s="9">
        <f t="shared" si="5"/>
        <v>-9670.2988115096232</v>
      </c>
      <c r="K27" s="9">
        <f t="shared" si="5"/>
        <v>57007.635040585767</v>
      </c>
      <c r="L27" s="9">
        <f t="shared" si="5"/>
        <v>86270.663526252029</v>
      </c>
      <c r="M27" s="9">
        <f t="shared" si="5"/>
        <v>77009.821780000057</v>
      </c>
      <c r="N27" s="9">
        <f t="shared" si="5"/>
        <v>96101.713142976514</v>
      </c>
      <c r="O27" s="9">
        <f t="shared" si="5"/>
        <v>81299.474106081703</v>
      </c>
      <c r="P27" s="9">
        <f t="shared" si="5"/>
        <v>32675.549114321708</v>
      </c>
      <c r="Q27" s="9">
        <f t="shared" si="5"/>
        <v>13182.169998054276</v>
      </c>
      <c r="R27" s="9">
        <f t="shared" si="5"/>
        <v>30860.529184556799</v>
      </c>
      <c r="S27" s="9">
        <f t="shared" si="5"/>
        <v>104643.96464923676</v>
      </c>
      <c r="T27" s="9">
        <f t="shared" si="5"/>
        <v>85346.436780421296</v>
      </c>
      <c r="U27" s="9">
        <f t="shared" si="5"/>
        <v>145705.77669391735</v>
      </c>
      <c r="V27" s="9">
        <f t="shared" si="5"/>
        <v>225641.00002395222</v>
      </c>
      <c r="W27" s="9">
        <f t="shared" si="5"/>
        <v>372622.77431203471</v>
      </c>
      <c r="X27" s="9">
        <f t="shared" si="5"/>
        <v>322647.40191070922</v>
      </c>
      <c r="Y27" s="9">
        <f t="shared" si="5"/>
        <v>315028.22586828284</v>
      </c>
      <c r="Z27" s="9">
        <f t="shared" si="5"/>
        <v>332102.06725248508</v>
      </c>
      <c r="AA27" s="9">
        <f t="shared" si="5"/>
        <v>3723456.1184524577</v>
      </c>
      <c r="AB27" s="9">
        <f t="shared" si="5"/>
        <v>3575613.4867284447</v>
      </c>
      <c r="AC27" s="9">
        <f t="shared" si="5"/>
        <v>1843768.7357199974</v>
      </c>
      <c r="AD27" s="9">
        <f t="shared" si="5"/>
        <v>6668203.9277632907</v>
      </c>
      <c r="AE27" s="9">
        <f t="shared" si="5"/>
        <v>10628153.198431835</v>
      </c>
    </row>
    <row r="28" spans="1:31" ht="16.5" thickBot="1" x14ac:dyDescent="0.3">
      <c r="A28" s="8" t="s">
        <v>9</v>
      </c>
      <c r="B28" s="9">
        <f>+B29+B30+B31+B32</f>
        <v>1277.3585850000002</v>
      </c>
      <c r="C28" s="9">
        <f t="shared" ref="C28:AE28" si="6">+C29+C30+C31+C32</f>
        <v>3488.8177758607462</v>
      </c>
      <c r="D28" s="9">
        <f t="shared" si="6"/>
        <v>120037.61110497358</v>
      </c>
      <c r="E28" s="9">
        <f t="shared" si="6"/>
        <v>21887.3</v>
      </c>
      <c r="F28" s="9">
        <f t="shared" si="6"/>
        <v>2641.2799999999997</v>
      </c>
      <c r="G28" s="9">
        <f t="shared" si="6"/>
        <v>25014.559000000001</v>
      </c>
      <c r="H28" s="9">
        <f t="shared" si="6"/>
        <v>17263.098000000002</v>
      </c>
      <c r="I28" s="9">
        <f t="shared" si="6"/>
        <v>1903.77703</v>
      </c>
      <c r="J28" s="9">
        <f t="shared" si="6"/>
        <v>1699.2750000000001</v>
      </c>
      <c r="K28" s="9">
        <f t="shared" si="6"/>
        <v>6075.8014500000008</v>
      </c>
      <c r="L28" s="9">
        <f t="shared" si="6"/>
        <v>14074.61564219785</v>
      </c>
      <c r="M28" s="9">
        <f t="shared" si="6"/>
        <v>10916.992149999998</v>
      </c>
      <c r="N28" s="9">
        <f t="shared" si="6"/>
        <v>20444.088577199997</v>
      </c>
      <c r="O28" s="9">
        <f t="shared" si="6"/>
        <v>28928.624669999997</v>
      </c>
      <c r="P28" s="9">
        <f t="shared" si="6"/>
        <v>33902.455000000002</v>
      </c>
      <c r="Q28" s="9">
        <f t="shared" si="6"/>
        <v>67804.604449999999</v>
      </c>
      <c r="R28" s="9">
        <f t="shared" si="6"/>
        <v>214399.00276480272</v>
      </c>
      <c r="S28" s="9">
        <f t="shared" si="6"/>
        <v>187784.15020123473</v>
      </c>
      <c r="T28" s="9">
        <f t="shared" si="6"/>
        <v>217880.55889895585</v>
      </c>
      <c r="U28" s="9">
        <f t="shared" si="6"/>
        <v>145765.21439191344</v>
      </c>
      <c r="V28" s="9">
        <f t="shared" si="6"/>
        <v>241253.0112181888</v>
      </c>
      <c r="W28" s="9">
        <f t="shared" si="6"/>
        <v>437418.44880816387</v>
      </c>
      <c r="X28" s="9">
        <f t="shared" si="6"/>
        <v>538356.41062361782</v>
      </c>
      <c r="Y28" s="9">
        <f t="shared" si="6"/>
        <v>474029.5512819037</v>
      </c>
      <c r="Z28" s="9">
        <f t="shared" si="6"/>
        <v>935084.08646520833</v>
      </c>
      <c r="AA28" s="9">
        <f t="shared" si="6"/>
        <v>1308327.9577839558</v>
      </c>
      <c r="AB28" s="9">
        <f t="shared" si="6"/>
        <v>1618701.6168400003</v>
      </c>
      <c r="AC28" s="9">
        <f t="shared" si="6"/>
        <v>2188918.4545399998</v>
      </c>
      <c r="AD28" s="9">
        <f t="shared" si="6"/>
        <v>3486495.1664131968</v>
      </c>
      <c r="AE28" s="9">
        <f t="shared" si="6"/>
        <v>7399916.0193084395</v>
      </c>
    </row>
    <row r="29" spans="1:31" ht="15.75" x14ac:dyDescent="0.25">
      <c r="A29" s="10" t="s">
        <v>23</v>
      </c>
      <c r="B29" s="12">
        <v>56.369450000000001</v>
      </c>
      <c r="C29" s="12">
        <v>510.5</v>
      </c>
      <c r="D29" s="12">
        <v>1371.1398237469243</v>
      </c>
      <c r="E29" s="12">
        <v>717</v>
      </c>
      <c r="F29" s="12">
        <v>1681.28</v>
      </c>
      <c r="G29" s="12">
        <v>1596.75</v>
      </c>
      <c r="H29" s="12">
        <v>2012.3640000000005</v>
      </c>
      <c r="I29" s="12">
        <v>1096.58203</v>
      </c>
      <c r="J29" s="12">
        <v>1198.6260000000002</v>
      </c>
      <c r="K29" s="12">
        <v>1283.3306600000003</v>
      </c>
      <c r="L29" s="12">
        <v>1530.1018487831855</v>
      </c>
      <c r="M29" s="12">
        <v>3306.6500999999998</v>
      </c>
      <c r="N29" s="12">
        <v>5139.136739999999</v>
      </c>
      <c r="O29" s="12">
        <v>8368.8629600000004</v>
      </c>
      <c r="P29" s="12">
        <v>10911.17971</v>
      </c>
      <c r="Q29" s="12">
        <v>7386.6090700000004</v>
      </c>
      <c r="R29" s="12">
        <v>8130.9483390000005</v>
      </c>
      <c r="S29" s="12">
        <v>11634.315278111169</v>
      </c>
      <c r="T29" s="12">
        <v>12244.598325991898</v>
      </c>
      <c r="U29" s="12">
        <v>14034.784519999994</v>
      </c>
      <c r="V29" s="12">
        <v>27576.231216626431</v>
      </c>
      <c r="W29" s="12">
        <v>37177.457274348264</v>
      </c>
      <c r="X29" s="12">
        <v>51042.500783617834</v>
      </c>
      <c r="Y29" s="12">
        <v>71719.900691903735</v>
      </c>
      <c r="Z29" s="12">
        <v>92045.369465208278</v>
      </c>
      <c r="AA29" s="12">
        <v>164865.16974262812</v>
      </c>
      <c r="AB29" s="12">
        <v>346955.85041000001</v>
      </c>
      <c r="AC29" s="12">
        <v>312292.58575999999</v>
      </c>
      <c r="AD29" s="12">
        <v>335982.77257116965</v>
      </c>
      <c r="AE29" s="12">
        <v>614345.41406979307</v>
      </c>
    </row>
    <row r="30" spans="1:31" ht="15.75" x14ac:dyDescent="0.25">
      <c r="A30" s="10" t="s">
        <v>24</v>
      </c>
      <c r="B30" s="12">
        <v>0</v>
      </c>
      <c r="C30" s="12">
        <v>0</v>
      </c>
      <c r="D30" s="12">
        <v>19415.769699346754</v>
      </c>
      <c r="E30" s="12">
        <v>20138</v>
      </c>
      <c r="F30" s="12">
        <v>0</v>
      </c>
      <c r="G30" s="12">
        <v>22907</v>
      </c>
      <c r="H30" s="12">
        <v>14876.929</v>
      </c>
      <c r="I30" s="12">
        <v>0</v>
      </c>
      <c r="J30" s="12">
        <v>0</v>
      </c>
      <c r="K30" s="12">
        <v>1988.3764100000001</v>
      </c>
      <c r="L30" s="12">
        <v>11711.151999999998</v>
      </c>
      <c r="M30" s="12">
        <v>6607.00389</v>
      </c>
      <c r="N30" s="12">
        <v>13802.912367199999</v>
      </c>
      <c r="O30" s="12">
        <v>8271.9449999999997</v>
      </c>
      <c r="P30" s="12">
        <v>11980.113000000001</v>
      </c>
      <c r="Q30" s="12">
        <v>44234.616279999995</v>
      </c>
      <c r="R30" s="12">
        <v>204378.24865580272</v>
      </c>
      <c r="S30" s="12">
        <v>173657.82839656761</v>
      </c>
      <c r="T30" s="12">
        <v>197057.68213271382</v>
      </c>
      <c r="U30" s="12">
        <v>130699.97587216469</v>
      </c>
      <c r="V30" s="12">
        <v>210024.88225615249</v>
      </c>
      <c r="W30" s="12">
        <v>393076.61241</v>
      </c>
      <c r="X30" s="12">
        <v>487313.90984000004</v>
      </c>
      <c r="Y30" s="12">
        <v>402309.65058999998</v>
      </c>
      <c r="Z30" s="12">
        <v>843038.71700000006</v>
      </c>
      <c r="AA30" s="12">
        <v>1086647.6468613276</v>
      </c>
      <c r="AB30" s="12">
        <v>1169749.9083200002</v>
      </c>
      <c r="AC30" s="12">
        <v>1773006.02688</v>
      </c>
      <c r="AD30" s="12">
        <v>2999373.274642027</v>
      </c>
      <c r="AE30" s="12">
        <v>6674026.8470862089</v>
      </c>
    </row>
    <row r="31" spans="1:31" ht="15.75" x14ac:dyDescent="0.25">
      <c r="A31" s="10" t="s">
        <v>25</v>
      </c>
      <c r="B31" s="12">
        <v>129.490611</v>
      </c>
      <c r="C31" s="12">
        <v>194.99862125337685</v>
      </c>
      <c r="D31" s="12">
        <v>411.61124849193203</v>
      </c>
      <c r="E31" s="12">
        <v>242.3</v>
      </c>
      <c r="F31" s="12">
        <v>189</v>
      </c>
      <c r="G31" s="12">
        <v>76.5</v>
      </c>
      <c r="H31" s="12">
        <v>365.20500000000004</v>
      </c>
      <c r="I31" s="12">
        <v>770.90300000000002</v>
      </c>
      <c r="J31" s="12">
        <v>500.649</v>
      </c>
      <c r="K31" s="12">
        <v>240.88381999999999</v>
      </c>
      <c r="L31" s="12">
        <v>531.1047951046105</v>
      </c>
      <c r="M31" s="12">
        <v>504.92096000000004</v>
      </c>
      <c r="N31" s="12">
        <v>564.37587000000008</v>
      </c>
      <c r="O31" s="12">
        <v>11377.816709999999</v>
      </c>
      <c r="P31" s="12">
        <v>11011.162290000002</v>
      </c>
      <c r="Q31" s="12">
        <v>16183.379100000002</v>
      </c>
      <c r="R31" s="12">
        <v>1889.8057699999999</v>
      </c>
      <c r="S31" s="12">
        <v>2428.0011265559451</v>
      </c>
      <c r="T31" s="12">
        <v>8578.2784402501402</v>
      </c>
      <c r="U31" s="12">
        <v>1030.4539997487432</v>
      </c>
      <c r="V31" s="12">
        <v>3651.8977454098567</v>
      </c>
      <c r="W31" s="12">
        <v>7164.3791238156018</v>
      </c>
      <c r="X31" s="12">
        <v>0</v>
      </c>
      <c r="Y31" s="12">
        <v>0</v>
      </c>
      <c r="Z31" s="12">
        <v>0</v>
      </c>
      <c r="AA31" s="12">
        <v>9037.869130000001</v>
      </c>
      <c r="AB31" s="12">
        <v>57404.652739999998</v>
      </c>
      <c r="AC31" s="12">
        <v>11125.8927</v>
      </c>
      <c r="AD31" s="12">
        <v>38935.303039999999</v>
      </c>
      <c r="AE31" s="12">
        <v>81374.996722437325</v>
      </c>
    </row>
    <row r="32" spans="1:31" ht="16.5" thickBot="1" x14ac:dyDescent="0.3">
      <c r="A32" s="10" t="s">
        <v>37</v>
      </c>
      <c r="B32" s="15">
        <v>1091.4985240000001</v>
      </c>
      <c r="C32" s="15">
        <v>2783.3191546073695</v>
      </c>
      <c r="D32" s="15">
        <v>98839.090333387969</v>
      </c>
      <c r="E32" s="15">
        <v>790</v>
      </c>
      <c r="F32" s="15">
        <v>771</v>
      </c>
      <c r="G32" s="15">
        <v>434.30899999999997</v>
      </c>
      <c r="H32" s="15">
        <v>8.6</v>
      </c>
      <c r="I32" s="15">
        <v>36.292000000000002</v>
      </c>
      <c r="J32" s="15">
        <v>0</v>
      </c>
      <c r="K32" s="15">
        <v>2563.2105600000004</v>
      </c>
      <c r="L32" s="15">
        <v>302.25699831005426</v>
      </c>
      <c r="M32" s="15">
        <v>498.41719999999998</v>
      </c>
      <c r="N32" s="15">
        <v>937.66359999999997</v>
      </c>
      <c r="O32" s="15">
        <v>910</v>
      </c>
      <c r="P32" s="15">
        <v>0</v>
      </c>
      <c r="Q32" s="15">
        <v>0</v>
      </c>
      <c r="R32" s="15">
        <v>0</v>
      </c>
      <c r="S32" s="15">
        <v>64.005400000000009</v>
      </c>
      <c r="T32" s="15">
        <v>0</v>
      </c>
      <c r="U32" s="15">
        <v>0</v>
      </c>
      <c r="V32" s="15">
        <v>0</v>
      </c>
      <c r="W32" s="15">
        <v>0</v>
      </c>
      <c r="X32" s="15">
        <v>0</v>
      </c>
      <c r="Y32" s="15">
        <v>0</v>
      </c>
      <c r="Z32" s="15">
        <v>0</v>
      </c>
      <c r="AA32" s="15">
        <v>47777.272049999992</v>
      </c>
      <c r="AB32" s="15">
        <v>44591.205369999996</v>
      </c>
      <c r="AC32" s="15">
        <v>92493.949199999988</v>
      </c>
      <c r="AD32" s="15">
        <v>112203.81616</v>
      </c>
      <c r="AE32" s="15">
        <v>30168.761429999999</v>
      </c>
    </row>
    <row r="33" spans="1:31" ht="16.5" thickBot="1" x14ac:dyDescent="0.3">
      <c r="A33" s="8" t="s">
        <v>10</v>
      </c>
      <c r="B33" s="9">
        <f>+B34+B35+B36</f>
        <v>24409.269849522741</v>
      </c>
      <c r="C33" s="9">
        <f t="shared" ref="C33:AE33" si="7">+C34+C35+C36</f>
        <v>28562.711624765248</v>
      </c>
      <c r="D33" s="9">
        <f t="shared" si="7"/>
        <v>10633.955148677942</v>
      </c>
      <c r="E33" s="9">
        <f t="shared" si="7"/>
        <v>26265.627332511303</v>
      </c>
      <c r="F33" s="9">
        <f t="shared" si="7"/>
        <v>26442.28</v>
      </c>
      <c r="G33" s="9">
        <f t="shared" si="7"/>
        <v>37324.428999999989</v>
      </c>
      <c r="H33" s="9">
        <f t="shared" si="7"/>
        <v>38304.002527272714</v>
      </c>
      <c r="I33" s="9">
        <f t="shared" si="7"/>
        <v>25509.1331504308</v>
      </c>
      <c r="J33" s="9">
        <f t="shared" si="7"/>
        <v>26272.620400000003</v>
      </c>
      <c r="K33" s="9">
        <f t="shared" si="7"/>
        <v>38526.805101961596</v>
      </c>
      <c r="L33" s="9">
        <f t="shared" si="7"/>
        <v>68564.91066317317</v>
      </c>
      <c r="M33" s="9">
        <f t="shared" si="7"/>
        <v>76925.119269999996</v>
      </c>
      <c r="N33" s="9">
        <f t="shared" si="7"/>
        <v>125574.79127615526</v>
      </c>
      <c r="O33" s="9">
        <f t="shared" si="7"/>
        <v>119771.23898737904</v>
      </c>
      <c r="P33" s="9">
        <f t="shared" si="7"/>
        <v>110185.80823312516</v>
      </c>
      <c r="Q33" s="9">
        <f t="shared" si="7"/>
        <v>104629.30258517608</v>
      </c>
      <c r="R33" s="9">
        <f t="shared" si="7"/>
        <v>287865.51276831527</v>
      </c>
      <c r="S33" s="9">
        <f t="shared" si="7"/>
        <v>334192.62037561485</v>
      </c>
      <c r="T33" s="9">
        <f t="shared" si="7"/>
        <v>281672.30930254812</v>
      </c>
      <c r="U33" s="9">
        <f t="shared" si="7"/>
        <v>303396.79837978061</v>
      </c>
      <c r="V33" s="9">
        <f t="shared" si="7"/>
        <v>451783.11777684779</v>
      </c>
      <c r="W33" s="9">
        <f t="shared" si="7"/>
        <v>783528.69133515004</v>
      </c>
      <c r="X33" s="9">
        <f t="shared" si="7"/>
        <v>880090.24122982589</v>
      </c>
      <c r="Y33" s="9">
        <f t="shared" si="7"/>
        <v>767161.77599534788</v>
      </c>
      <c r="Z33" s="9">
        <f t="shared" si="7"/>
        <v>1182837.8997999788</v>
      </c>
      <c r="AA33" s="9">
        <f t="shared" si="7"/>
        <v>3600902.8572984473</v>
      </c>
      <c r="AB33" s="9">
        <f t="shared" si="7"/>
        <v>6114809.5997037292</v>
      </c>
      <c r="AC33" s="9">
        <f t="shared" si="7"/>
        <v>4268290.9703099998</v>
      </c>
      <c r="AD33" s="9">
        <f t="shared" si="7"/>
        <v>9565733.1183771379</v>
      </c>
      <c r="AE33" s="9">
        <f t="shared" si="7"/>
        <v>23479933.338383231</v>
      </c>
    </row>
    <row r="34" spans="1:31" ht="15.75" x14ac:dyDescent="0.25">
      <c r="A34" s="16" t="s">
        <v>26</v>
      </c>
      <c r="B34" s="12">
        <v>23677.66471248</v>
      </c>
      <c r="C34" s="12">
        <v>27866.905360506917</v>
      </c>
      <c r="D34" s="12">
        <v>667.85070999999994</v>
      </c>
      <c r="E34" s="12">
        <v>26057.9</v>
      </c>
      <c r="F34" s="12">
        <v>26064.28</v>
      </c>
      <c r="G34" s="12">
        <v>36291.368999999992</v>
      </c>
      <c r="H34" s="12">
        <v>38091.505527272719</v>
      </c>
      <c r="I34" s="12">
        <v>25179.968150430799</v>
      </c>
      <c r="J34" s="12">
        <v>25655.865400000002</v>
      </c>
      <c r="K34" s="12">
        <v>37630.628301961595</v>
      </c>
      <c r="L34" s="12">
        <v>66743.176623173174</v>
      </c>
      <c r="M34" s="12">
        <v>72462.162929999991</v>
      </c>
      <c r="N34" s="12">
        <v>90756.952263755258</v>
      </c>
      <c r="O34" s="12">
        <v>111498.79651737903</v>
      </c>
      <c r="P34" s="12">
        <v>95347.408943125163</v>
      </c>
      <c r="Q34" s="12">
        <v>99242.403485176081</v>
      </c>
      <c r="R34" s="12">
        <v>285865.24936031527</v>
      </c>
      <c r="S34" s="12">
        <v>320621.39523561485</v>
      </c>
      <c r="T34" s="12">
        <v>280228.82112133852</v>
      </c>
      <c r="U34" s="12">
        <v>302438.09804231022</v>
      </c>
      <c r="V34" s="12">
        <v>438735.558475898</v>
      </c>
      <c r="W34" s="12">
        <v>759602.15515203984</v>
      </c>
      <c r="X34" s="12">
        <v>847240.48948743555</v>
      </c>
      <c r="Y34" s="12">
        <v>721004.53650769941</v>
      </c>
      <c r="Z34" s="12">
        <v>1123599.6671595604</v>
      </c>
      <c r="AA34" s="12">
        <v>3520138.8987835259</v>
      </c>
      <c r="AB34" s="12">
        <v>5952669.8996837297</v>
      </c>
      <c r="AC34" s="12">
        <v>4123911.33727</v>
      </c>
      <c r="AD34" s="12">
        <v>8733934.3495871369</v>
      </c>
      <c r="AE34" s="12">
        <v>20675834.134782735</v>
      </c>
    </row>
    <row r="35" spans="1:31" ht="15.75" x14ac:dyDescent="0.25">
      <c r="A35" s="10" t="s">
        <v>27</v>
      </c>
      <c r="B35" s="12">
        <v>196.05865704274163</v>
      </c>
      <c r="C35" s="12">
        <v>226.20365805404447</v>
      </c>
      <c r="D35" s="12">
        <v>8626.6599964860397</v>
      </c>
      <c r="E35" s="12">
        <v>171.72733251130254</v>
      </c>
      <c r="F35" s="12">
        <v>205</v>
      </c>
      <c r="G35" s="12">
        <v>548.5</v>
      </c>
      <c r="H35" s="12">
        <v>68.7</v>
      </c>
      <c r="I35" s="12">
        <v>0</v>
      </c>
      <c r="J35" s="12">
        <v>0</v>
      </c>
      <c r="K35" s="12">
        <v>0</v>
      </c>
      <c r="L35" s="12">
        <v>903.51400000000001</v>
      </c>
      <c r="M35" s="12">
        <v>3622.1443800000002</v>
      </c>
      <c r="N35" s="12">
        <v>2611.8328723999998</v>
      </c>
      <c r="O35" s="12">
        <v>919.70422999999994</v>
      </c>
      <c r="P35" s="12">
        <v>4826.9020799999998</v>
      </c>
      <c r="Q35" s="12">
        <v>10.7309</v>
      </c>
      <c r="R35" s="12">
        <v>209.69990000000001</v>
      </c>
      <c r="S35" s="12">
        <v>12515.62614</v>
      </c>
      <c r="T35" s="12">
        <v>1056.1124012095747</v>
      </c>
      <c r="U35" s="12">
        <v>958.70033747041577</v>
      </c>
      <c r="V35" s="12">
        <v>13047.559300949773</v>
      </c>
      <c r="W35" s="12">
        <v>23374.110213110249</v>
      </c>
      <c r="X35" s="12">
        <v>32091.302803869996</v>
      </c>
      <c r="Y35" s="12">
        <v>45091.541653187669</v>
      </c>
      <c r="Z35" s="12">
        <v>57870.515312802461</v>
      </c>
      <c r="AA35" s="12">
        <v>75072.73587492136</v>
      </c>
      <c r="AB35" s="12">
        <v>158181.98851</v>
      </c>
      <c r="AC35" s="12">
        <v>142603.47986999998</v>
      </c>
      <c r="AD35" s="12">
        <v>422020.22557000001</v>
      </c>
      <c r="AE35" s="12">
        <v>825721.00650049606</v>
      </c>
    </row>
    <row r="36" spans="1:31" ht="16.5" thickBot="1" x14ac:dyDescent="0.3">
      <c r="A36" s="10" t="s">
        <v>28</v>
      </c>
      <c r="B36" s="12">
        <v>535.54647999999997</v>
      </c>
      <c r="C36" s="12">
        <v>469.60260620428636</v>
      </c>
      <c r="D36" s="12">
        <v>1339.4444421919009</v>
      </c>
      <c r="E36" s="12">
        <v>36</v>
      </c>
      <c r="F36" s="12">
        <v>173</v>
      </c>
      <c r="G36" s="12">
        <v>484.56</v>
      </c>
      <c r="H36" s="12">
        <v>143.797</v>
      </c>
      <c r="I36" s="12">
        <v>329.16500000000002</v>
      </c>
      <c r="J36" s="12">
        <v>616.755</v>
      </c>
      <c r="K36" s="12">
        <v>896.17680000000007</v>
      </c>
      <c r="L36" s="12">
        <v>918.22003999999993</v>
      </c>
      <c r="M36" s="12">
        <v>840.81196</v>
      </c>
      <c r="N36" s="12">
        <v>32206.006140000001</v>
      </c>
      <c r="O36" s="12">
        <v>7352.7382400000006</v>
      </c>
      <c r="P36" s="12">
        <v>10011.49721</v>
      </c>
      <c r="Q36" s="12">
        <v>5376.1682000000001</v>
      </c>
      <c r="R36" s="12">
        <v>1790.5635080000002</v>
      </c>
      <c r="S36" s="12">
        <v>1055.5990000000002</v>
      </c>
      <c r="T36" s="12">
        <v>387.37577999999996</v>
      </c>
      <c r="U36" s="12">
        <v>0</v>
      </c>
      <c r="V36" s="12">
        <v>0</v>
      </c>
      <c r="W36" s="12">
        <v>552.42597000000001</v>
      </c>
      <c r="X36" s="12">
        <v>758.44893852036978</v>
      </c>
      <c r="Y36" s="12">
        <v>1065.6978344607119</v>
      </c>
      <c r="Z36" s="12">
        <v>1367.717327615904</v>
      </c>
      <c r="AA36" s="12">
        <v>5691.22264</v>
      </c>
      <c r="AB36" s="12">
        <v>3957.7115100000001</v>
      </c>
      <c r="AC36" s="12">
        <v>1776.15317</v>
      </c>
      <c r="AD36" s="12">
        <v>409778.54321999999</v>
      </c>
      <c r="AE36" s="12">
        <v>1978378.1971</v>
      </c>
    </row>
    <row r="37" spans="1:31" ht="16.5" thickBot="1" x14ac:dyDescent="0.3">
      <c r="A37" s="8" t="s">
        <v>11</v>
      </c>
      <c r="B37" s="17">
        <f>+B10+B28</f>
        <v>159394.65883412561</v>
      </c>
      <c r="C37" s="17">
        <f t="shared" ref="C37:AE37" si="8">+C10+C28</f>
        <v>166691.89836161691</v>
      </c>
      <c r="D37" s="17">
        <f t="shared" si="8"/>
        <v>374175.05670497357</v>
      </c>
      <c r="E37" s="17">
        <f t="shared" si="8"/>
        <v>169885.41434503999</v>
      </c>
      <c r="F37" s="17">
        <f t="shared" si="8"/>
        <v>183428.49600000001</v>
      </c>
      <c r="G37" s="17">
        <f t="shared" si="8"/>
        <v>192399.49400000001</v>
      </c>
      <c r="H37" s="17">
        <f t="shared" si="8"/>
        <v>199027.41237599999</v>
      </c>
      <c r="I37" s="17">
        <f t="shared" si="8"/>
        <v>209535.3777669507</v>
      </c>
      <c r="J37" s="17">
        <f t="shared" si="8"/>
        <v>184746.60148849039</v>
      </c>
      <c r="K37" s="17">
        <f t="shared" si="8"/>
        <v>272456.31791862421</v>
      </c>
      <c r="L37" s="17">
        <f t="shared" si="8"/>
        <v>382487.20772448793</v>
      </c>
      <c r="M37" s="17">
        <f t="shared" si="8"/>
        <v>404840.69857000001</v>
      </c>
      <c r="N37" s="17">
        <f t="shared" si="8"/>
        <v>515159.552432</v>
      </c>
      <c r="O37" s="17">
        <f t="shared" si="8"/>
        <v>608988.34323848435</v>
      </c>
      <c r="P37" s="17">
        <f t="shared" si="8"/>
        <v>726029.24498900014</v>
      </c>
      <c r="Q37" s="17">
        <f t="shared" si="8"/>
        <v>885124.89717272471</v>
      </c>
      <c r="R37" s="17">
        <f t="shared" si="8"/>
        <v>1233784.4365629745</v>
      </c>
      <c r="S37" s="17">
        <f t="shared" si="8"/>
        <v>1431535.0522453354</v>
      </c>
      <c r="T37" s="17">
        <f t="shared" si="8"/>
        <v>1773777.7411688045</v>
      </c>
      <c r="U37" s="17">
        <f t="shared" si="8"/>
        <v>2095110.4324915349</v>
      </c>
      <c r="V37" s="17">
        <f t="shared" si="8"/>
        <v>2828956.0476662349</v>
      </c>
      <c r="W37" s="17">
        <f t="shared" si="8"/>
        <v>4120484.7467512176</v>
      </c>
      <c r="X37" s="17">
        <f t="shared" si="8"/>
        <v>5329240.219397814</v>
      </c>
      <c r="Y37" s="17">
        <f t="shared" si="8"/>
        <v>6878211.5549240597</v>
      </c>
      <c r="Z37" s="17">
        <f t="shared" si="8"/>
        <v>9182599.4320595488</v>
      </c>
      <c r="AA37" s="17">
        <f t="shared" si="8"/>
        <v>16469800.464446334</v>
      </c>
      <c r="AB37" s="17">
        <f t="shared" si="8"/>
        <v>24686860.081060003</v>
      </c>
      <c r="AC37" s="17">
        <f t="shared" si="8"/>
        <v>29917507.94176</v>
      </c>
      <c r="AD37" s="17">
        <f t="shared" si="8"/>
        <v>48957136.807680584</v>
      </c>
      <c r="AE37" s="17">
        <f t="shared" si="8"/>
        <v>94303811.694352493</v>
      </c>
    </row>
    <row r="38" spans="1:31" ht="16.5" thickBot="1" x14ac:dyDescent="0.3">
      <c r="A38" s="8" t="s">
        <v>12</v>
      </c>
      <c r="B38" s="17">
        <f>+B20+B33</f>
        <v>156133.39026052647</v>
      </c>
      <c r="C38" s="17">
        <f t="shared" ref="C38:AE38" si="9">+C20+C33</f>
        <v>173532.10331228885</v>
      </c>
      <c r="D38" s="17">
        <f t="shared" si="9"/>
        <v>54827.44721538297</v>
      </c>
      <c r="E38" s="17">
        <f t="shared" si="9"/>
        <v>174714.4650055113</v>
      </c>
      <c r="F38" s="17">
        <f t="shared" si="9"/>
        <v>181064.8</v>
      </c>
      <c r="G38" s="17">
        <f t="shared" si="9"/>
        <v>201966.20559999999</v>
      </c>
      <c r="H38" s="17">
        <f t="shared" si="9"/>
        <v>211503.33385217391</v>
      </c>
      <c r="I38" s="17">
        <f t="shared" si="9"/>
        <v>206470.32343923108</v>
      </c>
      <c r="J38" s="17">
        <f t="shared" si="9"/>
        <v>218990.24570000003</v>
      </c>
      <c r="K38" s="17">
        <f t="shared" si="9"/>
        <v>247899.68653000001</v>
      </c>
      <c r="L38" s="17">
        <f t="shared" si="9"/>
        <v>350706.83921921125</v>
      </c>
      <c r="M38" s="17">
        <f t="shared" si="9"/>
        <v>393839.00390999997</v>
      </c>
      <c r="N38" s="17">
        <f t="shared" si="9"/>
        <v>524188.54198797874</v>
      </c>
      <c r="O38" s="17">
        <f t="shared" si="9"/>
        <v>618531.48344978166</v>
      </c>
      <c r="P38" s="17">
        <f t="shared" si="9"/>
        <v>769637.04910780361</v>
      </c>
      <c r="Q38" s="17">
        <f t="shared" si="9"/>
        <v>908767.42530984653</v>
      </c>
      <c r="R38" s="17">
        <f t="shared" si="9"/>
        <v>1276390.4173819302</v>
      </c>
      <c r="S38" s="17">
        <f t="shared" si="9"/>
        <v>1473299.5577704788</v>
      </c>
      <c r="T38" s="17">
        <f t="shared" si="9"/>
        <v>1752223.0547919755</v>
      </c>
      <c r="U38" s="17">
        <f t="shared" si="9"/>
        <v>2107036.2397854845</v>
      </c>
      <c r="V38" s="17">
        <f t="shared" si="9"/>
        <v>2813845.1542009418</v>
      </c>
      <c r="W38" s="17">
        <f t="shared" si="9"/>
        <v>4093972.2149661691</v>
      </c>
      <c r="X38" s="17">
        <f t="shared" si="9"/>
        <v>5348326.648093313</v>
      </c>
      <c r="Y38" s="17">
        <f t="shared" si="9"/>
        <v>6856315.5537692206</v>
      </c>
      <c r="Z38" s="17">
        <f t="shared" si="9"/>
        <v>9098251.1781418342</v>
      </c>
      <c r="AA38" s="17">
        <f t="shared" si="9"/>
        <v>15038919.245508367</v>
      </c>
      <c r="AB38" s="17">
        <f t="shared" si="9"/>
        <v>25607354.577195287</v>
      </c>
      <c r="AC38" s="17">
        <f t="shared" si="9"/>
        <v>30153111.721810002</v>
      </c>
      <c r="AD38" s="17">
        <f t="shared" si="9"/>
        <v>48368170.83188124</v>
      </c>
      <c r="AE38" s="17">
        <f t="shared" si="9"/>
        <v>99755675.814995453</v>
      </c>
    </row>
    <row r="39" spans="1:31" ht="16.5" thickBot="1" x14ac:dyDescent="0.3">
      <c r="A39" s="18" t="s">
        <v>13</v>
      </c>
      <c r="B39" s="9">
        <f>+B37-B38</f>
        <v>3261.2685735991399</v>
      </c>
      <c r="C39" s="9">
        <f t="shared" ref="C39:AE39" si="10">+C37-C38</f>
        <v>-6840.2049506719341</v>
      </c>
      <c r="D39" s="9">
        <f t="shared" si="10"/>
        <v>319347.60948959063</v>
      </c>
      <c r="E39" s="9">
        <f t="shared" si="10"/>
        <v>-4829.0506604713155</v>
      </c>
      <c r="F39" s="9">
        <f t="shared" si="10"/>
        <v>2363.6960000000254</v>
      </c>
      <c r="G39" s="9">
        <f t="shared" si="10"/>
        <v>-9566.7115999999805</v>
      </c>
      <c r="H39" s="9">
        <f t="shared" si="10"/>
        <v>-12475.921476173913</v>
      </c>
      <c r="I39" s="9">
        <f t="shared" si="10"/>
        <v>3065.054327719612</v>
      </c>
      <c r="J39" s="9">
        <f t="shared" si="10"/>
        <v>-34243.644211509643</v>
      </c>
      <c r="K39" s="9">
        <f t="shared" si="10"/>
        <v>24556.631388624199</v>
      </c>
      <c r="L39" s="9">
        <f t="shared" si="10"/>
        <v>31780.368505276681</v>
      </c>
      <c r="M39" s="9">
        <f t="shared" si="10"/>
        <v>11001.694660000037</v>
      </c>
      <c r="N39" s="9">
        <f t="shared" si="10"/>
        <v>-9028.9895559787401</v>
      </c>
      <c r="O39" s="9">
        <f t="shared" si="10"/>
        <v>-9543.1402112973155</v>
      </c>
      <c r="P39" s="9">
        <f t="shared" si="10"/>
        <v>-43607.804118803469</v>
      </c>
      <c r="Q39" s="9">
        <f t="shared" si="10"/>
        <v>-23642.528137121815</v>
      </c>
      <c r="R39" s="9">
        <f t="shared" si="10"/>
        <v>-42605.980818955693</v>
      </c>
      <c r="S39" s="9">
        <f t="shared" si="10"/>
        <v>-41764.505525143351</v>
      </c>
      <c r="T39" s="9">
        <f t="shared" si="10"/>
        <v>21554.686376828933</v>
      </c>
      <c r="U39" s="9">
        <f t="shared" si="10"/>
        <v>-11925.807293949649</v>
      </c>
      <c r="V39" s="9">
        <f t="shared" si="10"/>
        <v>15110.893465293106</v>
      </c>
      <c r="W39" s="9">
        <f t="shared" si="10"/>
        <v>26512.531785048544</v>
      </c>
      <c r="X39" s="9">
        <f t="shared" si="10"/>
        <v>-19086.428695498966</v>
      </c>
      <c r="Y39" s="9">
        <f t="shared" si="10"/>
        <v>21896.001154839061</v>
      </c>
      <c r="Z39" s="9">
        <f t="shared" si="10"/>
        <v>84348.253917714581</v>
      </c>
      <c r="AA39" s="9">
        <f t="shared" si="10"/>
        <v>1430881.218937967</v>
      </c>
      <c r="AB39" s="9">
        <f t="shared" si="10"/>
        <v>-920494.49613528326</v>
      </c>
      <c r="AC39" s="9">
        <f t="shared" si="10"/>
        <v>-235603.78005000204</v>
      </c>
      <c r="AD39" s="9">
        <f t="shared" si="10"/>
        <v>588965.97579934448</v>
      </c>
      <c r="AE39" s="9">
        <f t="shared" si="10"/>
        <v>-5451864.1206429601</v>
      </c>
    </row>
    <row r="40" spans="1:31" ht="15.75" thickBot="1" x14ac:dyDescent="0.25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</row>
    <row r="41" spans="1:31" ht="16.5" thickBot="1" x14ac:dyDescent="0.3">
      <c r="A41" s="8" t="s">
        <v>14</v>
      </c>
      <c r="B41" s="17">
        <f>+B39+B25</f>
        <v>3380.7359187891398</v>
      </c>
      <c r="C41" s="17">
        <f>+C39+C25</f>
        <v>-6367.0462209763191</v>
      </c>
      <c r="D41" s="17">
        <f t="shared" ref="D41:AE41" si="11">+D39+D25</f>
        <v>319348.00026959064</v>
      </c>
      <c r="E41" s="17">
        <f t="shared" si="11"/>
        <v>-3974.5506604713155</v>
      </c>
      <c r="F41" s="17">
        <f t="shared" si="11"/>
        <v>2635.6960000000254</v>
      </c>
      <c r="G41" s="17">
        <f t="shared" si="11"/>
        <v>-8703.8913999999804</v>
      </c>
      <c r="H41" s="17">
        <f t="shared" si="11"/>
        <v>-11521.624076173914</v>
      </c>
      <c r="I41" s="17">
        <f t="shared" si="11"/>
        <v>4387.8230750088806</v>
      </c>
      <c r="J41" s="17">
        <f t="shared" si="11"/>
        <v>-32543.292211509644</v>
      </c>
      <c r="K41" s="17">
        <f t="shared" si="11"/>
        <v>26268.549798624197</v>
      </c>
      <c r="L41" s="17">
        <f t="shared" si="11"/>
        <v>38712.325211761548</v>
      </c>
      <c r="M41" s="17">
        <f t="shared" si="11"/>
        <v>14281.002230000038</v>
      </c>
      <c r="N41" s="17">
        <f t="shared" si="11"/>
        <v>-5316.6434242942078</v>
      </c>
      <c r="O41" s="17">
        <f t="shared" si="11"/>
        <v>-6803.4358467527545</v>
      </c>
      <c r="P41" s="17">
        <f t="shared" si="11"/>
        <v>-40236.883367827199</v>
      </c>
      <c r="Q41" s="17">
        <f t="shared" si="11"/>
        <v>-18756.264814974136</v>
      </c>
      <c r="R41" s="17">
        <f t="shared" si="11"/>
        <v>-37310.954343532474</v>
      </c>
      <c r="S41" s="17">
        <f t="shared" si="11"/>
        <v>-36185.71214276705</v>
      </c>
      <c r="T41" s="17">
        <f t="shared" si="11"/>
        <v>27336.25655289018</v>
      </c>
      <c r="U41" s="17">
        <f t="shared" si="11"/>
        <v>-7553.0910174829969</v>
      </c>
      <c r="V41" s="17">
        <f t="shared" si="11"/>
        <v>18300.437162727663</v>
      </c>
      <c r="W41" s="17">
        <f t="shared" si="11"/>
        <v>29401.184353546854</v>
      </c>
      <c r="X41" s="17">
        <f t="shared" si="11"/>
        <v>-15120.475620679397</v>
      </c>
      <c r="Y41" s="17">
        <f t="shared" si="11"/>
        <v>27468.568256921575</v>
      </c>
      <c r="Z41" s="17">
        <f t="shared" si="11"/>
        <v>91500.090337348011</v>
      </c>
      <c r="AA41" s="17">
        <f t="shared" si="11"/>
        <v>1439865.428637967</v>
      </c>
      <c r="AB41" s="17">
        <f t="shared" si="11"/>
        <v>-796036.54665528331</v>
      </c>
      <c r="AC41" s="17">
        <f t="shared" si="11"/>
        <v>-89593.378550002031</v>
      </c>
      <c r="AD41" s="17">
        <f t="shared" si="11"/>
        <v>716734.97432934446</v>
      </c>
      <c r="AE41" s="17">
        <f t="shared" si="11"/>
        <v>-5140322.6512029599</v>
      </c>
    </row>
    <row r="42" spans="1:31" ht="16.5" thickBot="1" x14ac:dyDescent="0.3">
      <c r="A42" s="8" t="s">
        <v>15</v>
      </c>
      <c r="B42" s="9">
        <f>+B38-B25</f>
        <v>156013.92291533647</v>
      </c>
      <c r="C42" s="9">
        <f>+C38-C25</f>
        <v>173058.94458259322</v>
      </c>
      <c r="D42" s="9">
        <f t="shared" ref="D42:AE42" si="12">+D38-D25</f>
        <v>54827.056435382969</v>
      </c>
      <c r="E42" s="9">
        <f t="shared" si="12"/>
        <v>173859.9650055113</v>
      </c>
      <c r="F42" s="9">
        <f t="shared" si="12"/>
        <v>180792.8</v>
      </c>
      <c r="G42" s="9">
        <f t="shared" si="12"/>
        <v>201103.3854</v>
      </c>
      <c r="H42" s="9">
        <f t="shared" si="12"/>
        <v>210549.0364521739</v>
      </c>
      <c r="I42" s="9">
        <f t="shared" si="12"/>
        <v>205147.55469194183</v>
      </c>
      <c r="J42" s="9">
        <f t="shared" si="12"/>
        <v>217289.89370000002</v>
      </c>
      <c r="K42" s="9">
        <f t="shared" si="12"/>
        <v>246187.76811999999</v>
      </c>
      <c r="L42" s="9">
        <f t="shared" si="12"/>
        <v>343774.88251272636</v>
      </c>
      <c r="M42" s="9">
        <f t="shared" si="12"/>
        <v>390559.69633999997</v>
      </c>
      <c r="N42" s="9">
        <f t="shared" si="12"/>
        <v>520476.19585629419</v>
      </c>
      <c r="O42" s="9">
        <f t="shared" si="12"/>
        <v>615791.77908523707</v>
      </c>
      <c r="P42" s="9">
        <f t="shared" si="12"/>
        <v>766266.12835682731</v>
      </c>
      <c r="Q42" s="9">
        <f t="shared" si="12"/>
        <v>903881.16198769887</v>
      </c>
      <c r="R42" s="9">
        <f t="shared" si="12"/>
        <v>1271095.3909065069</v>
      </c>
      <c r="S42" s="9">
        <f t="shared" si="12"/>
        <v>1467720.7643881026</v>
      </c>
      <c r="T42" s="9">
        <f t="shared" si="12"/>
        <v>1746441.4846159143</v>
      </c>
      <c r="U42" s="9">
        <f t="shared" si="12"/>
        <v>2102663.5235090177</v>
      </c>
      <c r="V42" s="9">
        <f t="shared" si="12"/>
        <v>2810655.6105035073</v>
      </c>
      <c r="W42" s="9">
        <f t="shared" si="12"/>
        <v>4091083.5623976709</v>
      </c>
      <c r="X42" s="9">
        <f t="shared" si="12"/>
        <v>5344360.6950184936</v>
      </c>
      <c r="Y42" s="9">
        <f t="shared" si="12"/>
        <v>6850742.9866671385</v>
      </c>
      <c r="Z42" s="9">
        <f t="shared" si="12"/>
        <v>9091099.3417222016</v>
      </c>
      <c r="AA42" s="9">
        <f t="shared" si="12"/>
        <v>15029935.035808368</v>
      </c>
      <c r="AB42" s="9">
        <f t="shared" si="12"/>
        <v>25482896.627715286</v>
      </c>
      <c r="AC42" s="9">
        <f t="shared" si="12"/>
        <v>30007101.32031</v>
      </c>
      <c r="AD42" s="9">
        <f t="shared" si="12"/>
        <v>48240401.83335124</v>
      </c>
      <c r="AE42" s="9">
        <f t="shared" si="12"/>
        <v>99444134.345555454</v>
      </c>
    </row>
    <row r="44" spans="1:3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</row>
    <row r="45" spans="1:3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</row>
    <row r="46" spans="1:3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Q</vt:lpstr>
    </vt:vector>
  </TitlesOfParts>
  <Company>MECON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miselli</dc:creator>
  <cp:lastModifiedBy>miselli</cp:lastModifiedBy>
  <dcterms:created xsi:type="dcterms:W3CDTF">2019-03-12T15:45:09Z</dcterms:created>
  <dcterms:modified xsi:type="dcterms:W3CDTF">2023-12-01T17:22:32Z</dcterms:modified>
</cp:coreProperties>
</file>