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NCFP\MUNI\Publicaciones\eaif_provincia\"/>
    </mc:Choice>
  </mc:AlternateContent>
  <bookViews>
    <workbookView xWindow="120" yWindow="60" windowWidth="8850" windowHeight="8010"/>
  </bookViews>
  <sheets>
    <sheet name="Y" sheetId="2" r:id="rId1"/>
  </sheets>
  <definedNames>
    <definedName name="______________F">#REF!</definedName>
    <definedName name="______________R">#REF!</definedName>
    <definedName name="_____________F">#REF!</definedName>
    <definedName name="_____________R">#REF!</definedName>
    <definedName name="____________F">#REF!</definedName>
    <definedName name="____________R">#REF!</definedName>
    <definedName name="___________F">#REF!</definedName>
    <definedName name="___________R">#REF!</definedName>
    <definedName name="__________F">#REF!</definedName>
    <definedName name="__________R">#REF!</definedName>
    <definedName name="_________F">#REF!</definedName>
    <definedName name="_________R">#REF!</definedName>
    <definedName name="________F">#REF!</definedName>
    <definedName name="________R">#REF!</definedName>
    <definedName name="_______F">#REF!</definedName>
    <definedName name="_______R">#REF!</definedName>
    <definedName name="______F">#REF!</definedName>
    <definedName name="______R">#REF!</definedName>
    <definedName name="_____F">#REF!</definedName>
    <definedName name="_____R">#REF!</definedName>
    <definedName name="____F">#REF!</definedName>
    <definedName name="____R">#REF!</definedName>
    <definedName name="___F">#REF!</definedName>
    <definedName name="___R">#REF!</definedName>
    <definedName name="__F">#REF!</definedName>
    <definedName name="__R">#REF!</definedName>
    <definedName name="_F">#REF!</definedName>
    <definedName name="_R">#REF!</definedName>
    <definedName name="A">#REF!</definedName>
    <definedName name="B">#REF!</definedName>
    <definedName name="D">#REF!</definedName>
    <definedName name="E">#REF!</definedName>
    <definedName name="G">#REF!</definedName>
    <definedName name="H">#REF!</definedName>
    <definedName name="J">#REF!</definedName>
    <definedName name="K">#REF!</definedName>
    <definedName name="L_">#REF!</definedName>
    <definedName name="M">#REF!</definedName>
    <definedName name="N">#REF!</definedName>
    <definedName name="O">#REF!</definedName>
    <definedName name="P">#REF!</definedName>
    <definedName name="Q">#REF!</definedName>
    <definedName name="S">#REF!</definedName>
    <definedName name="T">#REF!</definedName>
    <definedName name="U">#REF!</definedName>
    <definedName name="V">#REF!</definedName>
    <definedName name="W">#REF!</definedName>
    <definedName name="X">#REF!</definedName>
    <definedName name="Y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O33" i="2" l="1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AE20" i="2"/>
  <c r="AE38" i="2" s="1"/>
  <c r="AE42" i="2" s="1"/>
  <c r="AD20" i="2"/>
  <c r="AD38" i="2" s="1"/>
  <c r="AD42" i="2" s="1"/>
  <c r="AC20" i="2"/>
  <c r="AC38" i="2" s="1"/>
  <c r="AC42" i="2" s="1"/>
  <c r="AB20" i="2"/>
  <c r="AB38" i="2" s="1"/>
  <c r="AB42" i="2" s="1"/>
  <c r="AA20" i="2"/>
  <c r="AA38" i="2" s="1"/>
  <c r="AA42" i="2" s="1"/>
  <c r="Z20" i="2"/>
  <c r="Z38" i="2" s="1"/>
  <c r="Z42" i="2" s="1"/>
  <c r="Y20" i="2"/>
  <c r="Y38" i="2" s="1"/>
  <c r="Y42" i="2" s="1"/>
  <c r="X20" i="2"/>
  <c r="X38" i="2" s="1"/>
  <c r="X42" i="2" s="1"/>
  <c r="W20" i="2"/>
  <c r="W38" i="2" s="1"/>
  <c r="W42" i="2" s="1"/>
  <c r="V20" i="2"/>
  <c r="V38" i="2" s="1"/>
  <c r="V42" i="2" s="1"/>
  <c r="U20" i="2"/>
  <c r="U38" i="2" s="1"/>
  <c r="U42" i="2" s="1"/>
  <c r="T20" i="2"/>
  <c r="T38" i="2" s="1"/>
  <c r="T42" i="2" s="1"/>
  <c r="S20" i="2"/>
  <c r="S38" i="2" s="1"/>
  <c r="S42" i="2" s="1"/>
  <c r="R20" i="2"/>
  <c r="R38" i="2" s="1"/>
  <c r="R42" i="2" s="1"/>
  <c r="Q20" i="2"/>
  <c r="Q38" i="2" s="1"/>
  <c r="Q42" i="2" s="1"/>
  <c r="P20" i="2"/>
  <c r="P38" i="2" s="1"/>
  <c r="P42" i="2" s="1"/>
  <c r="O20" i="2"/>
  <c r="N20" i="2"/>
  <c r="N38" i="2" s="1"/>
  <c r="N42" i="2" s="1"/>
  <c r="M20" i="2"/>
  <c r="M38" i="2" s="1"/>
  <c r="M42" i="2" s="1"/>
  <c r="L20" i="2"/>
  <c r="L38" i="2" s="1"/>
  <c r="L42" i="2" s="1"/>
  <c r="K20" i="2"/>
  <c r="K38" i="2" s="1"/>
  <c r="K42" i="2" s="1"/>
  <c r="J20" i="2"/>
  <c r="J38" i="2" s="1"/>
  <c r="J42" i="2" s="1"/>
  <c r="I20" i="2"/>
  <c r="I38" i="2" s="1"/>
  <c r="I42" i="2" s="1"/>
  <c r="H20" i="2"/>
  <c r="H38" i="2" s="1"/>
  <c r="H42" i="2" s="1"/>
  <c r="G20" i="2"/>
  <c r="G38" i="2" s="1"/>
  <c r="G42" i="2" s="1"/>
  <c r="F20" i="2"/>
  <c r="F38" i="2" s="1"/>
  <c r="F42" i="2" s="1"/>
  <c r="E20" i="2"/>
  <c r="E38" i="2" s="1"/>
  <c r="E42" i="2" s="1"/>
  <c r="D20" i="2"/>
  <c r="D38" i="2" s="1"/>
  <c r="D42" i="2" s="1"/>
  <c r="C20" i="2"/>
  <c r="C38" i="2" s="1"/>
  <c r="C42" i="2" s="1"/>
  <c r="B20" i="2"/>
  <c r="B38" i="2" s="1"/>
  <c r="B42" i="2" s="1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N10" i="2" s="1"/>
  <c r="M11" i="2"/>
  <c r="L11" i="2"/>
  <c r="K11" i="2"/>
  <c r="J11" i="2"/>
  <c r="I11" i="2"/>
  <c r="H11" i="2"/>
  <c r="G11" i="2"/>
  <c r="F11" i="2"/>
  <c r="E11" i="2"/>
  <c r="D11" i="2"/>
  <c r="C11" i="2"/>
  <c r="B11" i="2"/>
  <c r="AE10" i="2"/>
  <c r="AE37" i="2" s="1"/>
  <c r="AE39" i="2" s="1"/>
  <c r="AE41" i="2" s="1"/>
  <c r="AD10" i="2"/>
  <c r="AD37" i="2" s="1"/>
  <c r="AD39" i="2" s="1"/>
  <c r="AD41" i="2" s="1"/>
  <c r="AC10" i="2"/>
  <c r="AC37" i="2" s="1"/>
  <c r="AC39" i="2" s="1"/>
  <c r="AC41" i="2" s="1"/>
  <c r="AB10" i="2"/>
  <c r="AB37" i="2" s="1"/>
  <c r="AB39" i="2" s="1"/>
  <c r="AB41" i="2" s="1"/>
  <c r="AA10" i="2"/>
  <c r="AA37" i="2" s="1"/>
  <c r="AA39" i="2" s="1"/>
  <c r="AA41" i="2" s="1"/>
  <c r="Z10" i="2"/>
  <c r="Z37" i="2" s="1"/>
  <c r="Z39" i="2" s="1"/>
  <c r="Z41" i="2" s="1"/>
  <c r="Y10" i="2"/>
  <c r="Y37" i="2" s="1"/>
  <c r="Y39" i="2" s="1"/>
  <c r="Y41" i="2" s="1"/>
  <c r="X10" i="2"/>
  <c r="X37" i="2" s="1"/>
  <c r="X39" i="2" s="1"/>
  <c r="X41" i="2" s="1"/>
  <c r="W10" i="2"/>
  <c r="W37" i="2" s="1"/>
  <c r="W39" i="2" s="1"/>
  <c r="W41" i="2" s="1"/>
  <c r="V10" i="2"/>
  <c r="V37" i="2" s="1"/>
  <c r="V39" i="2" s="1"/>
  <c r="V41" i="2" s="1"/>
  <c r="U10" i="2"/>
  <c r="U37" i="2" s="1"/>
  <c r="U39" i="2" s="1"/>
  <c r="U41" i="2" s="1"/>
  <c r="T10" i="2"/>
  <c r="T37" i="2" s="1"/>
  <c r="T39" i="2" s="1"/>
  <c r="T41" i="2" s="1"/>
  <c r="S10" i="2"/>
  <c r="S37" i="2" s="1"/>
  <c r="S39" i="2" s="1"/>
  <c r="S41" i="2" s="1"/>
  <c r="R10" i="2"/>
  <c r="R37" i="2" s="1"/>
  <c r="R39" i="2" s="1"/>
  <c r="R41" i="2" s="1"/>
  <c r="Q10" i="2"/>
  <c r="Q37" i="2" s="1"/>
  <c r="Q39" i="2" s="1"/>
  <c r="Q41" i="2" s="1"/>
  <c r="P10" i="2"/>
  <c r="P37" i="2" s="1"/>
  <c r="P39" i="2" s="1"/>
  <c r="P41" i="2" s="1"/>
  <c r="O10" i="2"/>
  <c r="O37" i="2" s="1"/>
  <c r="M10" i="2"/>
  <c r="M37" i="2" s="1"/>
  <c r="M39" i="2" s="1"/>
  <c r="M41" i="2" s="1"/>
  <c r="L10" i="2"/>
  <c r="L37" i="2" s="1"/>
  <c r="K10" i="2"/>
  <c r="K37" i="2" s="1"/>
  <c r="J10" i="2"/>
  <c r="J37" i="2" s="1"/>
  <c r="J39" i="2" s="1"/>
  <c r="J41" i="2" s="1"/>
  <c r="I10" i="2"/>
  <c r="I27" i="2" s="1"/>
  <c r="H10" i="2"/>
  <c r="H37" i="2" s="1"/>
  <c r="G10" i="2"/>
  <c r="G37" i="2" s="1"/>
  <c r="G39" i="2" s="1"/>
  <c r="G41" i="2" s="1"/>
  <c r="F10" i="2"/>
  <c r="F37" i="2" s="1"/>
  <c r="E10" i="2"/>
  <c r="E37" i="2" s="1"/>
  <c r="D10" i="2"/>
  <c r="D37" i="2" s="1"/>
  <c r="D39" i="2" s="1"/>
  <c r="D41" i="2" s="1"/>
  <c r="C10" i="2"/>
  <c r="C27" i="2" s="1"/>
  <c r="B10" i="2"/>
  <c r="B37" i="2" s="1"/>
  <c r="N27" i="2" l="1"/>
  <c r="N37" i="2"/>
  <c r="N39" i="2" s="1"/>
  <c r="N41" i="2" s="1"/>
  <c r="B39" i="2"/>
  <c r="B41" i="2" s="1"/>
  <c r="H39" i="2"/>
  <c r="H41" i="2" s="1"/>
  <c r="E39" i="2"/>
  <c r="E41" i="2" s="1"/>
  <c r="K39" i="2"/>
  <c r="K41" i="2" s="1"/>
  <c r="F39" i="2"/>
  <c r="F41" i="2" s="1"/>
  <c r="L39" i="2"/>
  <c r="L41" i="2" s="1"/>
  <c r="O38" i="2"/>
  <c r="O42" i="2" s="1"/>
  <c r="H27" i="2"/>
  <c r="T27" i="2"/>
  <c r="O27" i="2"/>
  <c r="AA27" i="2"/>
  <c r="I37" i="2"/>
  <c r="I39" i="2" s="1"/>
  <c r="I41" i="2" s="1"/>
  <c r="D27" i="2"/>
  <c r="J27" i="2"/>
  <c r="P27" i="2"/>
  <c r="V27" i="2"/>
  <c r="AB27" i="2"/>
  <c r="U27" i="2"/>
  <c r="C37" i="2"/>
  <c r="C39" i="2" s="1"/>
  <c r="C41" i="2" s="1"/>
  <c r="E27" i="2"/>
  <c r="K27" i="2"/>
  <c r="Q27" i="2"/>
  <c r="W27" i="2"/>
  <c r="AC27" i="2"/>
  <c r="B27" i="2"/>
  <c r="F27" i="2"/>
  <c r="L27" i="2"/>
  <c r="R27" i="2"/>
  <c r="X27" i="2"/>
  <c r="AD27" i="2"/>
  <c r="Z27" i="2"/>
  <c r="G27" i="2"/>
  <c r="M27" i="2"/>
  <c r="S27" i="2"/>
  <c r="Y27" i="2"/>
  <c r="AE27" i="2"/>
  <c r="O39" i="2" l="1"/>
  <c r="O41" i="2" s="1"/>
</calcChain>
</file>

<file path=xl/sharedStrings.xml><?xml version="1.0" encoding="utf-8"?>
<sst xmlns="http://schemas.openxmlformats.org/spreadsheetml/2006/main" count="43" uniqueCount="39">
  <si>
    <t>EJECUCION PRESUPUESTARIA</t>
  </si>
  <si>
    <t>CONCEPTO</t>
  </si>
  <si>
    <t>I. INGRESOS CORRIENTES</t>
  </si>
  <si>
    <t xml:space="preserve">      - Regalías</t>
  </si>
  <si>
    <t xml:space="preserve">      - Otros No Tributarios</t>
  </si>
  <si>
    <t>II. GASTOS CORRIENTES</t>
  </si>
  <si>
    <t xml:space="preserve">       - Personal</t>
  </si>
  <si>
    <t xml:space="preserve">       - Bienes de Consumo y Servicios</t>
  </si>
  <si>
    <t>III. RESULTADO ECONOMICO</t>
  </si>
  <si>
    <t>IV. INGRESOS DE CAPITAL</t>
  </si>
  <si>
    <t xml:space="preserve"> V. GASTOS DE CAPITAL</t>
  </si>
  <si>
    <t xml:space="preserve"> VI. INGRESOS TOTALES</t>
  </si>
  <si>
    <t xml:space="preserve"> VII. GASTOS TOTALES</t>
  </si>
  <si>
    <t xml:space="preserve"> VIII. RESULTADO FINANCIERO</t>
  </si>
  <si>
    <t>RESULTADO FINANCIERO PRIMARIO</t>
  </si>
  <si>
    <t>GASTO PRIMARIO</t>
  </si>
  <si>
    <r>
      <t xml:space="preserve">   . </t>
    </r>
    <r>
      <rPr>
        <b/>
        <u/>
        <sz val="12"/>
        <rFont val="Calibri"/>
        <family val="2"/>
      </rPr>
      <t>Tributarios</t>
    </r>
  </si>
  <si>
    <r>
      <t xml:space="preserve">   . </t>
    </r>
    <r>
      <rPr>
        <b/>
        <u/>
        <sz val="12"/>
        <rFont val="Calibri"/>
        <family val="2"/>
      </rPr>
      <t>No Tributarios</t>
    </r>
  </si>
  <si>
    <r>
      <t xml:space="preserve">   . </t>
    </r>
    <r>
      <rPr>
        <b/>
        <u/>
        <sz val="12"/>
        <rFont val="Calibri"/>
        <family val="2"/>
      </rPr>
      <t>Rentas de la Propiedad</t>
    </r>
  </si>
  <si>
    <r>
      <t xml:space="preserve">   . </t>
    </r>
    <r>
      <rPr>
        <b/>
        <u/>
        <sz val="12"/>
        <rFont val="Calibri"/>
        <family val="2"/>
      </rPr>
      <t>Transferencias Corrientes</t>
    </r>
  </si>
  <si>
    <r>
      <t xml:space="preserve">    . </t>
    </r>
    <r>
      <rPr>
        <b/>
        <u/>
        <sz val="12"/>
        <rFont val="Calibri"/>
        <family val="2"/>
      </rPr>
      <t>Gastos de Consumo</t>
    </r>
  </si>
  <si>
    <r>
      <t xml:space="preserve">    . </t>
    </r>
    <r>
      <rPr>
        <b/>
        <u/>
        <sz val="12"/>
        <rFont val="Calibri"/>
        <family val="2"/>
      </rPr>
      <t>Rentas de la Propiedad</t>
    </r>
  </si>
  <si>
    <r>
      <t xml:space="preserve">    . </t>
    </r>
    <r>
      <rPr>
        <b/>
        <u/>
        <sz val="12"/>
        <rFont val="Calibri"/>
        <family val="2"/>
      </rPr>
      <t>Transferencias Corrientes</t>
    </r>
  </si>
  <si>
    <r>
      <t xml:space="preserve">     . </t>
    </r>
    <r>
      <rPr>
        <b/>
        <u/>
        <sz val="12"/>
        <rFont val="Calibri"/>
        <family val="2"/>
      </rPr>
      <t>Recursos Propios de Capital</t>
    </r>
  </si>
  <si>
    <r>
      <t xml:space="preserve">     . </t>
    </r>
    <r>
      <rPr>
        <b/>
        <u/>
        <sz val="12"/>
        <rFont val="Calibri"/>
        <family val="2"/>
      </rPr>
      <t>Transferencias de Capital</t>
    </r>
  </si>
  <si>
    <r>
      <t xml:space="preserve">     . </t>
    </r>
    <r>
      <rPr>
        <b/>
        <u/>
        <sz val="12"/>
        <rFont val="Calibri"/>
        <family val="2"/>
      </rPr>
      <t>Disminución de la Inversión Financiera</t>
    </r>
  </si>
  <si>
    <r>
      <t xml:space="preserve">      . </t>
    </r>
    <r>
      <rPr>
        <b/>
        <u/>
        <sz val="12"/>
        <rFont val="Calibri"/>
        <family val="2"/>
      </rPr>
      <t>Inversión Real Directa</t>
    </r>
  </si>
  <si>
    <r>
      <t xml:space="preserve">      . </t>
    </r>
    <r>
      <rPr>
        <b/>
        <u/>
        <sz val="12"/>
        <rFont val="Calibri"/>
        <family val="2"/>
      </rPr>
      <t>Transferencias de Capital</t>
    </r>
  </si>
  <si>
    <r>
      <t xml:space="preserve">      . </t>
    </r>
    <r>
      <rPr>
        <b/>
        <u/>
        <sz val="12"/>
        <rFont val="Calibri"/>
        <family val="2"/>
      </rPr>
      <t>Inversión Financiera</t>
    </r>
  </si>
  <si>
    <t>DIRECCION NACIONAL DE ASUNTOS PROVINCIALES</t>
  </si>
  <si>
    <t>SECTOR PUBLICO MUNICIPAL CONSOLIDADO</t>
  </si>
  <si>
    <t>En miles de pesos corrientes</t>
  </si>
  <si>
    <t>Provisorio</t>
  </si>
  <si>
    <t xml:space="preserve">      - De Origen Municipal</t>
  </si>
  <si>
    <t xml:space="preserve">       De Origen Nacional y Provincial</t>
  </si>
  <si>
    <r>
      <t xml:space="preserve">   . </t>
    </r>
    <r>
      <rPr>
        <b/>
        <u/>
        <sz val="12"/>
        <rFont val="Calibri"/>
        <family val="2"/>
      </rPr>
      <t>Vta.Bienes y Serv.de la Adm.Publ.</t>
    </r>
  </si>
  <si>
    <t xml:space="preserve">       - Otros</t>
  </si>
  <si>
    <t xml:space="preserve">     . Otros</t>
  </si>
  <si>
    <t>PROVINCIA DE JUJUY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</si>
</sst>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.##0,"/>
  </numFmts>
  <fonts count="14" x14ac:knownFonts="1">
    <font>
      <sz val="12"/>
      <name val="Courier"/>
    </font>
    <font>
      <b/>
      <sz val="12"/>
      <name val="Calibri"/>
      <family val="2"/>
    </font>
    <font>
      <sz val="12"/>
      <name val="Calibri"/>
      <family val="2"/>
    </font>
    <font>
      <sz val="12"/>
      <name val="Courier"/>
      <family val="3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u/>
      <sz val="12"/>
      <name val="Calibri"/>
      <family val="2"/>
    </font>
    <font>
      <sz val="10"/>
      <name val="Arial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color indexed="9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Courier"/>
      <family val="3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37" fontId="0" fillId="0" borderId="0"/>
    <xf numFmtId="37" fontId="3" fillId="0" borderId="0"/>
    <xf numFmtId="164" fontId="4" fillId="0" borderId="0">
      <protection locked="0"/>
    </xf>
    <xf numFmtId="164" fontId="4" fillId="0" borderId="0">
      <protection locked="0"/>
    </xf>
    <xf numFmtId="164" fontId="5" fillId="0" borderId="0">
      <protection locked="0"/>
    </xf>
    <xf numFmtId="164" fontId="4" fillId="0" borderId="0">
      <protection locked="0"/>
    </xf>
    <xf numFmtId="164" fontId="4" fillId="0" borderId="0">
      <protection locked="0"/>
    </xf>
    <xf numFmtId="164" fontId="4" fillId="0" borderId="0">
      <protection locked="0"/>
    </xf>
    <xf numFmtId="164" fontId="5" fillId="0" borderId="0">
      <protection locked="0"/>
    </xf>
    <xf numFmtId="0" fontId="7" fillId="0" borderId="0"/>
  </cellStyleXfs>
  <cellXfs count="20">
    <xf numFmtId="37" fontId="0" fillId="0" borderId="0" xfId="0"/>
    <xf numFmtId="0" fontId="8" fillId="3" borderId="0" xfId="9" applyFont="1" applyFill="1" applyAlignment="1" applyProtection="1">
      <alignment horizontal="left"/>
    </xf>
    <xf numFmtId="0" fontId="7" fillId="3" borderId="0" xfId="9" applyFill="1"/>
    <xf numFmtId="0" fontId="8" fillId="3" borderId="0" xfId="9" applyFont="1" applyFill="1"/>
    <xf numFmtId="3" fontId="7" fillId="3" borderId="0" xfId="9" applyNumberFormat="1" applyFill="1"/>
    <xf numFmtId="0" fontId="9" fillId="3" borderId="0" xfId="9" applyFont="1" applyFill="1" applyAlignment="1" applyProtection="1">
      <alignment horizontal="left"/>
    </xf>
    <xf numFmtId="37" fontId="10" fillId="4" borderId="1" xfId="9" applyNumberFormat="1" applyFont="1" applyFill="1" applyBorder="1" applyAlignment="1">
      <alignment horizontal="center"/>
    </xf>
    <xf numFmtId="37" fontId="10" fillId="4" borderId="2" xfId="9" applyNumberFormat="1" applyFont="1" applyFill="1" applyBorder="1" applyAlignment="1">
      <alignment horizontal="center"/>
    </xf>
    <xf numFmtId="0" fontId="1" fillId="0" borderId="3" xfId="9" applyFont="1" applyBorder="1"/>
    <xf numFmtId="3" fontId="11" fillId="2" borderId="3" xfId="9" applyNumberFormat="1" applyFont="1" applyFill="1" applyBorder="1"/>
    <xf numFmtId="0" fontId="1" fillId="0" borderId="2" xfId="9" applyFont="1" applyBorder="1"/>
    <xf numFmtId="3" fontId="11" fillId="2" borderId="2" xfId="9" applyNumberFormat="1" applyFont="1" applyFill="1" applyBorder="1"/>
    <xf numFmtId="3" fontId="11" fillId="0" borderId="2" xfId="9" applyNumberFormat="1" applyFont="1" applyBorder="1"/>
    <xf numFmtId="3" fontId="1" fillId="0" borderId="2" xfId="9" applyNumberFormat="1" applyFont="1" applyBorder="1" applyAlignment="1" applyProtection="1">
      <alignment horizontal="left"/>
    </xf>
    <xf numFmtId="0" fontId="2" fillId="0" borderId="2" xfId="9" applyFont="1" applyBorder="1"/>
    <xf numFmtId="3" fontId="12" fillId="0" borderId="2" xfId="9" applyNumberFormat="1" applyFont="1" applyBorder="1"/>
    <xf numFmtId="0" fontId="1" fillId="0" borderId="1" xfId="9" applyFont="1" applyBorder="1"/>
    <xf numFmtId="3" fontId="11" fillId="2" borderId="1" xfId="9" applyNumberFormat="1" applyFont="1" applyFill="1" applyBorder="1"/>
    <xf numFmtId="37" fontId="1" fillId="0" borderId="3" xfId="9" applyNumberFormat="1" applyFont="1" applyBorder="1"/>
    <xf numFmtId="3" fontId="13" fillId="0" borderId="0" xfId="9" applyNumberFormat="1" applyFont="1"/>
  </cellXfs>
  <cellStyles count="10">
    <cellStyle name="F2" xfId="2"/>
    <cellStyle name="F3" xfId="3"/>
    <cellStyle name="F4" xfId="4"/>
    <cellStyle name="F5" xfId="5"/>
    <cellStyle name="F6" xfId="6"/>
    <cellStyle name="F7" xfId="7"/>
    <cellStyle name="F8" xfId="8"/>
    <cellStyle name="Normal" xfId="0" builtinId="0"/>
    <cellStyle name="Normal 2" xfId="1"/>
    <cellStyle name="Normal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tabSelected="1" workbookViewId="0">
      <selection activeCell="B5" sqref="B5"/>
    </sheetView>
  </sheetViews>
  <sheetFormatPr baseColWidth="10" defaultRowHeight="12.75" x14ac:dyDescent="0.2"/>
  <cols>
    <col min="1" max="1" width="42" style="2" bestFit="1" customWidth="1"/>
    <col min="2" max="29" width="11.5546875" style="2"/>
    <col min="30" max="31" width="9.88671875" style="2" bestFit="1" customWidth="1"/>
    <col min="32" max="256" width="11.5546875" style="2"/>
    <col min="257" max="257" width="42" style="2" bestFit="1" customWidth="1"/>
    <col min="258" max="285" width="11.5546875" style="2"/>
    <col min="286" max="287" width="9.88671875" style="2" bestFit="1" customWidth="1"/>
    <col min="288" max="512" width="11.5546875" style="2"/>
    <col min="513" max="513" width="42" style="2" bestFit="1" customWidth="1"/>
    <col min="514" max="541" width="11.5546875" style="2"/>
    <col min="542" max="543" width="9.88671875" style="2" bestFit="1" customWidth="1"/>
    <col min="544" max="768" width="11.5546875" style="2"/>
    <col min="769" max="769" width="42" style="2" bestFit="1" customWidth="1"/>
    <col min="770" max="797" width="11.5546875" style="2"/>
    <col min="798" max="799" width="9.88671875" style="2" bestFit="1" customWidth="1"/>
    <col min="800" max="1024" width="11.5546875" style="2"/>
    <col min="1025" max="1025" width="42" style="2" bestFit="1" customWidth="1"/>
    <col min="1026" max="1053" width="11.5546875" style="2"/>
    <col min="1054" max="1055" width="9.88671875" style="2" bestFit="1" customWidth="1"/>
    <col min="1056" max="1280" width="11.5546875" style="2"/>
    <col min="1281" max="1281" width="42" style="2" bestFit="1" customWidth="1"/>
    <col min="1282" max="1309" width="11.5546875" style="2"/>
    <col min="1310" max="1311" width="9.88671875" style="2" bestFit="1" customWidth="1"/>
    <col min="1312" max="1536" width="11.5546875" style="2"/>
    <col min="1537" max="1537" width="42" style="2" bestFit="1" customWidth="1"/>
    <col min="1538" max="1565" width="11.5546875" style="2"/>
    <col min="1566" max="1567" width="9.88671875" style="2" bestFit="1" customWidth="1"/>
    <col min="1568" max="1792" width="11.5546875" style="2"/>
    <col min="1793" max="1793" width="42" style="2" bestFit="1" customWidth="1"/>
    <col min="1794" max="1821" width="11.5546875" style="2"/>
    <col min="1822" max="1823" width="9.88671875" style="2" bestFit="1" customWidth="1"/>
    <col min="1824" max="2048" width="11.5546875" style="2"/>
    <col min="2049" max="2049" width="42" style="2" bestFit="1" customWidth="1"/>
    <col min="2050" max="2077" width="11.5546875" style="2"/>
    <col min="2078" max="2079" width="9.88671875" style="2" bestFit="1" customWidth="1"/>
    <col min="2080" max="2304" width="11.5546875" style="2"/>
    <col min="2305" max="2305" width="42" style="2" bestFit="1" customWidth="1"/>
    <col min="2306" max="2333" width="11.5546875" style="2"/>
    <col min="2334" max="2335" width="9.88671875" style="2" bestFit="1" customWidth="1"/>
    <col min="2336" max="2560" width="11.5546875" style="2"/>
    <col min="2561" max="2561" width="42" style="2" bestFit="1" customWidth="1"/>
    <col min="2562" max="2589" width="11.5546875" style="2"/>
    <col min="2590" max="2591" width="9.88671875" style="2" bestFit="1" customWidth="1"/>
    <col min="2592" max="2816" width="11.5546875" style="2"/>
    <col min="2817" max="2817" width="42" style="2" bestFit="1" customWidth="1"/>
    <col min="2818" max="2845" width="11.5546875" style="2"/>
    <col min="2846" max="2847" width="9.88671875" style="2" bestFit="1" customWidth="1"/>
    <col min="2848" max="3072" width="11.5546875" style="2"/>
    <col min="3073" max="3073" width="42" style="2" bestFit="1" customWidth="1"/>
    <col min="3074" max="3101" width="11.5546875" style="2"/>
    <col min="3102" max="3103" width="9.88671875" style="2" bestFit="1" customWidth="1"/>
    <col min="3104" max="3328" width="11.5546875" style="2"/>
    <col min="3329" max="3329" width="42" style="2" bestFit="1" customWidth="1"/>
    <col min="3330" max="3357" width="11.5546875" style="2"/>
    <col min="3358" max="3359" width="9.88671875" style="2" bestFit="1" customWidth="1"/>
    <col min="3360" max="3584" width="11.5546875" style="2"/>
    <col min="3585" max="3585" width="42" style="2" bestFit="1" customWidth="1"/>
    <col min="3586" max="3613" width="11.5546875" style="2"/>
    <col min="3614" max="3615" width="9.88671875" style="2" bestFit="1" customWidth="1"/>
    <col min="3616" max="3840" width="11.5546875" style="2"/>
    <col min="3841" max="3841" width="42" style="2" bestFit="1" customWidth="1"/>
    <col min="3842" max="3869" width="11.5546875" style="2"/>
    <col min="3870" max="3871" width="9.88671875" style="2" bestFit="1" customWidth="1"/>
    <col min="3872" max="4096" width="11.5546875" style="2"/>
    <col min="4097" max="4097" width="42" style="2" bestFit="1" customWidth="1"/>
    <col min="4098" max="4125" width="11.5546875" style="2"/>
    <col min="4126" max="4127" width="9.88671875" style="2" bestFit="1" customWidth="1"/>
    <col min="4128" max="4352" width="11.5546875" style="2"/>
    <col min="4353" max="4353" width="42" style="2" bestFit="1" customWidth="1"/>
    <col min="4354" max="4381" width="11.5546875" style="2"/>
    <col min="4382" max="4383" width="9.88671875" style="2" bestFit="1" customWidth="1"/>
    <col min="4384" max="4608" width="11.5546875" style="2"/>
    <col min="4609" max="4609" width="42" style="2" bestFit="1" customWidth="1"/>
    <col min="4610" max="4637" width="11.5546875" style="2"/>
    <col min="4638" max="4639" width="9.88671875" style="2" bestFit="1" customWidth="1"/>
    <col min="4640" max="4864" width="11.5546875" style="2"/>
    <col min="4865" max="4865" width="42" style="2" bestFit="1" customWidth="1"/>
    <col min="4866" max="4893" width="11.5546875" style="2"/>
    <col min="4894" max="4895" width="9.88671875" style="2" bestFit="1" customWidth="1"/>
    <col min="4896" max="5120" width="11.5546875" style="2"/>
    <col min="5121" max="5121" width="42" style="2" bestFit="1" customWidth="1"/>
    <col min="5122" max="5149" width="11.5546875" style="2"/>
    <col min="5150" max="5151" width="9.88671875" style="2" bestFit="1" customWidth="1"/>
    <col min="5152" max="5376" width="11.5546875" style="2"/>
    <col min="5377" max="5377" width="42" style="2" bestFit="1" customWidth="1"/>
    <col min="5378" max="5405" width="11.5546875" style="2"/>
    <col min="5406" max="5407" width="9.88671875" style="2" bestFit="1" customWidth="1"/>
    <col min="5408" max="5632" width="11.5546875" style="2"/>
    <col min="5633" max="5633" width="42" style="2" bestFit="1" customWidth="1"/>
    <col min="5634" max="5661" width="11.5546875" style="2"/>
    <col min="5662" max="5663" width="9.88671875" style="2" bestFit="1" customWidth="1"/>
    <col min="5664" max="5888" width="11.5546875" style="2"/>
    <col min="5889" max="5889" width="42" style="2" bestFit="1" customWidth="1"/>
    <col min="5890" max="5917" width="11.5546875" style="2"/>
    <col min="5918" max="5919" width="9.88671875" style="2" bestFit="1" customWidth="1"/>
    <col min="5920" max="6144" width="11.5546875" style="2"/>
    <col min="6145" max="6145" width="42" style="2" bestFit="1" customWidth="1"/>
    <col min="6146" max="6173" width="11.5546875" style="2"/>
    <col min="6174" max="6175" width="9.88671875" style="2" bestFit="1" customWidth="1"/>
    <col min="6176" max="6400" width="11.5546875" style="2"/>
    <col min="6401" max="6401" width="42" style="2" bestFit="1" customWidth="1"/>
    <col min="6402" max="6429" width="11.5546875" style="2"/>
    <col min="6430" max="6431" width="9.88671875" style="2" bestFit="1" customWidth="1"/>
    <col min="6432" max="6656" width="11.5546875" style="2"/>
    <col min="6657" max="6657" width="42" style="2" bestFit="1" customWidth="1"/>
    <col min="6658" max="6685" width="11.5546875" style="2"/>
    <col min="6686" max="6687" width="9.88671875" style="2" bestFit="1" customWidth="1"/>
    <col min="6688" max="6912" width="11.5546875" style="2"/>
    <col min="6913" max="6913" width="42" style="2" bestFit="1" customWidth="1"/>
    <col min="6914" max="6941" width="11.5546875" style="2"/>
    <col min="6942" max="6943" width="9.88671875" style="2" bestFit="1" customWidth="1"/>
    <col min="6944" max="7168" width="11.5546875" style="2"/>
    <col min="7169" max="7169" width="42" style="2" bestFit="1" customWidth="1"/>
    <col min="7170" max="7197" width="11.5546875" style="2"/>
    <col min="7198" max="7199" width="9.88671875" style="2" bestFit="1" customWidth="1"/>
    <col min="7200" max="7424" width="11.5546875" style="2"/>
    <col min="7425" max="7425" width="42" style="2" bestFit="1" customWidth="1"/>
    <col min="7426" max="7453" width="11.5546875" style="2"/>
    <col min="7454" max="7455" width="9.88671875" style="2" bestFit="1" customWidth="1"/>
    <col min="7456" max="7680" width="11.5546875" style="2"/>
    <col min="7681" max="7681" width="42" style="2" bestFit="1" customWidth="1"/>
    <col min="7682" max="7709" width="11.5546875" style="2"/>
    <col min="7710" max="7711" width="9.88671875" style="2" bestFit="1" customWidth="1"/>
    <col min="7712" max="7936" width="11.5546875" style="2"/>
    <col min="7937" max="7937" width="42" style="2" bestFit="1" customWidth="1"/>
    <col min="7938" max="7965" width="11.5546875" style="2"/>
    <col min="7966" max="7967" width="9.88671875" style="2" bestFit="1" customWidth="1"/>
    <col min="7968" max="8192" width="11.5546875" style="2"/>
    <col min="8193" max="8193" width="42" style="2" bestFit="1" customWidth="1"/>
    <col min="8194" max="8221" width="11.5546875" style="2"/>
    <col min="8222" max="8223" width="9.88671875" style="2" bestFit="1" customWidth="1"/>
    <col min="8224" max="8448" width="11.5546875" style="2"/>
    <col min="8449" max="8449" width="42" style="2" bestFit="1" customWidth="1"/>
    <col min="8450" max="8477" width="11.5546875" style="2"/>
    <col min="8478" max="8479" width="9.88671875" style="2" bestFit="1" customWidth="1"/>
    <col min="8480" max="8704" width="11.5546875" style="2"/>
    <col min="8705" max="8705" width="42" style="2" bestFit="1" customWidth="1"/>
    <col min="8706" max="8733" width="11.5546875" style="2"/>
    <col min="8734" max="8735" width="9.88671875" style="2" bestFit="1" customWidth="1"/>
    <col min="8736" max="8960" width="11.5546875" style="2"/>
    <col min="8961" max="8961" width="42" style="2" bestFit="1" customWidth="1"/>
    <col min="8962" max="8989" width="11.5546875" style="2"/>
    <col min="8990" max="8991" width="9.88671875" style="2" bestFit="1" customWidth="1"/>
    <col min="8992" max="9216" width="11.5546875" style="2"/>
    <col min="9217" max="9217" width="42" style="2" bestFit="1" customWidth="1"/>
    <col min="9218" max="9245" width="11.5546875" style="2"/>
    <col min="9246" max="9247" width="9.88671875" style="2" bestFit="1" customWidth="1"/>
    <col min="9248" max="9472" width="11.5546875" style="2"/>
    <col min="9473" max="9473" width="42" style="2" bestFit="1" customWidth="1"/>
    <col min="9474" max="9501" width="11.5546875" style="2"/>
    <col min="9502" max="9503" width="9.88671875" style="2" bestFit="1" customWidth="1"/>
    <col min="9504" max="9728" width="11.5546875" style="2"/>
    <col min="9729" max="9729" width="42" style="2" bestFit="1" customWidth="1"/>
    <col min="9730" max="9757" width="11.5546875" style="2"/>
    <col min="9758" max="9759" width="9.88671875" style="2" bestFit="1" customWidth="1"/>
    <col min="9760" max="9984" width="11.5546875" style="2"/>
    <col min="9985" max="9985" width="42" style="2" bestFit="1" customWidth="1"/>
    <col min="9986" max="10013" width="11.5546875" style="2"/>
    <col min="10014" max="10015" width="9.88671875" style="2" bestFit="1" customWidth="1"/>
    <col min="10016" max="10240" width="11.5546875" style="2"/>
    <col min="10241" max="10241" width="42" style="2" bestFit="1" customWidth="1"/>
    <col min="10242" max="10269" width="11.5546875" style="2"/>
    <col min="10270" max="10271" width="9.88671875" style="2" bestFit="1" customWidth="1"/>
    <col min="10272" max="10496" width="11.5546875" style="2"/>
    <col min="10497" max="10497" width="42" style="2" bestFit="1" customWidth="1"/>
    <col min="10498" max="10525" width="11.5546875" style="2"/>
    <col min="10526" max="10527" width="9.88671875" style="2" bestFit="1" customWidth="1"/>
    <col min="10528" max="10752" width="11.5546875" style="2"/>
    <col min="10753" max="10753" width="42" style="2" bestFit="1" customWidth="1"/>
    <col min="10754" max="10781" width="11.5546875" style="2"/>
    <col min="10782" max="10783" width="9.88671875" style="2" bestFit="1" customWidth="1"/>
    <col min="10784" max="11008" width="11.5546875" style="2"/>
    <col min="11009" max="11009" width="42" style="2" bestFit="1" customWidth="1"/>
    <col min="11010" max="11037" width="11.5546875" style="2"/>
    <col min="11038" max="11039" width="9.88671875" style="2" bestFit="1" customWidth="1"/>
    <col min="11040" max="11264" width="11.5546875" style="2"/>
    <col min="11265" max="11265" width="42" style="2" bestFit="1" customWidth="1"/>
    <col min="11266" max="11293" width="11.5546875" style="2"/>
    <col min="11294" max="11295" width="9.88671875" style="2" bestFit="1" customWidth="1"/>
    <col min="11296" max="11520" width="11.5546875" style="2"/>
    <col min="11521" max="11521" width="42" style="2" bestFit="1" customWidth="1"/>
    <col min="11522" max="11549" width="11.5546875" style="2"/>
    <col min="11550" max="11551" width="9.88671875" style="2" bestFit="1" customWidth="1"/>
    <col min="11552" max="11776" width="11.5546875" style="2"/>
    <col min="11777" max="11777" width="42" style="2" bestFit="1" customWidth="1"/>
    <col min="11778" max="11805" width="11.5546875" style="2"/>
    <col min="11806" max="11807" width="9.88671875" style="2" bestFit="1" customWidth="1"/>
    <col min="11808" max="12032" width="11.5546875" style="2"/>
    <col min="12033" max="12033" width="42" style="2" bestFit="1" customWidth="1"/>
    <col min="12034" max="12061" width="11.5546875" style="2"/>
    <col min="12062" max="12063" width="9.88671875" style="2" bestFit="1" customWidth="1"/>
    <col min="12064" max="12288" width="11.5546875" style="2"/>
    <col min="12289" max="12289" width="42" style="2" bestFit="1" customWidth="1"/>
    <col min="12290" max="12317" width="11.5546875" style="2"/>
    <col min="12318" max="12319" width="9.88671875" style="2" bestFit="1" customWidth="1"/>
    <col min="12320" max="12544" width="11.5546875" style="2"/>
    <col min="12545" max="12545" width="42" style="2" bestFit="1" customWidth="1"/>
    <col min="12546" max="12573" width="11.5546875" style="2"/>
    <col min="12574" max="12575" width="9.88671875" style="2" bestFit="1" customWidth="1"/>
    <col min="12576" max="12800" width="11.5546875" style="2"/>
    <col min="12801" max="12801" width="42" style="2" bestFit="1" customWidth="1"/>
    <col min="12802" max="12829" width="11.5546875" style="2"/>
    <col min="12830" max="12831" width="9.88671875" style="2" bestFit="1" customWidth="1"/>
    <col min="12832" max="13056" width="11.5546875" style="2"/>
    <col min="13057" max="13057" width="42" style="2" bestFit="1" customWidth="1"/>
    <col min="13058" max="13085" width="11.5546875" style="2"/>
    <col min="13086" max="13087" width="9.88671875" style="2" bestFit="1" customWidth="1"/>
    <col min="13088" max="13312" width="11.5546875" style="2"/>
    <col min="13313" max="13313" width="42" style="2" bestFit="1" customWidth="1"/>
    <col min="13314" max="13341" width="11.5546875" style="2"/>
    <col min="13342" max="13343" width="9.88671875" style="2" bestFit="1" customWidth="1"/>
    <col min="13344" max="13568" width="11.5546875" style="2"/>
    <col min="13569" max="13569" width="42" style="2" bestFit="1" customWidth="1"/>
    <col min="13570" max="13597" width="11.5546875" style="2"/>
    <col min="13598" max="13599" width="9.88671875" style="2" bestFit="1" customWidth="1"/>
    <col min="13600" max="13824" width="11.5546875" style="2"/>
    <col min="13825" max="13825" width="42" style="2" bestFit="1" customWidth="1"/>
    <col min="13826" max="13853" width="11.5546875" style="2"/>
    <col min="13854" max="13855" width="9.88671875" style="2" bestFit="1" customWidth="1"/>
    <col min="13856" max="14080" width="11.5546875" style="2"/>
    <col min="14081" max="14081" width="42" style="2" bestFit="1" customWidth="1"/>
    <col min="14082" max="14109" width="11.5546875" style="2"/>
    <col min="14110" max="14111" width="9.88671875" style="2" bestFit="1" customWidth="1"/>
    <col min="14112" max="14336" width="11.5546875" style="2"/>
    <col min="14337" max="14337" width="42" style="2" bestFit="1" customWidth="1"/>
    <col min="14338" max="14365" width="11.5546875" style="2"/>
    <col min="14366" max="14367" width="9.88671875" style="2" bestFit="1" customWidth="1"/>
    <col min="14368" max="14592" width="11.5546875" style="2"/>
    <col min="14593" max="14593" width="42" style="2" bestFit="1" customWidth="1"/>
    <col min="14594" max="14621" width="11.5546875" style="2"/>
    <col min="14622" max="14623" width="9.88671875" style="2" bestFit="1" customWidth="1"/>
    <col min="14624" max="14848" width="11.5546875" style="2"/>
    <col min="14849" max="14849" width="42" style="2" bestFit="1" customWidth="1"/>
    <col min="14850" max="14877" width="11.5546875" style="2"/>
    <col min="14878" max="14879" width="9.88671875" style="2" bestFit="1" customWidth="1"/>
    <col min="14880" max="15104" width="11.5546875" style="2"/>
    <col min="15105" max="15105" width="42" style="2" bestFit="1" customWidth="1"/>
    <col min="15106" max="15133" width="11.5546875" style="2"/>
    <col min="15134" max="15135" width="9.88671875" style="2" bestFit="1" customWidth="1"/>
    <col min="15136" max="15360" width="11.5546875" style="2"/>
    <col min="15361" max="15361" width="42" style="2" bestFit="1" customWidth="1"/>
    <col min="15362" max="15389" width="11.5546875" style="2"/>
    <col min="15390" max="15391" width="9.88671875" style="2" bestFit="1" customWidth="1"/>
    <col min="15392" max="15616" width="11.5546875" style="2"/>
    <col min="15617" max="15617" width="42" style="2" bestFit="1" customWidth="1"/>
    <col min="15618" max="15645" width="11.5546875" style="2"/>
    <col min="15646" max="15647" width="9.88671875" style="2" bestFit="1" customWidth="1"/>
    <col min="15648" max="15872" width="11.5546875" style="2"/>
    <col min="15873" max="15873" width="42" style="2" bestFit="1" customWidth="1"/>
    <col min="15874" max="15901" width="11.5546875" style="2"/>
    <col min="15902" max="15903" width="9.88671875" style="2" bestFit="1" customWidth="1"/>
    <col min="15904" max="16128" width="11.5546875" style="2"/>
    <col min="16129" max="16129" width="42" style="2" bestFit="1" customWidth="1"/>
    <col min="16130" max="16157" width="11.5546875" style="2"/>
    <col min="16158" max="16159" width="9.88671875" style="2" bestFit="1" customWidth="1"/>
    <col min="16160" max="16384" width="11.5546875" style="2"/>
  </cols>
  <sheetData>
    <row r="1" spans="1:31" ht="15.75" x14ac:dyDescent="0.25">
      <c r="A1" s="1" t="s">
        <v>29</v>
      </c>
    </row>
    <row r="2" spans="1:31" ht="15.75" x14ac:dyDescent="0.25">
      <c r="A2" s="1"/>
    </row>
    <row r="3" spans="1:31" ht="15.75" x14ac:dyDescent="0.25">
      <c r="A3" s="3" t="s">
        <v>30</v>
      </c>
    </row>
    <row r="4" spans="1:31" ht="15.75" x14ac:dyDescent="0.25">
      <c r="A4" s="3" t="s">
        <v>38</v>
      </c>
      <c r="D4" s="4"/>
    </row>
    <row r="5" spans="1:31" ht="15.75" x14ac:dyDescent="0.25">
      <c r="A5" s="3" t="s">
        <v>0</v>
      </c>
    </row>
    <row r="6" spans="1:31" ht="13.5" thickBot="1" x14ac:dyDescent="0.25">
      <c r="A6" s="5" t="s">
        <v>31</v>
      </c>
    </row>
    <row r="7" spans="1:31" ht="15.75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5.75" x14ac:dyDescent="0.25">
      <c r="A8" s="7" t="s">
        <v>1</v>
      </c>
      <c r="B8" s="7">
        <v>1993</v>
      </c>
      <c r="C8" s="7">
        <v>1994</v>
      </c>
      <c r="D8" s="7">
        <v>1995</v>
      </c>
      <c r="E8" s="7">
        <v>1996</v>
      </c>
      <c r="F8" s="7">
        <v>1997</v>
      </c>
      <c r="G8" s="7">
        <v>1998</v>
      </c>
      <c r="H8" s="7">
        <v>1999</v>
      </c>
      <c r="I8" s="7">
        <v>2000</v>
      </c>
      <c r="J8" s="7">
        <v>2001</v>
      </c>
      <c r="K8" s="7">
        <v>2002</v>
      </c>
      <c r="L8" s="7">
        <v>2003</v>
      </c>
      <c r="M8" s="7">
        <v>2004</v>
      </c>
      <c r="N8" s="7">
        <v>2005</v>
      </c>
      <c r="O8" s="7">
        <v>2006</v>
      </c>
      <c r="P8" s="7">
        <v>2007</v>
      </c>
      <c r="Q8" s="7">
        <v>2008</v>
      </c>
      <c r="R8" s="7">
        <v>2009</v>
      </c>
      <c r="S8" s="7">
        <v>2010</v>
      </c>
      <c r="T8" s="7">
        <v>2011</v>
      </c>
      <c r="U8" s="7">
        <v>2012</v>
      </c>
      <c r="V8" s="7">
        <v>2013</v>
      </c>
      <c r="W8" s="7">
        <v>2014</v>
      </c>
      <c r="X8" s="7">
        <v>2015</v>
      </c>
      <c r="Y8" s="7">
        <v>2016</v>
      </c>
      <c r="Z8" s="7">
        <v>2017</v>
      </c>
      <c r="AA8" s="7">
        <v>2018</v>
      </c>
      <c r="AB8" s="7">
        <v>2019</v>
      </c>
      <c r="AC8" s="7">
        <v>2020</v>
      </c>
      <c r="AD8" s="7">
        <v>2021</v>
      </c>
      <c r="AE8" s="7">
        <v>2022</v>
      </c>
    </row>
    <row r="9" spans="1:31" ht="16.5" thickBot="1" x14ac:dyDescent="0.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 t="s">
        <v>32</v>
      </c>
      <c r="AB9" s="7" t="s">
        <v>32</v>
      </c>
      <c r="AC9" s="7" t="s">
        <v>32</v>
      </c>
      <c r="AD9" s="7" t="s">
        <v>32</v>
      </c>
      <c r="AE9" s="7" t="s">
        <v>32</v>
      </c>
    </row>
    <row r="10" spans="1:31" ht="16.5" thickBot="1" x14ac:dyDescent="0.3">
      <c r="A10" s="8" t="s">
        <v>2</v>
      </c>
      <c r="B10" s="9">
        <f>+B11+B14+B17+B18+B19</f>
        <v>75220.607780195744</v>
      </c>
      <c r="C10" s="9">
        <f t="shared" ref="C10:AE10" si="0">+C11+C14+C17+C18+C19</f>
        <v>83275.918693278945</v>
      </c>
      <c r="D10" s="9">
        <f t="shared" si="0"/>
        <v>80183.787141687048</v>
      </c>
      <c r="E10" s="9">
        <f t="shared" si="0"/>
        <v>101676.4513881241</v>
      </c>
      <c r="F10" s="9">
        <f t="shared" si="0"/>
        <v>111554.8</v>
      </c>
      <c r="G10" s="9">
        <f t="shared" si="0"/>
        <v>126295.79023217103</v>
      </c>
      <c r="H10" s="9">
        <f t="shared" si="0"/>
        <v>120703.985</v>
      </c>
      <c r="I10" s="9">
        <f t="shared" si="0"/>
        <v>126265.96896</v>
      </c>
      <c r="J10" s="9">
        <f t="shared" si="0"/>
        <v>127084.31296685734</v>
      </c>
      <c r="K10" s="9">
        <f t="shared" si="0"/>
        <v>124108.88598808499</v>
      </c>
      <c r="L10" s="9">
        <f t="shared" si="0"/>
        <v>133045.80962844435</v>
      </c>
      <c r="M10" s="9">
        <f t="shared" si="0"/>
        <v>166120.8451054625</v>
      </c>
      <c r="N10" s="9">
        <f t="shared" si="0"/>
        <v>211470.82671389417</v>
      </c>
      <c r="O10" s="9">
        <f t="shared" si="0"/>
        <v>240040.71533744124</v>
      </c>
      <c r="P10" s="9">
        <f t="shared" si="0"/>
        <v>308446.57175089727</v>
      </c>
      <c r="Q10" s="9">
        <f t="shared" si="0"/>
        <v>410159.51524497056</v>
      </c>
      <c r="R10" s="9">
        <f t="shared" si="0"/>
        <v>517500.59906899568</v>
      </c>
      <c r="S10" s="9">
        <f t="shared" si="0"/>
        <v>632521.51348726812</v>
      </c>
      <c r="T10" s="9">
        <f t="shared" si="0"/>
        <v>775375.42300350661</v>
      </c>
      <c r="U10" s="9">
        <f t="shared" si="0"/>
        <v>1035544.8330460439</v>
      </c>
      <c r="V10" s="9">
        <f t="shared" si="0"/>
        <v>1359350.3648884827</v>
      </c>
      <c r="W10" s="9">
        <f t="shared" si="0"/>
        <v>1851916.1064639653</v>
      </c>
      <c r="X10" s="9">
        <f t="shared" si="0"/>
        <v>2462993.3677552743</v>
      </c>
      <c r="Y10" s="9">
        <f t="shared" si="0"/>
        <v>3315540.464905269</v>
      </c>
      <c r="Z10" s="9">
        <f t="shared" si="0"/>
        <v>4112083.9483804638</v>
      </c>
      <c r="AA10" s="9">
        <f t="shared" si="0"/>
        <v>4742369.1902059522</v>
      </c>
      <c r="AB10" s="9">
        <f t="shared" si="0"/>
        <v>6941299.3400222547</v>
      </c>
      <c r="AC10" s="9">
        <f t="shared" si="0"/>
        <v>8673668.9214025363</v>
      </c>
      <c r="AD10" s="9">
        <f t="shared" si="0"/>
        <v>12002424.525392005</v>
      </c>
      <c r="AE10" s="9">
        <f t="shared" si="0"/>
        <v>17064335.416275974</v>
      </c>
    </row>
    <row r="11" spans="1:31" ht="15.75" x14ac:dyDescent="0.25">
      <c r="A11" s="10" t="s">
        <v>16</v>
      </c>
      <c r="B11" s="11">
        <f>+B12+B13</f>
        <v>2244.117886447812</v>
      </c>
      <c r="C11" s="11">
        <f t="shared" ref="C11:AE11" si="1">+C12+C13</f>
        <v>2325.9898634301135</v>
      </c>
      <c r="D11" s="11">
        <f t="shared" si="1"/>
        <v>1140.8761282408286</v>
      </c>
      <c r="E11" s="11">
        <f t="shared" si="1"/>
        <v>2065.2510415007464</v>
      </c>
      <c r="F11" s="11">
        <f t="shared" si="1"/>
        <v>2849</v>
      </c>
      <c r="G11" s="11">
        <f t="shared" si="1"/>
        <v>1277.02</v>
      </c>
      <c r="H11" s="11">
        <f t="shared" si="1"/>
        <v>2742.900000000001</v>
      </c>
      <c r="I11" s="11">
        <f t="shared" si="1"/>
        <v>2707.4714999999997</v>
      </c>
      <c r="J11" s="11">
        <f t="shared" si="1"/>
        <v>2476.2834109949044</v>
      </c>
      <c r="K11" s="11">
        <f t="shared" si="1"/>
        <v>2385.3182577624329</v>
      </c>
      <c r="L11" s="11">
        <f t="shared" si="1"/>
        <v>3642.6444787742143</v>
      </c>
      <c r="M11" s="11">
        <f t="shared" si="1"/>
        <v>7651.7054827430657</v>
      </c>
      <c r="N11" s="11">
        <f t="shared" si="1"/>
        <v>7549.5857719229862</v>
      </c>
      <c r="O11" s="11">
        <f t="shared" si="1"/>
        <v>7094.3847052787269</v>
      </c>
      <c r="P11" s="11">
        <f t="shared" si="1"/>
        <v>12519.192000000001</v>
      </c>
      <c r="Q11" s="11">
        <f t="shared" si="1"/>
        <v>16949.567999999999</v>
      </c>
      <c r="R11" s="11">
        <f t="shared" si="1"/>
        <v>16038.828704886111</v>
      </c>
      <c r="S11" s="11">
        <f t="shared" si="1"/>
        <v>24662.736000000001</v>
      </c>
      <c r="T11" s="11">
        <f t="shared" si="1"/>
        <v>23134.569916055734</v>
      </c>
      <c r="U11" s="11">
        <f t="shared" si="1"/>
        <v>27112.421476159288</v>
      </c>
      <c r="V11" s="11">
        <f t="shared" si="1"/>
        <v>35200.348310164227</v>
      </c>
      <c r="W11" s="11">
        <f t="shared" si="1"/>
        <v>48954.238178852553</v>
      </c>
      <c r="X11" s="11">
        <f t="shared" si="1"/>
        <v>64681.451849473917</v>
      </c>
      <c r="Y11" s="11">
        <f t="shared" si="1"/>
        <v>86857.891822957259</v>
      </c>
      <c r="Z11" s="11">
        <f t="shared" si="1"/>
        <v>126637.50324498882</v>
      </c>
      <c r="AA11" s="11">
        <f t="shared" si="1"/>
        <v>174779.23936124012</v>
      </c>
      <c r="AB11" s="11">
        <f t="shared" si="1"/>
        <v>229259.44324633727</v>
      </c>
      <c r="AC11" s="11">
        <f t="shared" si="1"/>
        <v>269699.63188462751</v>
      </c>
      <c r="AD11" s="11">
        <f t="shared" si="1"/>
        <v>370914.86504697945</v>
      </c>
      <c r="AE11" s="11">
        <f t="shared" si="1"/>
        <v>528426.58041186794</v>
      </c>
    </row>
    <row r="12" spans="1:31" ht="15.75" x14ac:dyDescent="0.25">
      <c r="A12" s="10" t="s">
        <v>33</v>
      </c>
      <c r="B12" s="12">
        <v>2244.117886447812</v>
      </c>
      <c r="C12" s="12">
        <v>2325.9898634301135</v>
      </c>
      <c r="D12" s="12">
        <v>1140.8761282408286</v>
      </c>
      <c r="E12" s="12">
        <v>2065.2510415007464</v>
      </c>
      <c r="F12" s="12">
        <v>2849</v>
      </c>
      <c r="G12" s="12">
        <v>1277.02</v>
      </c>
      <c r="H12" s="12">
        <v>2742.900000000001</v>
      </c>
      <c r="I12" s="12">
        <v>2707.4714999999997</v>
      </c>
      <c r="J12" s="12">
        <v>2476.2834109949044</v>
      </c>
      <c r="K12" s="12">
        <v>2385.3182577624329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>
        <v>0</v>
      </c>
    </row>
    <row r="13" spans="1:31" ht="15.75" x14ac:dyDescent="0.25">
      <c r="A13" s="13" t="s">
        <v>34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3642.6444787742143</v>
      </c>
      <c r="M13" s="12">
        <v>7651.7054827430657</v>
      </c>
      <c r="N13" s="12">
        <v>7549.5857719229862</v>
      </c>
      <c r="O13" s="12">
        <v>7094.3847052787269</v>
      </c>
      <c r="P13" s="12">
        <v>12519.192000000001</v>
      </c>
      <c r="Q13" s="12">
        <v>16949.567999999999</v>
      </c>
      <c r="R13" s="12">
        <v>16038.828704886111</v>
      </c>
      <c r="S13" s="12">
        <v>24662.736000000001</v>
      </c>
      <c r="T13" s="12">
        <v>23134.569916055734</v>
      </c>
      <c r="U13" s="12">
        <v>27112.421476159288</v>
      </c>
      <c r="V13" s="12">
        <v>35200.348310164227</v>
      </c>
      <c r="W13" s="12">
        <v>48954.238178852553</v>
      </c>
      <c r="X13" s="12">
        <v>64681.451849473917</v>
      </c>
      <c r="Y13" s="12">
        <v>86857.891822957259</v>
      </c>
      <c r="Z13" s="12">
        <v>126637.50324498882</v>
      </c>
      <c r="AA13" s="12">
        <v>174779.23936124012</v>
      </c>
      <c r="AB13" s="12">
        <v>229259.44324633727</v>
      </c>
      <c r="AC13" s="12">
        <v>269699.63188462751</v>
      </c>
      <c r="AD13" s="12">
        <v>370914.86504697945</v>
      </c>
      <c r="AE13" s="12">
        <v>528426.58041186794</v>
      </c>
    </row>
    <row r="14" spans="1:31" ht="15.75" x14ac:dyDescent="0.25">
      <c r="A14" s="10" t="s">
        <v>17</v>
      </c>
      <c r="B14" s="11">
        <f>+B15+B16</f>
        <v>16958.484986237087</v>
      </c>
      <c r="C14" s="11">
        <f t="shared" ref="C14:AE14" si="2">+C15+C16</f>
        <v>16615.188610734429</v>
      </c>
      <c r="D14" s="11">
        <f t="shared" si="2"/>
        <v>16005.674089108683</v>
      </c>
      <c r="E14" s="11">
        <f t="shared" si="2"/>
        <v>15511.060346623337</v>
      </c>
      <c r="F14" s="11">
        <f t="shared" si="2"/>
        <v>19137</v>
      </c>
      <c r="G14" s="11">
        <f t="shared" si="2"/>
        <v>20534.590064000004</v>
      </c>
      <c r="H14" s="11">
        <f t="shared" si="2"/>
        <v>22051.458789806897</v>
      </c>
      <c r="I14" s="11">
        <f t="shared" si="2"/>
        <v>26589.411669271096</v>
      </c>
      <c r="J14" s="11">
        <f t="shared" si="2"/>
        <v>22389.181555951836</v>
      </c>
      <c r="K14" s="11">
        <f t="shared" si="2"/>
        <v>22439.173142918971</v>
      </c>
      <c r="L14" s="11">
        <f t="shared" si="2"/>
        <v>26074.749694545782</v>
      </c>
      <c r="M14" s="11">
        <f t="shared" si="2"/>
        <v>35548.207241152064</v>
      </c>
      <c r="N14" s="11">
        <f t="shared" si="2"/>
        <v>40132</v>
      </c>
      <c r="O14" s="11">
        <f t="shared" si="2"/>
        <v>41813</v>
      </c>
      <c r="P14" s="11">
        <f t="shared" si="2"/>
        <v>42465</v>
      </c>
      <c r="Q14" s="11">
        <f t="shared" si="2"/>
        <v>49917</v>
      </c>
      <c r="R14" s="11">
        <f t="shared" si="2"/>
        <v>77887</v>
      </c>
      <c r="S14" s="11">
        <f t="shared" si="2"/>
        <v>94513</v>
      </c>
      <c r="T14" s="11">
        <f t="shared" si="2"/>
        <v>95359.678861367109</v>
      </c>
      <c r="U14" s="11">
        <f t="shared" si="2"/>
        <v>125734.99090064414</v>
      </c>
      <c r="V14" s="11">
        <f t="shared" si="2"/>
        <v>163243.09056532758</v>
      </c>
      <c r="W14" s="11">
        <f t="shared" si="2"/>
        <v>227027.33126875019</v>
      </c>
      <c r="X14" s="11">
        <f t="shared" si="2"/>
        <v>299962.94380733883</v>
      </c>
      <c r="Y14" s="11">
        <f t="shared" si="2"/>
        <v>402807.11361808359</v>
      </c>
      <c r="Z14" s="11">
        <f t="shared" si="2"/>
        <v>587286.72878556047</v>
      </c>
      <c r="AA14" s="11">
        <f t="shared" si="2"/>
        <v>908287.59232471231</v>
      </c>
      <c r="AB14" s="11">
        <f t="shared" si="2"/>
        <v>1191408.7078359181</v>
      </c>
      <c r="AC14" s="11">
        <f t="shared" si="2"/>
        <v>1401567.0865179088</v>
      </c>
      <c r="AD14" s="11">
        <f t="shared" si="2"/>
        <v>1927559.422745025</v>
      </c>
      <c r="AE14" s="11">
        <f t="shared" si="2"/>
        <v>2746111.6560341059</v>
      </c>
    </row>
    <row r="15" spans="1:31" ht="15.75" x14ac:dyDescent="0.25">
      <c r="A15" s="14" t="s">
        <v>3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>
        <v>0</v>
      </c>
      <c r="AD15" s="15">
        <v>0</v>
      </c>
      <c r="AE15" s="15">
        <v>0</v>
      </c>
    </row>
    <row r="16" spans="1:31" ht="15.75" x14ac:dyDescent="0.25">
      <c r="A16" s="14" t="s">
        <v>4</v>
      </c>
      <c r="B16" s="15">
        <v>16958.484986237087</v>
      </c>
      <c r="C16" s="15">
        <v>16615.188610734429</v>
      </c>
      <c r="D16" s="15">
        <v>16005.674089108683</v>
      </c>
      <c r="E16" s="15">
        <v>15511.060346623337</v>
      </c>
      <c r="F16" s="15">
        <v>19137</v>
      </c>
      <c r="G16" s="15">
        <v>20534.590064000004</v>
      </c>
      <c r="H16" s="15">
        <v>22051.458789806897</v>
      </c>
      <c r="I16" s="15">
        <v>26589.411669271096</v>
      </c>
      <c r="J16" s="15">
        <v>22389.181555951836</v>
      </c>
      <c r="K16" s="15">
        <v>22439.173142918971</v>
      </c>
      <c r="L16" s="15">
        <v>26074.749694545782</v>
      </c>
      <c r="M16" s="15">
        <v>35548.207241152064</v>
      </c>
      <c r="N16" s="15">
        <v>40132</v>
      </c>
      <c r="O16" s="15">
        <v>41813</v>
      </c>
      <c r="P16" s="15">
        <v>42465</v>
      </c>
      <c r="Q16" s="15">
        <v>49917</v>
      </c>
      <c r="R16" s="15">
        <v>77887</v>
      </c>
      <c r="S16" s="15">
        <v>94513</v>
      </c>
      <c r="T16" s="15">
        <v>95359.678861367109</v>
      </c>
      <c r="U16" s="15">
        <v>125734.99090064414</v>
      </c>
      <c r="V16" s="15">
        <v>163243.09056532758</v>
      </c>
      <c r="W16" s="15">
        <v>227027.33126875019</v>
      </c>
      <c r="X16" s="15">
        <v>299962.94380733883</v>
      </c>
      <c r="Y16" s="15">
        <v>402807.11361808359</v>
      </c>
      <c r="Z16" s="15">
        <v>587286.72878556047</v>
      </c>
      <c r="AA16" s="15">
        <v>908287.59232471231</v>
      </c>
      <c r="AB16" s="15">
        <v>1191408.7078359181</v>
      </c>
      <c r="AC16" s="15">
        <v>1401567.0865179088</v>
      </c>
      <c r="AD16" s="15">
        <v>1927559.422745025</v>
      </c>
      <c r="AE16" s="15">
        <v>2746111.6560341059</v>
      </c>
    </row>
    <row r="17" spans="1:31" ht="15.75" x14ac:dyDescent="0.25">
      <c r="A17" s="10" t="s">
        <v>35</v>
      </c>
      <c r="B17" s="12">
        <v>180.99288633435444</v>
      </c>
      <c r="C17" s="12">
        <v>177.32898581961066</v>
      </c>
      <c r="D17" s="12">
        <v>170.82381789799047</v>
      </c>
      <c r="E17" s="12">
        <v>342.30599999999998</v>
      </c>
      <c r="F17" s="12">
        <v>238</v>
      </c>
      <c r="G17" s="12">
        <v>1686.795168171034</v>
      </c>
      <c r="H17" s="12">
        <v>1899.4922101931022</v>
      </c>
      <c r="I17" s="12">
        <v>574.70520072888837</v>
      </c>
      <c r="J17" s="12">
        <v>438.97629991059642</v>
      </c>
      <c r="K17" s="12">
        <v>439.95646623863558</v>
      </c>
      <c r="L17" s="12">
        <v>435.19864253792861</v>
      </c>
      <c r="M17" s="12">
        <v>457.6017404132233</v>
      </c>
      <c r="N17" s="12">
        <v>616</v>
      </c>
      <c r="O17" s="12">
        <v>632</v>
      </c>
      <c r="P17" s="12">
        <v>464</v>
      </c>
      <c r="Q17" s="12">
        <v>589</v>
      </c>
      <c r="R17" s="12">
        <v>632</v>
      </c>
      <c r="S17" s="12">
        <v>759</v>
      </c>
      <c r="T17" s="12">
        <v>0</v>
      </c>
      <c r="U17" s="12">
        <v>797.58618000000001</v>
      </c>
      <c r="V17" s="12">
        <v>1035.5147129908978</v>
      </c>
      <c r="W17" s="12">
        <v>1440.1230763624239</v>
      </c>
      <c r="X17" s="12">
        <v>1902.7821673117437</v>
      </c>
      <c r="Y17" s="12">
        <v>2555.1629242280192</v>
      </c>
      <c r="Z17" s="12">
        <v>3079.0676099141538</v>
      </c>
      <c r="AA17" s="12">
        <v>0</v>
      </c>
      <c r="AB17" s="12">
        <v>0</v>
      </c>
      <c r="AC17" s="12">
        <v>0</v>
      </c>
      <c r="AD17" s="12">
        <v>0</v>
      </c>
      <c r="AE17" s="12">
        <v>0</v>
      </c>
    </row>
    <row r="18" spans="1:31" ht="15.75" x14ac:dyDescent="0.25">
      <c r="A18" s="10" t="s">
        <v>18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246</v>
      </c>
      <c r="I18" s="12">
        <v>94.731399999999994</v>
      </c>
      <c r="J18" s="12">
        <v>143.81700000000001</v>
      </c>
      <c r="K18" s="12">
        <v>144.13812116492008</v>
      </c>
      <c r="L18" s="12">
        <v>0</v>
      </c>
      <c r="M18" s="12">
        <v>0</v>
      </c>
      <c r="N18" s="12">
        <v>463</v>
      </c>
      <c r="O18" s="12">
        <v>490</v>
      </c>
      <c r="P18" s="12">
        <v>464</v>
      </c>
      <c r="Q18" s="12">
        <v>801</v>
      </c>
      <c r="R18" s="12">
        <v>1481</v>
      </c>
      <c r="S18" s="12">
        <v>1702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0</v>
      </c>
    </row>
    <row r="19" spans="1:31" ht="16.5" thickBot="1" x14ac:dyDescent="0.3">
      <c r="A19" s="10" t="s">
        <v>19</v>
      </c>
      <c r="B19" s="12">
        <v>55837.012021176488</v>
      </c>
      <c r="C19" s="12">
        <v>64157.411233294799</v>
      </c>
      <c r="D19" s="12">
        <v>62866.413106439548</v>
      </c>
      <c r="E19" s="12">
        <v>83757.834000000017</v>
      </c>
      <c r="F19" s="12">
        <v>89330.8</v>
      </c>
      <c r="G19" s="12">
        <v>102797.38499999999</v>
      </c>
      <c r="H19" s="12">
        <v>93764.134000000005</v>
      </c>
      <c r="I19" s="12">
        <v>96299.649190000011</v>
      </c>
      <c r="J19" s="12">
        <v>101636.05470000001</v>
      </c>
      <c r="K19" s="12">
        <v>98700.300000000032</v>
      </c>
      <c r="L19" s="12">
        <v>102893.21681258641</v>
      </c>
      <c r="M19" s="12">
        <v>122463.33064115416</v>
      </c>
      <c r="N19" s="12">
        <v>162710.24094197119</v>
      </c>
      <c r="O19" s="12">
        <v>190011.33063216251</v>
      </c>
      <c r="P19" s="12">
        <v>252534.37975089729</v>
      </c>
      <c r="Q19" s="12">
        <v>341902.94724497054</v>
      </c>
      <c r="R19" s="12">
        <v>421461.7703641096</v>
      </c>
      <c r="S19" s="12">
        <v>510884.77748726815</v>
      </c>
      <c r="T19" s="12">
        <v>656881.17422608379</v>
      </c>
      <c r="U19" s="12">
        <v>881899.83448924043</v>
      </c>
      <c r="V19" s="12">
        <v>1159871.4113</v>
      </c>
      <c r="W19" s="12">
        <v>1574494.4139400001</v>
      </c>
      <c r="X19" s="12">
        <v>2096446.1899311498</v>
      </c>
      <c r="Y19" s="12">
        <v>2823320.29654</v>
      </c>
      <c r="Z19" s="12">
        <v>3395080.6487400001</v>
      </c>
      <c r="AA19" s="12">
        <v>3659302.3585200002</v>
      </c>
      <c r="AB19" s="12">
        <v>5520631.1889399998</v>
      </c>
      <c r="AC19" s="12">
        <v>7002402.2030000007</v>
      </c>
      <c r="AD19" s="12">
        <v>9703950.2376000006</v>
      </c>
      <c r="AE19" s="12">
        <v>13789797.17983</v>
      </c>
    </row>
    <row r="20" spans="1:31" ht="16.5" thickBot="1" x14ac:dyDescent="0.3">
      <c r="A20" s="8" t="s">
        <v>5</v>
      </c>
      <c r="B20" s="9">
        <f>+B21+B25+B26</f>
        <v>79727.384218312087</v>
      </c>
      <c r="C20" s="9">
        <f t="shared" ref="C20:AE20" si="3">+C21+C25+C26</f>
        <v>89895.342096543551</v>
      </c>
      <c r="D20" s="9">
        <f t="shared" si="3"/>
        <v>91452.20753430952</v>
      </c>
      <c r="E20" s="9">
        <f t="shared" si="3"/>
        <v>95528.649965084216</v>
      </c>
      <c r="F20" s="9">
        <f t="shared" si="3"/>
        <v>104632</v>
      </c>
      <c r="G20" s="9">
        <f t="shared" si="3"/>
        <v>115998.25058154407</v>
      </c>
      <c r="H20" s="9">
        <f t="shared" si="3"/>
        <v>126657.76933301291</v>
      </c>
      <c r="I20" s="9">
        <f t="shared" si="3"/>
        <v>125378.31202349186</v>
      </c>
      <c r="J20" s="9">
        <f t="shared" si="3"/>
        <v>124205.14412473547</v>
      </c>
      <c r="K20" s="9">
        <f t="shared" si="3"/>
        <v>124324.64112622084</v>
      </c>
      <c r="L20" s="9">
        <f t="shared" si="3"/>
        <v>140629.05360014088</v>
      </c>
      <c r="M20" s="9">
        <f t="shared" si="3"/>
        <v>138832.93263986619</v>
      </c>
      <c r="N20" s="9">
        <f t="shared" si="3"/>
        <v>202750.53946223919</v>
      </c>
      <c r="O20" s="9">
        <f t="shared" si="3"/>
        <v>248932.53711425624</v>
      </c>
      <c r="P20" s="9">
        <f t="shared" si="3"/>
        <v>298706.66002907656</v>
      </c>
      <c r="Q20" s="9">
        <f t="shared" si="3"/>
        <v>404414.9851057253</v>
      </c>
      <c r="R20" s="9">
        <f t="shared" si="3"/>
        <v>576765.17749265209</v>
      </c>
      <c r="S20" s="9">
        <f t="shared" si="3"/>
        <v>699139.44771592179</v>
      </c>
      <c r="T20" s="9">
        <f t="shared" si="3"/>
        <v>940278.72665381373</v>
      </c>
      <c r="U20" s="9">
        <f t="shared" si="3"/>
        <v>1273431.9309039328</v>
      </c>
      <c r="V20" s="9">
        <f t="shared" si="3"/>
        <v>1653310.3675936698</v>
      </c>
      <c r="W20" s="9">
        <f t="shared" si="3"/>
        <v>2299311.0410608086</v>
      </c>
      <c r="X20" s="9">
        <f t="shared" si="3"/>
        <v>3037995.930934215</v>
      </c>
      <c r="Y20" s="9">
        <f t="shared" si="3"/>
        <v>4079591.8208786245</v>
      </c>
      <c r="Z20" s="9">
        <f t="shared" si="3"/>
        <v>4930688.5240127267</v>
      </c>
      <c r="AA20" s="9">
        <f t="shared" si="3"/>
        <v>5351838.8027022472</v>
      </c>
      <c r="AB20" s="9">
        <f t="shared" si="3"/>
        <v>8067269.5110111935</v>
      </c>
      <c r="AC20" s="9">
        <f t="shared" si="3"/>
        <v>10219022.781342907</v>
      </c>
      <c r="AD20" s="9">
        <f t="shared" si="3"/>
        <v>14054106.894277373</v>
      </c>
      <c r="AE20" s="9">
        <f t="shared" si="3"/>
        <v>20022286.370068271</v>
      </c>
    </row>
    <row r="21" spans="1:31" ht="15.75" x14ac:dyDescent="0.25">
      <c r="A21" s="10" t="s">
        <v>20</v>
      </c>
      <c r="B21" s="11">
        <f>+B22+B23+B24</f>
        <v>76723.573277432442</v>
      </c>
      <c r="C21" s="11">
        <f t="shared" ref="C21:AE21" si="4">+C22+C23+C24</f>
        <v>87059.868885156669</v>
      </c>
      <c r="D21" s="11">
        <f t="shared" si="4"/>
        <v>87500.182232261592</v>
      </c>
      <c r="E21" s="11">
        <f t="shared" si="4"/>
        <v>91141.442844861274</v>
      </c>
      <c r="F21" s="11">
        <f t="shared" si="4"/>
        <v>101347</v>
      </c>
      <c r="G21" s="11">
        <f t="shared" si="4"/>
        <v>110931.45358154406</v>
      </c>
      <c r="H21" s="11">
        <f t="shared" si="4"/>
        <v>121074.82533301291</v>
      </c>
      <c r="I21" s="11">
        <f t="shared" si="4"/>
        <v>120807.39285349187</v>
      </c>
      <c r="J21" s="11">
        <f t="shared" si="4"/>
        <v>119141.09227972105</v>
      </c>
      <c r="K21" s="11">
        <f t="shared" si="4"/>
        <v>119686.56228120642</v>
      </c>
      <c r="L21" s="11">
        <f t="shared" si="4"/>
        <v>133233.80768163313</v>
      </c>
      <c r="M21" s="11">
        <f t="shared" si="4"/>
        <v>133709.78565253044</v>
      </c>
      <c r="N21" s="11">
        <f t="shared" si="4"/>
        <v>193871.90386813637</v>
      </c>
      <c r="O21" s="11">
        <f t="shared" si="4"/>
        <v>239492.34239432093</v>
      </c>
      <c r="P21" s="11">
        <f t="shared" si="4"/>
        <v>289912.54506576771</v>
      </c>
      <c r="Q21" s="11">
        <f t="shared" si="4"/>
        <v>392508.74949799431</v>
      </c>
      <c r="R21" s="11">
        <f t="shared" si="4"/>
        <v>557025.97327026224</v>
      </c>
      <c r="S21" s="11">
        <f t="shared" si="4"/>
        <v>675212.10799963109</v>
      </c>
      <c r="T21" s="11">
        <f t="shared" si="4"/>
        <v>908126.1945858394</v>
      </c>
      <c r="U21" s="11">
        <f t="shared" si="4"/>
        <v>1229668.4864092276</v>
      </c>
      <c r="V21" s="11">
        <f t="shared" si="4"/>
        <v>1596491.8170698534</v>
      </c>
      <c r="W21" s="11">
        <f t="shared" si="4"/>
        <v>2220291.6850359449</v>
      </c>
      <c r="X21" s="11">
        <f t="shared" si="4"/>
        <v>2933590.5339341536</v>
      </c>
      <c r="Y21" s="11">
        <f t="shared" si="4"/>
        <v>3939390.3810675917</v>
      </c>
      <c r="Z21" s="11">
        <f t="shared" si="4"/>
        <v>4761240.8161147181</v>
      </c>
      <c r="AA21" s="11">
        <f t="shared" si="4"/>
        <v>5166346.1262083091</v>
      </c>
      <c r="AB21" s="11">
        <f t="shared" si="4"/>
        <v>7791667.6480621081</v>
      </c>
      <c r="AC21" s="11">
        <f t="shared" si="4"/>
        <v>9869910.6421968043</v>
      </c>
      <c r="AD21" s="11">
        <f t="shared" si="4"/>
        <v>13573976.902727986</v>
      </c>
      <c r="AE21" s="11">
        <f t="shared" si="4"/>
        <v>19338265.659397949</v>
      </c>
    </row>
    <row r="22" spans="1:31" ht="15.75" x14ac:dyDescent="0.25">
      <c r="A22" s="14" t="s">
        <v>6</v>
      </c>
      <c r="B22" s="15">
        <v>62880.11552620065</v>
      </c>
      <c r="C22" s="15">
        <v>73479.999384959316</v>
      </c>
      <c r="D22" s="15">
        <v>72646.532520410066</v>
      </c>
      <c r="E22" s="15">
        <v>73995.400023424532</v>
      </c>
      <c r="F22" s="15">
        <v>76123</v>
      </c>
      <c r="G22" s="15">
        <v>88121.527581544055</v>
      </c>
      <c r="H22" s="15">
        <v>91786.975333012902</v>
      </c>
      <c r="I22" s="15">
        <v>92720.966733491863</v>
      </c>
      <c r="J22" s="15">
        <v>93087.824286129922</v>
      </c>
      <c r="K22" s="15">
        <v>92088.271184397207</v>
      </c>
      <c r="L22" s="15">
        <v>100375.6189414251</v>
      </c>
      <c r="M22" s="15">
        <v>109171.99410901697</v>
      </c>
      <c r="N22" s="15">
        <v>150657.35187044341</v>
      </c>
      <c r="O22" s="15">
        <v>189229.03057448118</v>
      </c>
      <c r="P22" s="15">
        <v>241802.35883074635</v>
      </c>
      <c r="Q22" s="15">
        <v>327373.00646576361</v>
      </c>
      <c r="R22" s="15">
        <v>450191.72860247089</v>
      </c>
      <c r="S22" s="15">
        <v>545710.47071477806</v>
      </c>
      <c r="T22" s="15">
        <v>733950.22511777852</v>
      </c>
      <c r="U22" s="15">
        <v>993825.43735704885</v>
      </c>
      <c r="V22" s="15">
        <v>1290294.2507452148</v>
      </c>
      <c r="W22" s="15">
        <v>1794453.0410668158</v>
      </c>
      <c r="X22" s="15">
        <v>2370945.4439441105</v>
      </c>
      <c r="Y22" s="15">
        <v>3183838.9058965733</v>
      </c>
      <c r="Z22" s="15">
        <v>3848063.3510052469</v>
      </c>
      <c r="AA22" s="15">
        <v>4175471.8895090469</v>
      </c>
      <c r="AB22" s="15">
        <v>6297272.4711260712</v>
      </c>
      <c r="AC22" s="15">
        <v>7976920.909227768</v>
      </c>
      <c r="AD22" s="15">
        <v>10970569.451137954</v>
      </c>
      <c r="AE22" s="15">
        <v>15629302.156713175</v>
      </c>
    </row>
    <row r="23" spans="1:31" ht="15.75" x14ac:dyDescent="0.25">
      <c r="A23" s="14" t="s">
        <v>7</v>
      </c>
      <c r="B23" s="15">
        <v>12205.450659059665</v>
      </c>
      <c r="C23" s="15">
        <v>13231.999854612463</v>
      </c>
      <c r="D23" s="15">
        <v>14427.903705544893</v>
      </c>
      <c r="E23" s="15">
        <v>16881.716587620551</v>
      </c>
      <c r="F23" s="15">
        <v>25224</v>
      </c>
      <c r="G23" s="15">
        <v>22809.926000000003</v>
      </c>
      <c r="H23" s="15">
        <v>29287.850000000006</v>
      </c>
      <c r="I23" s="15">
        <v>28084.92612</v>
      </c>
      <c r="J23" s="15">
        <v>26053.267993591126</v>
      </c>
      <c r="K23" s="15">
        <v>27598.291096809226</v>
      </c>
      <c r="L23" s="15">
        <v>32841.513972283516</v>
      </c>
      <c r="M23" s="15">
        <v>24503.733629841427</v>
      </c>
      <c r="N23" s="15">
        <v>43214.551997692965</v>
      </c>
      <c r="O23" s="15">
        <v>50263.31181983975</v>
      </c>
      <c r="P23" s="15">
        <v>48110.186235021334</v>
      </c>
      <c r="Q23" s="15">
        <v>65135.743032230675</v>
      </c>
      <c r="R23" s="15">
        <v>106834.24466779137</v>
      </c>
      <c r="S23" s="15">
        <v>129501.63728485306</v>
      </c>
      <c r="T23" s="15">
        <v>174172.49794354162</v>
      </c>
      <c r="U23" s="15">
        <v>235843.04905217883</v>
      </c>
      <c r="V23" s="15">
        <v>306197.56632463867</v>
      </c>
      <c r="W23" s="15">
        <v>425838.64396912925</v>
      </c>
      <c r="X23" s="15">
        <v>562645.08999004308</v>
      </c>
      <c r="Y23" s="15">
        <v>755551.47517101839</v>
      </c>
      <c r="Z23" s="15">
        <v>913177.4651094717</v>
      </c>
      <c r="AA23" s="15">
        <v>990874.23669926182</v>
      </c>
      <c r="AB23" s="15">
        <v>1494395.1769360369</v>
      </c>
      <c r="AC23" s="15">
        <v>1892989.7329690359</v>
      </c>
      <c r="AD23" s="15">
        <v>2603407.4515900309</v>
      </c>
      <c r="AE23" s="15">
        <v>3708963.5026847753</v>
      </c>
    </row>
    <row r="24" spans="1:31" ht="15.75" x14ac:dyDescent="0.25">
      <c r="A24" s="14" t="s">
        <v>36</v>
      </c>
      <c r="B24" s="15">
        <v>1638.0070921721308</v>
      </c>
      <c r="C24" s="15">
        <v>347.86964558490564</v>
      </c>
      <c r="D24" s="15">
        <v>425.74600630662599</v>
      </c>
      <c r="E24" s="15">
        <v>264.32623381618572</v>
      </c>
      <c r="F24" s="15">
        <v>0</v>
      </c>
      <c r="G24" s="15">
        <v>0</v>
      </c>
      <c r="H24" s="15">
        <v>0</v>
      </c>
      <c r="I24" s="15">
        <v>1.5</v>
      </c>
      <c r="J24" s="15">
        <v>0</v>
      </c>
      <c r="K24" s="15">
        <v>0</v>
      </c>
      <c r="L24" s="15">
        <v>16.674767924488929</v>
      </c>
      <c r="M24" s="15">
        <v>34.057913672035177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3.4715245192774615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</row>
    <row r="25" spans="1:31" ht="15.75" x14ac:dyDescent="0.25">
      <c r="A25" s="10" t="s">
        <v>21</v>
      </c>
      <c r="B25" s="12">
        <v>31.208150410000002</v>
      </c>
      <c r="C25" s="12">
        <v>25.584939999999996</v>
      </c>
      <c r="D25" s="12">
        <v>16.539753630899593</v>
      </c>
      <c r="E25" s="12">
        <v>4.8520000000000003</v>
      </c>
      <c r="F25" s="12">
        <v>0</v>
      </c>
      <c r="G25" s="12">
        <v>169.488</v>
      </c>
      <c r="H25" s="12">
        <v>585.02</v>
      </c>
      <c r="I25" s="12">
        <v>1020.4689999999999</v>
      </c>
      <c r="J25" s="12">
        <v>425.97299999999996</v>
      </c>
      <c r="K25" s="12">
        <v>0</v>
      </c>
      <c r="L25" s="12">
        <v>4542.1067158152337</v>
      </c>
      <c r="M25" s="12">
        <v>920.1823826887437</v>
      </c>
      <c r="N25" s="12">
        <v>979.1971482046813</v>
      </c>
      <c r="O25" s="12">
        <v>682.73652418562835</v>
      </c>
      <c r="P25" s="12">
        <v>0</v>
      </c>
      <c r="Q25" s="12">
        <v>0</v>
      </c>
      <c r="R25" s="12">
        <v>36.439310119240652</v>
      </c>
      <c r="S25" s="12">
        <v>44.170765063637489</v>
      </c>
      <c r="T25" s="12">
        <v>30.998454519277463</v>
      </c>
      <c r="U25" s="12">
        <v>268.40069</v>
      </c>
      <c r="V25" s="12">
        <v>348.46750162083919</v>
      </c>
      <c r="W25" s="12">
        <v>484.62478046020965</v>
      </c>
      <c r="X25" s="12">
        <v>640.31707097302944</v>
      </c>
      <c r="Y25" s="12">
        <v>859.85378022123962</v>
      </c>
      <c r="Z25" s="12">
        <v>1036.1562070416135</v>
      </c>
      <c r="AA25" s="12">
        <v>2752</v>
      </c>
      <c r="AB25" s="12">
        <v>0</v>
      </c>
      <c r="AC25" s="12">
        <v>0</v>
      </c>
      <c r="AD25" s="12">
        <v>0</v>
      </c>
      <c r="AE25" s="12">
        <v>0</v>
      </c>
    </row>
    <row r="26" spans="1:31" ht="16.5" thickBot="1" x14ac:dyDescent="0.3">
      <c r="A26" s="10" t="s">
        <v>22</v>
      </c>
      <c r="B26" s="12">
        <v>2972.6027904696348</v>
      </c>
      <c r="C26" s="12">
        <v>2809.8882713868857</v>
      </c>
      <c r="D26" s="12">
        <v>3935.4855484170271</v>
      </c>
      <c r="E26" s="12">
        <v>4382.355120222941</v>
      </c>
      <c r="F26" s="12">
        <v>3285</v>
      </c>
      <c r="G26" s="12">
        <v>4897.3090000000011</v>
      </c>
      <c r="H26" s="12">
        <v>4997.9240000000009</v>
      </c>
      <c r="I26" s="12">
        <v>3550.4501700000001</v>
      </c>
      <c r="J26" s="12">
        <v>4638.0788450144246</v>
      </c>
      <c r="K26" s="12">
        <v>4638.0788450144246</v>
      </c>
      <c r="L26" s="12">
        <v>2853.1392026925205</v>
      </c>
      <c r="M26" s="12">
        <v>4202.9646046470189</v>
      </c>
      <c r="N26" s="12">
        <v>7899.4384458981131</v>
      </c>
      <c r="O26" s="12">
        <v>8757.4581957496666</v>
      </c>
      <c r="P26" s="12">
        <v>8794.1149633088644</v>
      </c>
      <c r="Q26" s="12">
        <v>11906.235607731</v>
      </c>
      <c r="R26" s="12">
        <v>19702.764912270588</v>
      </c>
      <c r="S26" s="12">
        <v>23883.168951227111</v>
      </c>
      <c r="T26" s="12">
        <v>32121.533613454969</v>
      </c>
      <c r="U26" s="12">
        <v>43495.043804705216</v>
      </c>
      <c r="V26" s="12">
        <v>56470.083022195606</v>
      </c>
      <c r="W26" s="12">
        <v>78534.731244403534</v>
      </c>
      <c r="X26" s="12">
        <v>103765.07992908832</v>
      </c>
      <c r="Y26" s="12">
        <v>139341.58603081157</v>
      </c>
      <c r="Z26" s="12">
        <v>168411.55169096639</v>
      </c>
      <c r="AA26" s="12">
        <v>182740.67649393828</v>
      </c>
      <c r="AB26" s="12">
        <v>275601.86294908583</v>
      </c>
      <c r="AC26" s="12">
        <v>349112.13914610294</v>
      </c>
      <c r="AD26" s="12">
        <v>480129.99154938734</v>
      </c>
      <c r="AE26" s="12">
        <v>684020.71067032288</v>
      </c>
    </row>
    <row r="27" spans="1:31" ht="16.5" thickBot="1" x14ac:dyDescent="0.3">
      <c r="A27" s="8" t="s">
        <v>8</v>
      </c>
      <c r="B27" s="9">
        <f>+B10-B20</f>
        <v>-4506.7764381163433</v>
      </c>
      <c r="C27" s="9">
        <f t="shared" ref="C27:AE27" si="5">+C10-C20</f>
        <v>-6619.4234032646054</v>
      </c>
      <c r="D27" s="9">
        <f t="shared" si="5"/>
        <v>-11268.420392622473</v>
      </c>
      <c r="E27" s="9">
        <f t="shared" si="5"/>
        <v>6147.801423039884</v>
      </c>
      <c r="F27" s="9">
        <f t="shared" si="5"/>
        <v>6922.8000000000029</v>
      </c>
      <c r="G27" s="9">
        <f t="shared" si="5"/>
        <v>10297.539650626961</v>
      </c>
      <c r="H27" s="9">
        <f t="shared" si="5"/>
        <v>-5953.7843330129108</v>
      </c>
      <c r="I27" s="9">
        <f t="shared" si="5"/>
        <v>887.65693650813773</v>
      </c>
      <c r="J27" s="9">
        <f t="shared" si="5"/>
        <v>2879.1688421218714</v>
      </c>
      <c r="K27" s="9">
        <f t="shared" si="5"/>
        <v>-215.75513813584985</v>
      </c>
      <c r="L27" s="9">
        <f t="shared" si="5"/>
        <v>-7583.2439716965309</v>
      </c>
      <c r="M27" s="9">
        <f t="shared" si="5"/>
        <v>27287.91246559631</v>
      </c>
      <c r="N27" s="9">
        <f t="shared" si="5"/>
        <v>8720.2872516549833</v>
      </c>
      <c r="O27" s="9">
        <f t="shared" si="5"/>
        <v>-8891.8217768149916</v>
      </c>
      <c r="P27" s="9">
        <f t="shared" si="5"/>
        <v>9739.9117218207102</v>
      </c>
      <c r="Q27" s="9">
        <f t="shared" si="5"/>
        <v>5744.5301392452675</v>
      </c>
      <c r="R27" s="9">
        <f t="shared" si="5"/>
        <v>-59264.578423656407</v>
      </c>
      <c r="S27" s="9">
        <f t="shared" si="5"/>
        <v>-66617.93422865367</v>
      </c>
      <c r="T27" s="9">
        <f t="shared" si="5"/>
        <v>-164903.30365030712</v>
      </c>
      <c r="U27" s="9">
        <f t="shared" si="5"/>
        <v>-237887.0978578889</v>
      </c>
      <c r="V27" s="9">
        <f t="shared" si="5"/>
        <v>-293960.00270518707</v>
      </c>
      <c r="W27" s="9">
        <f t="shared" si="5"/>
        <v>-447394.93459684332</v>
      </c>
      <c r="X27" s="9">
        <f t="shared" si="5"/>
        <v>-575002.56317894068</v>
      </c>
      <c r="Y27" s="9">
        <f t="shared" si="5"/>
        <v>-764051.35597335547</v>
      </c>
      <c r="Z27" s="9">
        <f t="shared" si="5"/>
        <v>-818604.57563226297</v>
      </c>
      <c r="AA27" s="9">
        <f t="shared" si="5"/>
        <v>-609469.61249629501</v>
      </c>
      <c r="AB27" s="9">
        <f t="shared" si="5"/>
        <v>-1125970.1709889388</v>
      </c>
      <c r="AC27" s="9">
        <f t="shared" si="5"/>
        <v>-1545353.8599403705</v>
      </c>
      <c r="AD27" s="9">
        <f t="shared" si="5"/>
        <v>-2051682.3688853681</v>
      </c>
      <c r="AE27" s="9">
        <f t="shared" si="5"/>
        <v>-2957950.9537922964</v>
      </c>
    </row>
    <row r="28" spans="1:31" ht="16.5" thickBot="1" x14ac:dyDescent="0.3">
      <c r="A28" s="8" t="s">
        <v>9</v>
      </c>
      <c r="B28" s="9">
        <f>+B29+B30+B31+B32</f>
        <v>94.660759999999996</v>
      </c>
      <c r="C28" s="9">
        <f t="shared" ref="C28:AE28" si="6">+C29+C30+C31+C32</f>
        <v>70.02</v>
      </c>
      <c r="D28" s="9">
        <f t="shared" si="6"/>
        <v>147.42000000000002</v>
      </c>
      <c r="E28" s="9">
        <f t="shared" si="6"/>
        <v>357.23808405112749</v>
      </c>
      <c r="F28" s="9">
        <f t="shared" si="6"/>
        <v>127</v>
      </c>
      <c r="G28" s="9">
        <f t="shared" si="6"/>
        <v>6.1459999999999999</v>
      </c>
      <c r="H28" s="9">
        <f t="shared" si="6"/>
        <v>12037.597</v>
      </c>
      <c r="I28" s="9">
        <f t="shared" si="6"/>
        <v>288.02999999999997</v>
      </c>
      <c r="J28" s="9">
        <f t="shared" si="6"/>
        <v>245.17</v>
      </c>
      <c r="K28" s="9">
        <f t="shared" si="6"/>
        <v>0</v>
      </c>
      <c r="L28" s="9">
        <f t="shared" si="6"/>
        <v>5088.0775766079651</v>
      </c>
      <c r="M28" s="9">
        <f t="shared" si="6"/>
        <v>20652.788778658418</v>
      </c>
      <c r="N28" s="9">
        <f t="shared" si="6"/>
        <v>55494.659145041966</v>
      </c>
      <c r="O28" s="9">
        <f t="shared" si="6"/>
        <v>92038.856252101439</v>
      </c>
      <c r="P28" s="9">
        <f t="shared" si="6"/>
        <v>154977.80857361981</v>
      </c>
      <c r="Q28" s="9">
        <f t="shared" si="6"/>
        <v>209822.3994735085</v>
      </c>
      <c r="R28" s="9">
        <f t="shared" si="6"/>
        <v>216427.78658512866</v>
      </c>
      <c r="S28" s="9">
        <f t="shared" si="6"/>
        <v>262317.45149111323</v>
      </c>
      <c r="T28" s="9">
        <f t="shared" si="6"/>
        <v>304439.70012163452</v>
      </c>
      <c r="U28" s="9">
        <f t="shared" si="6"/>
        <v>371956.76752188645</v>
      </c>
      <c r="V28" s="9">
        <f t="shared" si="6"/>
        <v>457903.8057383179</v>
      </c>
      <c r="W28" s="9">
        <f t="shared" si="6"/>
        <v>687791.22667956003</v>
      </c>
      <c r="X28" s="9">
        <f t="shared" si="6"/>
        <v>990567.72065522231</v>
      </c>
      <c r="Y28" s="9">
        <f t="shared" si="6"/>
        <v>269642.31849589723</v>
      </c>
      <c r="Z28" s="9">
        <f t="shared" si="6"/>
        <v>410284.38055402419</v>
      </c>
      <c r="AA28" s="9">
        <f t="shared" si="6"/>
        <v>408978.74055000005</v>
      </c>
      <c r="AB28" s="9">
        <f t="shared" si="6"/>
        <v>164073.21823139949</v>
      </c>
      <c r="AC28" s="9">
        <f t="shared" si="6"/>
        <v>152076.59156037637</v>
      </c>
      <c r="AD28" s="9">
        <f t="shared" si="6"/>
        <v>764554.07354315184</v>
      </c>
      <c r="AE28" s="9">
        <f t="shared" si="6"/>
        <v>996101.97712948872</v>
      </c>
    </row>
    <row r="29" spans="1:31" ht="15.75" x14ac:dyDescent="0.25">
      <c r="A29" s="10" t="s">
        <v>23</v>
      </c>
      <c r="B29" s="12">
        <v>35.685499999999998</v>
      </c>
      <c r="C29" s="12">
        <v>64.5</v>
      </c>
      <c r="D29" s="12">
        <v>1.77</v>
      </c>
      <c r="E29" s="12">
        <v>256.02300000000002</v>
      </c>
      <c r="F29" s="12">
        <v>127</v>
      </c>
      <c r="G29" s="12">
        <v>6.1459999999999999</v>
      </c>
      <c r="H29" s="12">
        <v>1255.597</v>
      </c>
      <c r="I29" s="12">
        <v>198.03</v>
      </c>
      <c r="J29" s="12">
        <v>10.17</v>
      </c>
      <c r="K29" s="12">
        <v>0</v>
      </c>
      <c r="L29" s="12">
        <v>146.63957660796507</v>
      </c>
      <c r="M29" s="12">
        <v>71.91338024897891</v>
      </c>
      <c r="N29" s="12">
        <v>0</v>
      </c>
      <c r="O29" s="12">
        <v>220.74599887392134</v>
      </c>
      <c r="P29" s="12">
        <v>0</v>
      </c>
      <c r="Q29" s="12">
        <v>0</v>
      </c>
      <c r="R29" s="12">
        <v>1186.0473582688494</v>
      </c>
      <c r="S29" s="12">
        <v>1437.6951442003024</v>
      </c>
      <c r="T29" s="12">
        <v>1942.0713576882051</v>
      </c>
      <c r="U29" s="12">
        <v>658.28610752063264</v>
      </c>
      <c r="V29" s="12">
        <v>854.65993116270306</v>
      </c>
      <c r="W29" s="12">
        <v>1188.6026087980347</v>
      </c>
      <c r="X29" s="12">
        <v>1570.4573346284924</v>
      </c>
      <c r="Y29" s="12">
        <v>2108.8984458972195</v>
      </c>
      <c r="Z29" s="12">
        <v>2541.302096938598</v>
      </c>
      <c r="AA29" s="12">
        <v>6396.7566399999996</v>
      </c>
      <c r="AB29" s="12">
        <v>8390.6811313994804</v>
      </c>
      <c r="AC29" s="12">
        <v>9870.754200376361</v>
      </c>
      <c r="AD29" s="12">
        <v>20451.819493151779</v>
      </c>
      <c r="AE29" s="12">
        <v>36999.971549488851</v>
      </c>
    </row>
    <row r="30" spans="1:31" ht="15.75" x14ac:dyDescent="0.25">
      <c r="A30" s="10" t="s">
        <v>24</v>
      </c>
      <c r="B30" s="12">
        <v>0</v>
      </c>
      <c r="C30" s="12">
        <v>0</v>
      </c>
      <c r="D30" s="12">
        <v>0</v>
      </c>
      <c r="E30" s="12">
        <v>100.848</v>
      </c>
      <c r="F30" s="12">
        <v>0</v>
      </c>
      <c r="G30" s="12">
        <v>0</v>
      </c>
      <c r="H30" s="12">
        <v>10782</v>
      </c>
      <c r="I30" s="12">
        <v>90</v>
      </c>
      <c r="J30" s="12">
        <v>235</v>
      </c>
      <c r="K30" s="12">
        <v>0</v>
      </c>
      <c r="L30" s="12">
        <v>4941.4380000000001</v>
      </c>
      <c r="M30" s="12">
        <v>20574.803882572443</v>
      </c>
      <c r="N30" s="12">
        <v>55491.211924911142</v>
      </c>
      <c r="O30" s="12">
        <v>91814.968172713372</v>
      </c>
      <c r="P30" s="12">
        <v>154976.40561429123</v>
      </c>
      <c r="Q30" s="12">
        <v>209820.50002548174</v>
      </c>
      <c r="R30" s="12">
        <v>215216.5200593936</v>
      </c>
      <c r="S30" s="12">
        <v>260879.75634691294</v>
      </c>
      <c r="T30" s="12">
        <v>302497.6287639463</v>
      </c>
      <c r="U30" s="12">
        <v>371298.48141436581</v>
      </c>
      <c r="V30" s="12">
        <v>457049.14580715518</v>
      </c>
      <c r="W30" s="12">
        <v>686602.62407076196</v>
      </c>
      <c r="X30" s="12">
        <v>988997.26332059386</v>
      </c>
      <c r="Y30" s="12">
        <v>267533.42005000002</v>
      </c>
      <c r="Z30" s="12">
        <v>407743.07845708559</v>
      </c>
      <c r="AA30" s="12">
        <v>402581.98391000007</v>
      </c>
      <c r="AB30" s="12">
        <v>155682.53710000002</v>
      </c>
      <c r="AC30" s="12">
        <v>142205.83736</v>
      </c>
      <c r="AD30" s="12">
        <v>744102.25405000011</v>
      </c>
      <c r="AE30" s="12">
        <v>959102.00557999988</v>
      </c>
    </row>
    <row r="31" spans="1:31" ht="15.75" x14ac:dyDescent="0.25">
      <c r="A31" s="10" t="s">
        <v>25</v>
      </c>
      <c r="B31" s="12">
        <v>0</v>
      </c>
      <c r="C31" s="12">
        <v>1.02</v>
      </c>
      <c r="D31" s="12">
        <v>0</v>
      </c>
      <c r="E31" s="12">
        <v>0.36708405112747494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3.4472201308266022</v>
      </c>
      <c r="O31" s="12">
        <v>3.142080514135932</v>
      </c>
      <c r="P31" s="12">
        <v>0</v>
      </c>
      <c r="Q31" s="12">
        <v>0</v>
      </c>
      <c r="R31" s="12">
        <v>25.219167466209566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</row>
    <row r="32" spans="1:31" ht="16.5" thickBot="1" x14ac:dyDescent="0.3">
      <c r="A32" s="10" t="s">
        <v>37</v>
      </c>
      <c r="B32" s="15">
        <v>58.975259999999999</v>
      </c>
      <c r="C32" s="15">
        <v>4.5</v>
      </c>
      <c r="D32" s="15">
        <v>145.65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6.071515836996543</v>
      </c>
      <c r="N32" s="15">
        <v>0</v>
      </c>
      <c r="O32" s="15">
        <v>0</v>
      </c>
      <c r="P32" s="15">
        <v>1.4029593285762558</v>
      </c>
      <c r="Q32" s="15">
        <v>1.8994480267526523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</row>
    <row r="33" spans="1:31" ht="16.5" thickBot="1" x14ac:dyDescent="0.3">
      <c r="A33" s="8" t="s">
        <v>10</v>
      </c>
      <c r="B33" s="9">
        <f>+B34+B35+B36</f>
        <v>12526.345072036556</v>
      </c>
      <c r="C33" s="9">
        <f t="shared" ref="C33:AE33" si="7">+C34+C35+C36</f>
        <v>14046.646396404671</v>
      </c>
      <c r="D33" s="9">
        <f t="shared" si="7"/>
        <v>13302.977422144433</v>
      </c>
      <c r="E33" s="9">
        <f t="shared" si="7"/>
        <v>12930.961541876444</v>
      </c>
      <c r="F33" s="9">
        <f t="shared" si="7"/>
        <v>14424</v>
      </c>
      <c r="G33" s="9">
        <f t="shared" si="7"/>
        <v>21052.054899999999</v>
      </c>
      <c r="H33" s="9">
        <f t="shared" si="7"/>
        <v>23861.040000000001</v>
      </c>
      <c r="I33" s="9">
        <f t="shared" si="7"/>
        <v>14693.168769999998</v>
      </c>
      <c r="J33" s="9">
        <f t="shared" si="7"/>
        <v>14195.744499999999</v>
      </c>
      <c r="K33" s="9">
        <f t="shared" si="7"/>
        <v>14780.3004996937</v>
      </c>
      <c r="L33" s="9">
        <f t="shared" si="7"/>
        <v>15182.280407240971</v>
      </c>
      <c r="M33" s="9">
        <f t="shared" si="7"/>
        <v>28198.787050553427</v>
      </c>
      <c r="N33" s="9">
        <f t="shared" si="7"/>
        <v>71448.416018100412</v>
      </c>
      <c r="O33" s="9">
        <f t="shared" si="7"/>
        <v>105065.80653361937</v>
      </c>
      <c r="P33" s="9">
        <f t="shared" si="7"/>
        <v>165210.59631758131</v>
      </c>
      <c r="Q33" s="9">
        <f t="shared" si="7"/>
        <v>223676.43507707154</v>
      </c>
      <c r="R33" s="9">
        <f t="shared" si="7"/>
        <v>258644.15214046402</v>
      </c>
      <c r="S33" s="9">
        <f t="shared" si="7"/>
        <v>313521.5799063053</v>
      </c>
      <c r="T33" s="9">
        <f t="shared" si="7"/>
        <v>361154.235236098</v>
      </c>
      <c r="U33" s="9">
        <f t="shared" si="7"/>
        <v>381618.79119827173</v>
      </c>
      <c r="V33" s="9">
        <f t="shared" si="7"/>
        <v>495459.77970632812</v>
      </c>
      <c r="W33" s="9">
        <f t="shared" si="7"/>
        <v>689051.59261681873</v>
      </c>
      <c r="X33" s="9">
        <f t="shared" si="7"/>
        <v>990567.72065522231</v>
      </c>
      <c r="Y33" s="9">
        <f t="shared" si="7"/>
        <v>267533.42005000002</v>
      </c>
      <c r="Z33" s="9">
        <f t="shared" si="7"/>
        <v>407743.07845708565</v>
      </c>
      <c r="AA33" s="9">
        <f t="shared" si="7"/>
        <v>342595.11900140997</v>
      </c>
      <c r="AB33" s="9">
        <f t="shared" si="7"/>
        <v>132485.00791366652</v>
      </c>
      <c r="AC33" s="9">
        <f t="shared" si="7"/>
        <v>121016.40838437474</v>
      </c>
      <c r="AD33" s="9">
        <f t="shared" si="7"/>
        <v>633227.04558102519</v>
      </c>
      <c r="AE33" s="9">
        <f t="shared" si="7"/>
        <v>816190.68629168498</v>
      </c>
    </row>
    <row r="34" spans="1:31" ht="15.75" x14ac:dyDescent="0.25">
      <c r="A34" s="16" t="s">
        <v>26</v>
      </c>
      <c r="B34" s="12">
        <v>12265.392002936725</v>
      </c>
      <c r="C34" s="12">
        <v>13978.355377748498</v>
      </c>
      <c r="D34" s="12">
        <v>12832.086458222158</v>
      </c>
      <c r="E34" s="12">
        <v>11820.013241876444</v>
      </c>
      <c r="F34" s="12">
        <v>14051</v>
      </c>
      <c r="G34" s="12">
        <v>21045.8449</v>
      </c>
      <c r="H34" s="12">
        <v>23843.54</v>
      </c>
      <c r="I34" s="12">
        <v>14586.530769999998</v>
      </c>
      <c r="J34" s="12">
        <v>14129.717499999999</v>
      </c>
      <c r="K34" s="12">
        <v>14780.3004996937</v>
      </c>
      <c r="L34" s="12">
        <v>15078.821031969035</v>
      </c>
      <c r="M34" s="12">
        <v>23153.821145301241</v>
      </c>
      <c r="N34" s="12">
        <v>62494.773981149323</v>
      </c>
      <c r="O34" s="12">
        <v>88493.120446824047</v>
      </c>
      <c r="P34" s="12">
        <v>157341.14849848536</v>
      </c>
      <c r="Q34" s="12">
        <v>213022.09405153105</v>
      </c>
      <c r="R34" s="12">
        <v>186422.896483844</v>
      </c>
      <c r="S34" s="12">
        <v>225976.88968657894</v>
      </c>
      <c r="T34" s="12">
        <v>140897.641256098</v>
      </c>
      <c r="U34" s="12">
        <v>143508.3429749721</v>
      </c>
      <c r="V34" s="12">
        <v>186318.42465917295</v>
      </c>
      <c r="W34" s="12">
        <v>259118.92852605678</v>
      </c>
      <c r="X34" s="12">
        <v>422513.3509946285</v>
      </c>
      <c r="Y34" s="12">
        <v>267533.42005000002</v>
      </c>
      <c r="Z34" s="12">
        <v>407743.07845708565</v>
      </c>
      <c r="AA34" s="12">
        <v>342595.11900140997</v>
      </c>
      <c r="AB34" s="12">
        <v>132485.00791366652</v>
      </c>
      <c r="AC34" s="12">
        <v>121016.40838437474</v>
      </c>
      <c r="AD34" s="12">
        <v>633227.04558102519</v>
      </c>
      <c r="AE34" s="12">
        <v>816190.68629168498</v>
      </c>
    </row>
    <row r="35" spans="1:31" ht="15.75" x14ac:dyDescent="0.25">
      <c r="A35" s="10" t="s">
        <v>27</v>
      </c>
      <c r="B35" s="12">
        <v>29.93986909983148</v>
      </c>
      <c r="C35" s="12">
        <v>28.301018656173692</v>
      </c>
      <c r="D35" s="12">
        <v>39.637963922273293</v>
      </c>
      <c r="E35" s="12">
        <v>728.15329999999994</v>
      </c>
      <c r="F35" s="12">
        <v>7</v>
      </c>
      <c r="G35" s="12">
        <v>0</v>
      </c>
      <c r="H35" s="12">
        <v>13.200000000000001</v>
      </c>
      <c r="I35" s="12">
        <v>53.405000000000001</v>
      </c>
      <c r="J35" s="12">
        <v>66.027000000000001</v>
      </c>
      <c r="K35" s="12">
        <v>0</v>
      </c>
      <c r="L35" s="12">
        <v>103.4593752719359</v>
      </c>
      <c r="M35" s="12">
        <v>5044.9659052521847</v>
      </c>
      <c r="N35" s="12">
        <v>8953.6420369510852</v>
      </c>
      <c r="O35" s="12">
        <v>16572.686086795318</v>
      </c>
      <c r="P35" s="12">
        <v>7869.4478190959371</v>
      </c>
      <c r="Q35" s="12">
        <v>10654.341025540489</v>
      </c>
      <c r="R35" s="12">
        <v>72221.255656620022</v>
      </c>
      <c r="S35" s="12">
        <v>87544.69021972637</v>
      </c>
      <c r="T35" s="12">
        <v>220256.59398000001</v>
      </c>
      <c r="U35" s="12">
        <v>238110.44822329964</v>
      </c>
      <c r="V35" s="12">
        <v>309141.35504715517</v>
      </c>
      <c r="W35" s="12">
        <v>429932.66409076191</v>
      </c>
      <c r="X35" s="12">
        <v>568054.3696605938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</row>
    <row r="36" spans="1:31" ht="16.5" thickBot="1" x14ac:dyDescent="0.3">
      <c r="A36" s="10" t="s">
        <v>28</v>
      </c>
      <c r="B36" s="12">
        <v>231.01319999999998</v>
      </c>
      <c r="C36" s="12">
        <v>39.99</v>
      </c>
      <c r="D36" s="12">
        <v>431.25299999999999</v>
      </c>
      <c r="E36" s="12">
        <v>382.79500000000002</v>
      </c>
      <c r="F36" s="12">
        <v>366</v>
      </c>
      <c r="G36" s="12">
        <v>6.21</v>
      </c>
      <c r="H36" s="12">
        <v>4.3</v>
      </c>
      <c r="I36" s="12">
        <v>53.232999999999997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</row>
    <row r="37" spans="1:31" ht="16.5" thickBot="1" x14ac:dyDescent="0.3">
      <c r="A37" s="8" t="s">
        <v>11</v>
      </c>
      <c r="B37" s="17">
        <f>+B10+B28</f>
        <v>75315.268540195742</v>
      </c>
      <c r="C37" s="17">
        <f t="shared" ref="C37:AE37" si="8">+C10+C28</f>
        <v>83345.938693278949</v>
      </c>
      <c r="D37" s="17">
        <f t="shared" si="8"/>
        <v>80331.207141687046</v>
      </c>
      <c r="E37" s="17">
        <f t="shared" si="8"/>
        <v>102033.68947217523</v>
      </c>
      <c r="F37" s="17">
        <f t="shared" si="8"/>
        <v>111681.8</v>
      </c>
      <c r="G37" s="17">
        <f t="shared" si="8"/>
        <v>126301.93623217102</v>
      </c>
      <c r="H37" s="17">
        <f t="shared" si="8"/>
        <v>132741.58199999999</v>
      </c>
      <c r="I37" s="17">
        <f t="shared" si="8"/>
        <v>126553.99896</v>
      </c>
      <c r="J37" s="17">
        <f t="shared" si="8"/>
        <v>127329.48296685734</v>
      </c>
      <c r="K37" s="17">
        <f t="shared" si="8"/>
        <v>124108.88598808499</v>
      </c>
      <c r="L37" s="17">
        <f t="shared" si="8"/>
        <v>138133.88720505231</v>
      </c>
      <c r="M37" s="17">
        <f t="shared" si="8"/>
        <v>186773.63388412091</v>
      </c>
      <c r="N37" s="17">
        <f t="shared" si="8"/>
        <v>266965.48585893615</v>
      </c>
      <c r="O37" s="17">
        <f t="shared" si="8"/>
        <v>332079.57158954267</v>
      </c>
      <c r="P37" s="17">
        <f t="shared" si="8"/>
        <v>463424.38032451709</v>
      </c>
      <c r="Q37" s="17">
        <f t="shared" si="8"/>
        <v>619981.91471847903</v>
      </c>
      <c r="R37" s="17">
        <f t="shared" si="8"/>
        <v>733928.38565412431</v>
      </c>
      <c r="S37" s="17">
        <f t="shared" si="8"/>
        <v>894838.96497838129</v>
      </c>
      <c r="T37" s="17">
        <f t="shared" si="8"/>
        <v>1079815.123125141</v>
      </c>
      <c r="U37" s="17">
        <f t="shared" si="8"/>
        <v>1407501.6005679304</v>
      </c>
      <c r="V37" s="17">
        <f t="shared" si="8"/>
        <v>1817254.1706268005</v>
      </c>
      <c r="W37" s="17">
        <f t="shared" si="8"/>
        <v>2539707.3331435253</v>
      </c>
      <c r="X37" s="17">
        <f t="shared" si="8"/>
        <v>3453561.0884104967</v>
      </c>
      <c r="Y37" s="17">
        <f t="shared" si="8"/>
        <v>3585182.7834011661</v>
      </c>
      <c r="Z37" s="17">
        <f t="shared" si="8"/>
        <v>4522368.3289344879</v>
      </c>
      <c r="AA37" s="17">
        <f t="shared" si="8"/>
        <v>5151347.9307559524</v>
      </c>
      <c r="AB37" s="17">
        <f t="shared" si="8"/>
        <v>7105372.5582536543</v>
      </c>
      <c r="AC37" s="17">
        <f t="shared" si="8"/>
        <v>8825745.5129629131</v>
      </c>
      <c r="AD37" s="17">
        <f t="shared" si="8"/>
        <v>12766978.598935157</v>
      </c>
      <c r="AE37" s="17">
        <f t="shared" si="8"/>
        <v>18060437.393405464</v>
      </c>
    </row>
    <row r="38" spans="1:31" ht="16.5" thickBot="1" x14ac:dyDescent="0.3">
      <c r="A38" s="8" t="s">
        <v>12</v>
      </c>
      <c r="B38" s="17">
        <f>+B20+B33</f>
        <v>92253.729290348638</v>
      </c>
      <c r="C38" s="17">
        <f t="shared" ref="C38:AE38" si="9">+C20+C33</f>
        <v>103941.98849294822</v>
      </c>
      <c r="D38" s="17">
        <f t="shared" si="9"/>
        <v>104755.18495645396</v>
      </c>
      <c r="E38" s="17">
        <f t="shared" si="9"/>
        <v>108459.61150696066</v>
      </c>
      <c r="F38" s="17">
        <f t="shared" si="9"/>
        <v>119056</v>
      </c>
      <c r="G38" s="17">
        <f t="shared" si="9"/>
        <v>137050.30548154406</v>
      </c>
      <c r="H38" s="17">
        <f t="shared" si="9"/>
        <v>150518.8093330129</v>
      </c>
      <c r="I38" s="17">
        <f t="shared" si="9"/>
        <v>140071.48079349185</v>
      </c>
      <c r="J38" s="17">
        <f t="shared" si="9"/>
        <v>138400.88862473547</v>
      </c>
      <c r="K38" s="17">
        <f t="shared" si="9"/>
        <v>139104.94162591454</v>
      </c>
      <c r="L38" s="17">
        <f t="shared" si="9"/>
        <v>155811.33400738184</v>
      </c>
      <c r="M38" s="17">
        <f t="shared" si="9"/>
        <v>167031.71969041962</v>
      </c>
      <c r="N38" s="17">
        <f t="shared" si="9"/>
        <v>274198.95548033959</v>
      </c>
      <c r="O38" s="17">
        <f t="shared" si="9"/>
        <v>353998.34364787559</v>
      </c>
      <c r="P38" s="17">
        <f t="shared" si="9"/>
        <v>463917.25634665787</v>
      </c>
      <c r="Q38" s="17">
        <f t="shared" si="9"/>
        <v>628091.42018279689</v>
      </c>
      <c r="R38" s="17">
        <f t="shared" si="9"/>
        <v>835409.32963311614</v>
      </c>
      <c r="S38" s="17">
        <f t="shared" si="9"/>
        <v>1012661.0276222271</v>
      </c>
      <c r="T38" s="17">
        <f t="shared" si="9"/>
        <v>1301432.9618899117</v>
      </c>
      <c r="U38" s="17">
        <f t="shared" si="9"/>
        <v>1655050.7221022046</v>
      </c>
      <c r="V38" s="17">
        <f t="shared" si="9"/>
        <v>2148770.147299998</v>
      </c>
      <c r="W38" s="17">
        <f t="shared" si="9"/>
        <v>2988362.6336776274</v>
      </c>
      <c r="X38" s="17">
        <f t="shared" si="9"/>
        <v>4028563.6515894374</v>
      </c>
      <c r="Y38" s="17">
        <f t="shared" si="9"/>
        <v>4347125.2409286248</v>
      </c>
      <c r="Z38" s="17">
        <f t="shared" si="9"/>
        <v>5338431.6024698121</v>
      </c>
      <c r="AA38" s="17">
        <f t="shared" si="9"/>
        <v>5694433.9217036571</v>
      </c>
      <c r="AB38" s="17">
        <f t="shared" si="9"/>
        <v>8199754.5189248603</v>
      </c>
      <c r="AC38" s="17">
        <f t="shared" si="9"/>
        <v>10340039.189727282</v>
      </c>
      <c r="AD38" s="17">
        <f t="shared" si="9"/>
        <v>14687333.939858399</v>
      </c>
      <c r="AE38" s="17">
        <f t="shared" si="9"/>
        <v>20838477.056359954</v>
      </c>
    </row>
    <row r="39" spans="1:31" ht="16.5" thickBot="1" x14ac:dyDescent="0.3">
      <c r="A39" s="18" t="s">
        <v>13</v>
      </c>
      <c r="B39" s="9">
        <f>+B37-B38</f>
        <v>-16938.460750152895</v>
      </c>
      <c r="C39" s="9">
        <f t="shared" ref="C39:AE39" si="10">+C37-C38</f>
        <v>-20596.049799669272</v>
      </c>
      <c r="D39" s="9">
        <f t="shared" si="10"/>
        <v>-24423.977814766913</v>
      </c>
      <c r="E39" s="9">
        <f t="shared" si="10"/>
        <v>-6425.922034785428</v>
      </c>
      <c r="F39" s="9">
        <f t="shared" si="10"/>
        <v>-7374.1999999999971</v>
      </c>
      <c r="G39" s="9">
        <f t="shared" si="10"/>
        <v>-10748.369249373034</v>
      </c>
      <c r="H39" s="9">
        <f t="shared" si="10"/>
        <v>-17777.22733301291</v>
      </c>
      <c r="I39" s="9">
        <f t="shared" si="10"/>
        <v>-13517.481833491853</v>
      </c>
      <c r="J39" s="9">
        <f t="shared" si="10"/>
        <v>-11071.405657878131</v>
      </c>
      <c r="K39" s="9">
        <f t="shared" si="10"/>
        <v>-14996.055637829544</v>
      </c>
      <c r="L39" s="9">
        <f t="shared" si="10"/>
        <v>-17677.446802329534</v>
      </c>
      <c r="M39" s="9">
        <f t="shared" si="10"/>
        <v>19741.91419370129</v>
      </c>
      <c r="N39" s="9">
        <f t="shared" si="10"/>
        <v>-7233.4696214034338</v>
      </c>
      <c r="O39" s="9">
        <f t="shared" si="10"/>
        <v>-21918.772058332921</v>
      </c>
      <c r="P39" s="9">
        <f t="shared" si="10"/>
        <v>-492.87602214078652</v>
      </c>
      <c r="Q39" s="9">
        <f t="shared" si="10"/>
        <v>-8109.5054643178592</v>
      </c>
      <c r="R39" s="9">
        <f t="shared" si="10"/>
        <v>-101480.94397899183</v>
      </c>
      <c r="S39" s="9">
        <f t="shared" si="10"/>
        <v>-117822.0626438458</v>
      </c>
      <c r="T39" s="9">
        <f t="shared" si="10"/>
        <v>-221617.83876477065</v>
      </c>
      <c r="U39" s="9">
        <f t="shared" si="10"/>
        <v>-247549.12153427419</v>
      </c>
      <c r="V39" s="9">
        <f t="shared" si="10"/>
        <v>-331515.97667319747</v>
      </c>
      <c r="W39" s="9">
        <f t="shared" si="10"/>
        <v>-448655.30053410213</v>
      </c>
      <c r="X39" s="9">
        <f t="shared" si="10"/>
        <v>-575002.56317894068</v>
      </c>
      <c r="Y39" s="9">
        <f t="shared" si="10"/>
        <v>-761942.45752745867</v>
      </c>
      <c r="Z39" s="9">
        <f t="shared" si="10"/>
        <v>-816063.27353532426</v>
      </c>
      <c r="AA39" s="9">
        <f t="shared" si="10"/>
        <v>-543085.99094770476</v>
      </c>
      <c r="AB39" s="9">
        <f t="shared" si="10"/>
        <v>-1094381.960671206</v>
      </c>
      <c r="AC39" s="9">
        <f t="shared" si="10"/>
        <v>-1514293.676764369</v>
      </c>
      <c r="AD39" s="9">
        <f t="shared" si="10"/>
        <v>-1920355.3409232423</v>
      </c>
      <c r="AE39" s="9">
        <f t="shared" si="10"/>
        <v>-2778039.6629544906</v>
      </c>
    </row>
    <row r="40" spans="1:31" ht="15.75" thickBot="1" x14ac:dyDescent="0.2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</row>
    <row r="41" spans="1:31" ht="16.5" thickBot="1" x14ac:dyDescent="0.3">
      <c r="A41" s="8" t="s">
        <v>14</v>
      </c>
      <c r="B41" s="17">
        <f>+B39+B25</f>
        <v>-16907.252599742897</v>
      </c>
      <c r="C41" s="17">
        <f>+C39+C25</f>
        <v>-20570.464859669271</v>
      </c>
      <c r="D41" s="17">
        <f t="shared" ref="D41:AE41" si="11">+D39+D25</f>
        <v>-24407.438061136014</v>
      </c>
      <c r="E41" s="17">
        <f t="shared" si="11"/>
        <v>-6421.0700347854281</v>
      </c>
      <c r="F41" s="17">
        <f t="shared" si="11"/>
        <v>-7374.1999999999971</v>
      </c>
      <c r="G41" s="17">
        <f t="shared" si="11"/>
        <v>-10578.881249373035</v>
      </c>
      <c r="H41" s="17">
        <f t="shared" si="11"/>
        <v>-17192.20733301291</v>
      </c>
      <c r="I41" s="17">
        <f t="shared" si="11"/>
        <v>-12497.012833491854</v>
      </c>
      <c r="J41" s="17">
        <f t="shared" si="11"/>
        <v>-10645.432657878131</v>
      </c>
      <c r="K41" s="17">
        <f t="shared" si="11"/>
        <v>-14996.055637829544</v>
      </c>
      <c r="L41" s="17">
        <f t="shared" si="11"/>
        <v>-13135.340086514301</v>
      </c>
      <c r="M41" s="17">
        <f t="shared" si="11"/>
        <v>20662.096576390035</v>
      </c>
      <c r="N41" s="17">
        <f t="shared" si="11"/>
        <v>-6254.2724731987528</v>
      </c>
      <c r="O41" s="17">
        <f t="shared" si="11"/>
        <v>-21236.035534147293</v>
      </c>
      <c r="P41" s="17">
        <f t="shared" si="11"/>
        <v>-492.87602214078652</v>
      </c>
      <c r="Q41" s="17">
        <f t="shared" si="11"/>
        <v>-8109.5054643178592</v>
      </c>
      <c r="R41" s="17">
        <f t="shared" si="11"/>
        <v>-101444.50466887259</v>
      </c>
      <c r="S41" s="17">
        <f t="shared" si="11"/>
        <v>-117777.89187878216</v>
      </c>
      <c r="T41" s="17">
        <f t="shared" si="11"/>
        <v>-221586.84031025137</v>
      </c>
      <c r="U41" s="17">
        <f t="shared" si="11"/>
        <v>-247280.72084427418</v>
      </c>
      <c r="V41" s="17">
        <f t="shared" si="11"/>
        <v>-331167.50917157665</v>
      </c>
      <c r="W41" s="17">
        <f t="shared" si="11"/>
        <v>-448170.67575364193</v>
      </c>
      <c r="X41" s="17">
        <f t="shared" si="11"/>
        <v>-574362.24610796769</v>
      </c>
      <c r="Y41" s="17">
        <f t="shared" si="11"/>
        <v>-761082.60374723747</v>
      </c>
      <c r="Z41" s="17">
        <f t="shared" si="11"/>
        <v>-815027.11732828268</v>
      </c>
      <c r="AA41" s="17">
        <f t="shared" si="11"/>
        <v>-540333.99094770476</v>
      </c>
      <c r="AB41" s="17">
        <f t="shared" si="11"/>
        <v>-1094381.960671206</v>
      </c>
      <c r="AC41" s="17">
        <f t="shared" si="11"/>
        <v>-1514293.676764369</v>
      </c>
      <c r="AD41" s="17">
        <f t="shared" si="11"/>
        <v>-1920355.3409232423</v>
      </c>
      <c r="AE41" s="17">
        <f t="shared" si="11"/>
        <v>-2778039.6629544906</v>
      </c>
    </row>
    <row r="42" spans="1:31" ht="16.5" thickBot="1" x14ac:dyDescent="0.3">
      <c r="A42" s="8" t="s">
        <v>15</v>
      </c>
      <c r="B42" s="9">
        <f>+B38-B25</f>
        <v>92222.521139938632</v>
      </c>
      <c r="C42" s="9">
        <f>+C38-C25</f>
        <v>103916.40355294822</v>
      </c>
      <c r="D42" s="9">
        <f t="shared" ref="D42:AE42" si="12">+D38-D25</f>
        <v>104738.64520282306</v>
      </c>
      <c r="E42" s="9">
        <f t="shared" si="12"/>
        <v>108454.75950696066</v>
      </c>
      <c r="F42" s="9">
        <f t="shared" si="12"/>
        <v>119056</v>
      </c>
      <c r="G42" s="9">
        <f t="shared" si="12"/>
        <v>136880.81748154404</v>
      </c>
      <c r="H42" s="9">
        <f t="shared" si="12"/>
        <v>149933.78933301292</v>
      </c>
      <c r="I42" s="9">
        <f t="shared" si="12"/>
        <v>139051.01179349184</v>
      </c>
      <c r="J42" s="9">
        <f t="shared" si="12"/>
        <v>137974.91562473547</v>
      </c>
      <c r="K42" s="9">
        <f t="shared" si="12"/>
        <v>139104.94162591454</v>
      </c>
      <c r="L42" s="9">
        <f t="shared" si="12"/>
        <v>151269.22729156661</v>
      </c>
      <c r="M42" s="9">
        <f t="shared" si="12"/>
        <v>166111.53730773088</v>
      </c>
      <c r="N42" s="9">
        <f t="shared" si="12"/>
        <v>273219.75833213492</v>
      </c>
      <c r="O42" s="9">
        <f t="shared" si="12"/>
        <v>353315.60712368996</v>
      </c>
      <c r="P42" s="9">
        <f t="shared" si="12"/>
        <v>463917.25634665787</v>
      </c>
      <c r="Q42" s="9">
        <f t="shared" si="12"/>
        <v>628091.42018279689</v>
      </c>
      <c r="R42" s="9">
        <f t="shared" si="12"/>
        <v>835372.89032299689</v>
      </c>
      <c r="S42" s="9">
        <f t="shared" si="12"/>
        <v>1012616.8568571635</v>
      </c>
      <c r="T42" s="9">
        <f t="shared" si="12"/>
        <v>1301401.9634353924</v>
      </c>
      <c r="U42" s="9">
        <f t="shared" si="12"/>
        <v>1654782.3214122045</v>
      </c>
      <c r="V42" s="9">
        <f t="shared" si="12"/>
        <v>2148421.6797983772</v>
      </c>
      <c r="W42" s="9">
        <f t="shared" si="12"/>
        <v>2987878.0088971672</v>
      </c>
      <c r="X42" s="9">
        <f t="shared" si="12"/>
        <v>4027923.3345184643</v>
      </c>
      <c r="Y42" s="9">
        <f t="shared" si="12"/>
        <v>4346265.3871484036</v>
      </c>
      <c r="Z42" s="9">
        <f t="shared" si="12"/>
        <v>5337395.4462627703</v>
      </c>
      <c r="AA42" s="9">
        <f t="shared" si="12"/>
        <v>5691681.9217036571</v>
      </c>
      <c r="AB42" s="9">
        <f t="shared" si="12"/>
        <v>8199754.5189248603</v>
      </c>
      <c r="AC42" s="9">
        <f t="shared" si="12"/>
        <v>10340039.189727282</v>
      </c>
      <c r="AD42" s="9">
        <f t="shared" si="12"/>
        <v>14687333.939858399</v>
      </c>
      <c r="AE42" s="9">
        <f t="shared" si="12"/>
        <v>20838477.056359954</v>
      </c>
    </row>
    <row r="44" spans="1:3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spans="1:3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Y</vt:lpstr>
    </vt:vector>
  </TitlesOfParts>
  <Company>MECON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miselli</dc:creator>
  <cp:lastModifiedBy>miselli</cp:lastModifiedBy>
  <dcterms:created xsi:type="dcterms:W3CDTF">2019-03-12T15:42:58Z</dcterms:created>
  <dcterms:modified xsi:type="dcterms:W3CDTF">2023-12-01T17:49:05Z</dcterms:modified>
</cp:coreProperties>
</file>