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8670" windowHeight="8010"/>
  </bookViews>
  <sheets>
    <sheet name="X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AE14" i="2"/>
  <c r="AE10" i="2" s="1"/>
  <c r="Y14" i="2"/>
  <c r="Y10" i="2" s="1"/>
  <c r="AD14" i="2"/>
  <c r="AC14" i="2"/>
  <c r="AB14" i="2"/>
  <c r="AA14" i="2"/>
  <c r="Z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D10" i="2"/>
  <c r="AD37" i="2" s="1"/>
  <c r="AD39" i="2" s="1"/>
  <c r="AD41" i="2" s="1"/>
  <c r="AC10" i="2"/>
  <c r="AC37" i="2" s="1"/>
  <c r="AB10" i="2"/>
  <c r="AB37" i="2" s="1"/>
  <c r="AA10" i="2"/>
  <c r="AA37" i="2" s="1"/>
  <c r="Z10" i="2"/>
  <c r="Z37" i="2" s="1"/>
  <c r="Z39" i="2" s="1"/>
  <c r="Z41" i="2" s="1"/>
  <c r="X10" i="2"/>
  <c r="X37" i="2" s="1"/>
  <c r="X39" i="2" s="1"/>
  <c r="X41" i="2" s="1"/>
  <c r="W10" i="2"/>
  <c r="W37" i="2" s="1"/>
  <c r="W39" i="2" s="1"/>
  <c r="W41" i="2" s="1"/>
  <c r="V10" i="2"/>
  <c r="V37" i="2" s="1"/>
  <c r="U10" i="2"/>
  <c r="U37" i="2" s="1"/>
  <c r="T10" i="2"/>
  <c r="T37" i="2" s="1"/>
  <c r="T39" i="2" s="1"/>
  <c r="T41" i="2" s="1"/>
  <c r="S10" i="2"/>
  <c r="S37" i="2" s="1"/>
  <c r="S39" i="2" s="1"/>
  <c r="S41" i="2" s="1"/>
  <c r="R10" i="2"/>
  <c r="R37" i="2" s="1"/>
  <c r="R39" i="2" s="1"/>
  <c r="R41" i="2" s="1"/>
  <c r="Q10" i="2"/>
  <c r="Q37" i="2" s="1"/>
  <c r="Q39" i="2" s="1"/>
  <c r="Q41" i="2" s="1"/>
  <c r="P10" i="2"/>
  <c r="P37" i="2" s="1"/>
  <c r="O10" i="2"/>
  <c r="O37" i="2" s="1"/>
  <c r="N10" i="2"/>
  <c r="N37" i="2" s="1"/>
  <c r="N39" i="2" s="1"/>
  <c r="N41" i="2" s="1"/>
  <c r="M10" i="2"/>
  <c r="M37" i="2" s="1"/>
  <c r="M39" i="2" s="1"/>
  <c r="M41" i="2" s="1"/>
  <c r="L10" i="2"/>
  <c r="L37" i="2" s="1"/>
  <c r="L39" i="2" s="1"/>
  <c r="L41" i="2" s="1"/>
  <c r="K10" i="2"/>
  <c r="K37" i="2" s="1"/>
  <c r="K39" i="2" s="1"/>
  <c r="K41" i="2" s="1"/>
  <c r="J10" i="2"/>
  <c r="J37" i="2" s="1"/>
  <c r="I10" i="2"/>
  <c r="I37" i="2" s="1"/>
  <c r="H10" i="2"/>
  <c r="H37" i="2" s="1"/>
  <c r="H39" i="2" s="1"/>
  <c r="H41" i="2" s="1"/>
  <c r="G10" i="2"/>
  <c r="G27" i="2" s="1"/>
  <c r="F10" i="2"/>
  <c r="F37" i="2" s="1"/>
  <c r="F39" i="2" s="1"/>
  <c r="F41" i="2" s="1"/>
  <c r="E10" i="2"/>
  <c r="E37" i="2" s="1"/>
  <c r="E39" i="2" s="1"/>
  <c r="E41" i="2" s="1"/>
  <c r="D10" i="2"/>
  <c r="D37" i="2" s="1"/>
  <c r="C10" i="2"/>
  <c r="C37" i="2" s="1"/>
  <c r="B10" i="2"/>
  <c r="B37" i="2" s="1"/>
  <c r="B39" i="2" s="1"/>
  <c r="B41" i="2" s="1"/>
  <c r="AA39" i="2" l="1"/>
  <c r="AA41" i="2" s="1"/>
  <c r="C39" i="2"/>
  <c r="C41" i="2" s="1"/>
  <c r="I39" i="2"/>
  <c r="I41" i="2" s="1"/>
  <c r="O39" i="2"/>
  <c r="O41" i="2" s="1"/>
  <c r="U39" i="2"/>
  <c r="U41" i="2" s="1"/>
  <c r="AB39" i="2"/>
  <c r="AB41" i="2" s="1"/>
  <c r="Y27" i="2"/>
  <c r="Y37" i="2"/>
  <c r="Y39" i="2" s="1"/>
  <c r="Y41" i="2" s="1"/>
  <c r="AE37" i="2"/>
  <c r="AE39" i="2" s="1"/>
  <c r="AE41" i="2" s="1"/>
  <c r="AE27" i="2"/>
  <c r="D39" i="2"/>
  <c r="D41" i="2" s="1"/>
  <c r="J39" i="2"/>
  <c r="J41" i="2" s="1"/>
  <c r="P39" i="2"/>
  <c r="P41" i="2" s="1"/>
  <c r="V39" i="2"/>
  <c r="V41" i="2" s="1"/>
  <c r="AC39" i="2"/>
  <c r="AC41" i="2" s="1"/>
  <c r="M27" i="2"/>
  <c r="B27" i="2"/>
  <c r="H27" i="2"/>
  <c r="N27" i="2"/>
  <c r="T27" i="2"/>
  <c r="Z27" i="2"/>
  <c r="S27" i="2"/>
  <c r="C27" i="2"/>
  <c r="I27" i="2"/>
  <c r="O27" i="2"/>
  <c r="U27" i="2"/>
  <c r="AA27" i="2"/>
  <c r="G37" i="2"/>
  <c r="G39" i="2" s="1"/>
  <c r="G41" i="2" s="1"/>
  <c r="D27" i="2"/>
  <c r="J27" i="2"/>
  <c r="P27" i="2"/>
  <c r="V27" i="2"/>
  <c r="AB27" i="2"/>
  <c r="E27" i="2"/>
  <c r="K27" i="2"/>
  <c r="Q27" i="2"/>
  <c r="W27" i="2"/>
  <c r="AC27" i="2"/>
  <c r="F27" i="2"/>
  <c r="L27" i="2"/>
  <c r="R27" i="2"/>
  <c r="X27" i="2"/>
  <c r="AD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<sst xmlns="http://schemas.openxmlformats.org/spreadsheetml/2006/main" count="43" uniqueCount="39">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</sst>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3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7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2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workbookViewId="0">
      <selection activeCell="A5" sqref="A5"/>
    </sheetView>
  </sheetViews>
  <sheetFormatPr baseColWidth="10" defaultRowHeight="12.75" x14ac:dyDescent="0.2"/>
  <cols>
    <col min="1" max="1" width="42" style="2" bestFit="1" customWidth="1"/>
    <col min="2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787395.60162486054</v>
      </c>
      <c r="C10" s="9">
        <f t="shared" ref="C10:AE10" si="0">+C11+C14+C17+C18+C19</f>
        <v>905045.03776704159</v>
      </c>
      <c r="D10" s="9">
        <f t="shared" si="0"/>
        <v>801876.82331856329</v>
      </c>
      <c r="E10" s="9">
        <f t="shared" si="0"/>
        <v>802130.25000000035</v>
      </c>
      <c r="F10" s="9">
        <f t="shared" si="0"/>
        <v>878591.64430375386</v>
      </c>
      <c r="G10" s="9">
        <f t="shared" si="0"/>
        <v>875581.7396519999</v>
      </c>
      <c r="H10" s="9">
        <f t="shared" si="0"/>
        <v>832298.66502310685</v>
      </c>
      <c r="I10" s="9">
        <f t="shared" si="0"/>
        <v>848404.50503080664</v>
      </c>
      <c r="J10" s="9">
        <f t="shared" si="0"/>
        <v>792871.32264783757</v>
      </c>
      <c r="K10" s="9">
        <f t="shared" si="0"/>
        <v>775514.79791877954</v>
      </c>
      <c r="L10" s="9">
        <f t="shared" si="0"/>
        <v>978739.73693473602</v>
      </c>
      <c r="M10" s="9">
        <f t="shared" si="0"/>
        <v>1288380.489406032</v>
      </c>
      <c r="N10" s="9">
        <f t="shared" si="0"/>
        <v>1590645.2398278608</v>
      </c>
      <c r="O10" s="9">
        <f t="shared" si="0"/>
        <v>1939957.0138553106</v>
      </c>
      <c r="P10" s="9">
        <f t="shared" si="0"/>
        <v>2459625.8856829121</v>
      </c>
      <c r="Q10" s="9">
        <f t="shared" si="0"/>
        <v>2970928.0135901151</v>
      </c>
      <c r="R10" s="9">
        <f t="shared" si="0"/>
        <v>3658168.5408031992</v>
      </c>
      <c r="S10" s="9">
        <f t="shared" si="0"/>
        <v>4661791.4364330042</v>
      </c>
      <c r="T10" s="9">
        <f t="shared" si="0"/>
        <v>6281416.0301162452</v>
      </c>
      <c r="U10" s="9">
        <f t="shared" si="0"/>
        <v>7975846.2270156192</v>
      </c>
      <c r="V10" s="9">
        <f t="shared" si="0"/>
        <v>11383093.835381407</v>
      </c>
      <c r="W10" s="9">
        <f t="shared" si="0"/>
        <v>15927205.162212892</v>
      </c>
      <c r="X10" s="9">
        <f t="shared" si="0"/>
        <v>21506379.706686083</v>
      </c>
      <c r="Y10" s="9">
        <f t="shared" si="0"/>
        <v>28557783.23047832</v>
      </c>
      <c r="Z10" s="9">
        <f t="shared" si="0"/>
        <v>39206280.468707889</v>
      </c>
      <c r="AA10" s="9">
        <f t="shared" si="0"/>
        <v>53074481.905525133</v>
      </c>
      <c r="AB10" s="9">
        <f t="shared" si="0"/>
        <v>79551410.484038964</v>
      </c>
      <c r="AC10" s="9">
        <f t="shared" si="0"/>
        <v>109978487.83599648</v>
      </c>
      <c r="AD10" s="9">
        <f t="shared" si="0"/>
        <v>175522314.8667846</v>
      </c>
      <c r="AE10" s="9">
        <f t="shared" si="0"/>
        <v>283769427.8852247</v>
      </c>
    </row>
    <row r="11" spans="1:31" ht="15.75" x14ac:dyDescent="0.25">
      <c r="A11" s="10" t="s">
        <v>16</v>
      </c>
      <c r="B11" s="11">
        <f>+B12+B13</f>
        <v>432883.18201280362</v>
      </c>
      <c r="C11" s="11">
        <f t="shared" ref="C11:AE11" si="1">+C12+C13</f>
        <v>342980.28386997973</v>
      </c>
      <c r="D11" s="11">
        <f t="shared" si="1"/>
        <v>328548.4028599431</v>
      </c>
      <c r="E11" s="11">
        <f t="shared" si="1"/>
        <v>331140.45</v>
      </c>
      <c r="F11" s="11">
        <f t="shared" si="1"/>
        <v>383947.41700000019</v>
      </c>
      <c r="G11" s="11">
        <f t="shared" si="1"/>
        <v>393428.80499999999</v>
      </c>
      <c r="H11" s="11">
        <f t="shared" si="1"/>
        <v>363832.54965600005</v>
      </c>
      <c r="I11" s="11">
        <f t="shared" si="1"/>
        <v>376447.26746941992</v>
      </c>
      <c r="J11" s="11">
        <f t="shared" si="1"/>
        <v>338692.87021738052</v>
      </c>
      <c r="K11" s="11">
        <f t="shared" si="1"/>
        <v>515291.88793025352</v>
      </c>
      <c r="L11" s="11">
        <f t="shared" si="1"/>
        <v>456534.445857813</v>
      </c>
      <c r="M11" s="11">
        <f t="shared" si="1"/>
        <v>627129.29339621286</v>
      </c>
      <c r="N11" s="11">
        <f t="shared" si="1"/>
        <v>761930.90082786081</v>
      </c>
      <c r="O11" s="11">
        <f t="shared" si="1"/>
        <v>958499.45985531062</v>
      </c>
      <c r="P11" s="11">
        <f t="shared" si="1"/>
        <v>1206012.7096829121</v>
      </c>
      <c r="Q11" s="11">
        <f t="shared" si="1"/>
        <v>1559390.2525901149</v>
      </c>
      <c r="R11" s="11">
        <f t="shared" si="1"/>
        <v>1769673.249803199</v>
      </c>
      <c r="S11" s="11">
        <f t="shared" si="1"/>
        <v>2361669.4364330042</v>
      </c>
      <c r="T11" s="11">
        <f t="shared" si="1"/>
        <v>3212839.5821062359</v>
      </c>
      <c r="U11" s="11">
        <f t="shared" si="1"/>
        <v>3927777.0301677943</v>
      </c>
      <c r="V11" s="11">
        <f t="shared" si="1"/>
        <v>5483734.0208715154</v>
      </c>
      <c r="W11" s="11">
        <f t="shared" si="1"/>
        <v>7649115.0583218783</v>
      </c>
      <c r="X11" s="11">
        <f t="shared" si="1"/>
        <v>9789110.8138896935</v>
      </c>
      <c r="Y11" s="11">
        <f t="shared" si="1"/>
        <v>14326870.812015399</v>
      </c>
      <c r="Z11" s="11">
        <f t="shared" si="1"/>
        <v>18671195.040890284</v>
      </c>
      <c r="AA11" s="11">
        <f t="shared" si="1"/>
        <v>24155435.67748829</v>
      </c>
      <c r="AB11" s="11">
        <f t="shared" si="1"/>
        <v>35998267.302722983</v>
      </c>
      <c r="AC11" s="11">
        <f t="shared" si="1"/>
        <v>51884806.618764214</v>
      </c>
      <c r="AD11" s="11">
        <f t="shared" si="1"/>
        <v>83368890.586625233</v>
      </c>
      <c r="AE11" s="11">
        <f t="shared" si="1"/>
        <v>147699600.36231339</v>
      </c>
    </row>
    <row r="12" spans="1:31" ht="15.75" x14ac:dyDescent="0.25">
      <c r="A12" s="10" t="s">
        <v>33</v>
      </c>
      <c r="B12" s="12">
        <v>40420.950866959189</v>
      </c>
      <c r="C12" s="12">
        <v>53013.426595286081</v>
      </c>
      <c r="D12" s="12">
        <v>50128.10418995365</v>
      </c>
      <c r="E12" s="12">
        <v>64160.049999999981</v>
      </c>
      <c r="F12" s="12">
        <v>62746.416999999994</v>
      </c>
      <c r="G12" s="12">
        <v>52206.106000000007</v>
      </c>
      <c r="H12" s="12">
        <v>48692.509655999995</v>
      </c>
      <c r="I12" s="12">
        <v>51337.183469419928</v>
      </c>
      <c r="J12" s="12">
        <v>45501.039268578097</v>
      </c>
      <c r="K12" s="12">
        <v>251100.46306486151</v>
      </c>
      <c r="L12" s="12">
        <v>62738.400857812943</v>
      </c>
      <c r="M12" s="12">
        <v>82720.976396212776</v>
      </c>
      <c r="N12" s="12">
        <v>101660.91382786084</v>
      </c>
      <c r="O12" s="12">
        <v>140481.56885531064</v>
      </c>
      <c r="P12" s="12">
        <v>142347.50368291198</v>
      </c>
      <c r="Q12" s="12">
        <v>212525.98059011501</v>
      </c>
      <c r="R12" s="12">
        <v>264995.05780319922</v>
      </c>
      <c r="S12" s="12">
        <v>355831.93543300423</v>
      </c>
      <c r="T12" s="12">
        <v>472107.82975623559</v>
      </c>
      <c r="U12" s="12">
        <v>590230.6421677944</v>
      </c>
      <c r="V12" s="12">
        <v>747878.87187151518</v>
      </c>
      <c r="W12" s="12">
        <v>1078492.4643218787</v>
      </c>
      <c r="X12" s="12">
        <v>1406992.7918896931</v>
      </c>
      <c r="Y12" s="12">
        <v>1803757.8120153991</v>
      </c>
      <c r="Z12" s="12">
        <v>2350709.6808902831</v>
      </c>
      <c r="AA12" s="12">
        <v>2993435.6774882888</v>
      </c>
      <c r="AB12" s="12">
        <v>4474519.6623339448</v>
      </c>
      <c r="AC12" s="12">
        <v>6300047.2216621842</v>
      </c>
      <c r="AD12" s="12">
        <v>9667201.2469553705</v>
      </c>
      <c r="AE12" s="12">
        <v>14137091.505292146</v>
      </c>
    </row>
    <row r="13" spans="1:31" ht="15.75" x14ac:dyDescent="0.25">
      <c r="A13" s="13" t="s">
        <v>34</v>
      </c>
      <c r="B13" s="12">
        <v>392462.23114584445</v>
      </c>
      <c r="C13" s="12">
        <v>289966.85727469367</v>
      </c>
      <c r="D13" s="12">
        <v>278420.29866998945</v>
      </c>
      <c r="E13" s="12">
        <v>266980.40000000002</v>
      </c>
      <c r="F13" s="12">
        <v>321201.00000000017</v>
      </c>
      <c r="G13" s="12">
        <v>341222.69899999996</v>
      </c>
      <c r="H13" s="12">
        <v>315140.04000000004</v>
      </c>
      <c r="I13" s="12">
        <v>325110.08399999997</v>
      </c>
      <c r="J13" s="12">
        <v>293191.83094880241</v>
      </c>
      <c r="K13" s="12">
        <v>264191.42486539204</v>
      </c>
      <c r="L13" s="12">
        <v>393796.04500000004</v>
      </c>
      <c r="M13" s="12">
        <v>544408.31700000004</v>
      </c>
      <c r="N13" s="12">
        <v>660269.98699999996</v>
      </c>
      <c r="O13" s="12">
        <v>818017.89099999995</v>
      </c>
      <c r="P13" s="12">
        <v>1063665.2060000002</v>
      </c>
      <c r="Q13" s="12">
        <v>1346864.2719999999</v>
      </c>
      <c r="R13" s="12">
        <v>1504678.1919999998</v>
      </c>
      <c r="S13" s="12">
        <v>2005837.5009999999</v>
      </c>
      <c r="T13" s="12">
        <v>2740731.7523500002</v>
      </c>
      <c r="U13" s="12">
        <v>3337546.3879999998</v>
      </c>
      <c r="V13" s="12">
        <v>4735855.1490000002</v>
      </c>
      <c r="W13" s="12">
        <v>6570622.5939999996</v>
      </c>
      <c r="X13" s="12">
        <v>8382118.0219999999</v>
      </c>
      <c r="Y13" s="12">
        <v>12523113</v>
      </c>
      <c r="Z13" s="12">
        <v>16320485.360000001</v>
      </c>
      <c r="AA13" s="12">
        <v>21162000</v>
      </c>
      <c r="AB13" s="12">
        <v>31523747.64038904</v>
      </c>
      <c r="AC13" s="12">
        <v>45584759.397102028</v>
      </c>
      <c r="AD13" s="12">
        <v>73701689.339669868</v>
      </c>
      <c r="AE13" s="12">
        <v>133562508.85702126</v>
      </c>
    </row>
    <row r="14" spans="1:31" ht="15.75" x14ac:dyDescent="0.25">
      <c r="A14" s="10" t="s">
        <v>17</v>
      </c>
      <c r="B14" s="11">
        <f>+B15+B16</f>
        <v>349621.26105408347</v>
      </c>
      <c r="C14" s="11">
        <f t="shared" ref="C14:AE14" si="2">+C15+C16</f>
        <v>525000.71023276856</v>
      </c>
      <c r="D14" s="11">
        <f t="shared" si="2"/>
        <v>447244.97565119859</v>
      </c>
      <c r="E14" s="11">
        <f t="shared" si="2"/>
        <v>424309.00000000047</v>
      </c>
      <c r="F14" s="11">
        <f t="shared" si="2"/>
        <v>446750.05730375357</v>
      </c>
      <c r="G14" s="11">
        <f t="shared" si="2"/>
        <v>457731.79140013282</v>
      </c>
      <c r="H14" s="11">
        <f t="shared" si="2"/>
        <v>441466.40959504951</v>
      </c>
      <c r="I14" s="11">
        <f t="shared" si="2"/>
        <v>446079.31298091961</v>
      </c>
      <c r="J14" s="11">
        <f t="shared" si="2"/>
        <v>412056.4958434861</v>
      </c>
      <c r="K14" s="11">
        <f t="shared" si="2"/>
        <v>230660.76565974002</v>
      </c>
      <c r="L14" s="11">
        <f t="shared" si="2"/>
        <v>499630.92307692301</v>
      </c>
      <c r="M14" s="11">
        <f t="shared" si="2"/>
        <v>619298.89200981904</v>
      </c>
      <c r="N14" s="11">
        <f t="shared" si="2"/>
        <v>727463</v>
      </c>
      <c r="O14" s="11">
        <f t="shared" si="2"/>
        <v>862693</v>
      </c>
      <c r="P14" s="11">
        <f t="shared" si="2"/>
        <v>1115568</v>
      </c>
      <c r="Q14" s="11">
        <f t="shared" si="2"/>
        <v>1293413</v>
      </c>
      <c r="R14" s="11">
        <f t="shared" si="2"/>
        <v>1658281</v>
      </c>
      <c r="S14" s="11">
        <f t="shared" si="2"/>
        <v>2067426</v>
      </c>
      <c r="T14" s="11">
        <f t="shared" si="2"/>
        <v>2937675.7714500101</v>
      </c>
      <c r="U14" s="11">
        <f t="shared" si="2"/>
        <v>3853115.6387498244</v>
      </c>
      <c r="V14" s="11">
        <f t="shared" si="2"/>
        <v>5594572.390138139</v>
      </c>
      <c r="W14" s="11">
        <f t="shared" si="2"/>
        <v>7848829.3344112989</v>
      </c>
      <c r="X14" s="11">
        <f t="shared" si="2"/>
        <v>10923975.783894107</v>
      </c>
      <c r="Y14" s="11">
        <f t="shared" si="2"/>
        <v>14029702.937715948</v>
      </c>
      <c r="Z14" s="11">
        <f t="shared" si="2"/>
        <v>18283917.217719119</v>
      </c>
      <c r="AA14" s="11">
        <f t="shared" si="2"/>
        <v>24992714.025802922</v>
      </c>
      <c r="AB14" s="11">
        <f t="shared" si="2"/>
        <v>40096969.201384082</v>
      </c>
      <c r="AC14" s="11">
        <f t="shared" si="2"/>
        <v>48323779.110762164</v>
      </c>
      <c r="AD14" s="11">
        <f t="shared" si="2"/>
        <v>78770333.273268744</v>
      </c>
      <c r="AE14" s="11">
        <f t="shared" si="2"/>
        <v>109517529.64844407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708.70777999999996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75" x14ac:dyDescent="0.25">
      <c r="A16" s="14" t="s">
        <v>4</v>
      </c>
      <c r="B16" s="15">
        <v>349621.26105408347</v>
      </c>
      <c r="C16" s="15">
        <v>525000.71023276856</v>
      </c>
      <c r="D16" s="15">
        <v>447244.97565119859</v>
      </c>
      <c r="E16" s="15">
        <v>424309.00000000047</v>
      </c>
      <c r="F16" s="15">
        <v>446750.05730375357</v>
      </c>
      <c r="G16" s="15">
        <v>457731.79140013282</v>
      </c>
      <c r="H16" s="15">
        <v>441466.40959504951</v>
      </c>
      <c r="I16" s="15">
        <v>446079.31298091961</v>
      </c>
      <c r="J16" s="15">
        <v>412056.4958434861</v>
      </c>
      <c r="K16" s="15">
        <v>229952.05787974002</v>
      </c>
      <c r="L16" s="15">
        <v>499630.92307692301</v>
      </c>
      <c r="M16" s="15">
        <v>619298.89200981904</v>
      </c>
      <c r="N16" s="15">
        <v>727463</v>
      </c>
      <c r="O16" s="15">
        <v>862693</v>
      </c>
      <c r="P16" s="15">
        <v>1115568</v>
      </c>
      <c r="Q16" s="15">
        <v>1293413</v>
      </c>
      <c r="R16" s="15">
        <v>1658281</v>
      </c>
      <c r="S16" s="15">
        <v>2067426</v>
      </c>
      <c r="T16" s="15">
        <v>2937675.7714500101</v>
      </c>
      <c r="U16" s="15">
        <v>3853115.6387498244</v>
      </c>
      <c r="V16" s="15">
        <v>5594572.390138139</v>
      </c>
      <c r="W16" s="15">
        <v>7848829.3344112989</v>
      </c>
      <c r="X16" s="15">
        <v>10923975.783894107</v>
      </c>
      <c r="Y16" s="15">
        <v>14029702.937715948</v>
      </c>
      <c r="Z16" s="15">
        <v>18283917.217719119</v>
      </c>
      <c r="AA16" s="15">
        <v>24992714.025802922</v>
      </c>
      <c r="AB16" s="15">
        <v>40096969.201384082</v>
      </c>
      <c r="AC16" s="15">
        <v>48323779.110762164</v>
      </c>
      <c r="AD16" s="15">
        <v>78770333.273268744</v>
      </c>
      <c r="AE16" s="15">
        <v>109517529.64844407</v>
      </c>
    </row>
    <row r="17" spans="1:31" ht="15.75" x14ac:dyDescent="0.25">
      <c r="A17" s="10" t="s">
        <v>35</v>
      </c>
      <c r="B17" s="12">
        <v>4629.932200133464</v>
      </c>
      <c r="C17" s="12">
        <v>6952.116870883835</v>
      </c>
      <c r="D17" s="12">
        <v>5922.8591511895802</v>
      </c>
      <c r="E17" s="12">
        <v>2971</v>
      </c>
      <c r="F17" s="12">
        <v>2494</v>
      </c>
      <c r="G17" s="12">
        <v>5391.2268746645368</v>
      </c>
      <c r="H17" s="12">
        <v>11170.280772057329</v>
      </c>
      <c r="I17" s="12">
        <v>7085.6576423869874</v>
      </c>
      <c r="J17" s="12">
        <v>0</v>
      </c>
      <c r="K17" s="12">
        <v>708.70777999999996</v>
      </c>
      <c r="L17" s="12">
        <v>0</v>
      </c>
      <c r="M17" s="12">
        <v>0</v>
      </c>
      <c r="N17" s="12">
        <v>32571</v>
      </c>
      <c r="O17" s="12">
        <v>42353</v>
      </c>
      <c r="P17" s="12">
        <v>43968</v>
      </c>
      <c r="Q17" s="12">
        <v>22075</v>
      </c>
      <c r="R17" s="12">
        <v>105299</v>
      </c>
      <c r="S17" s="12">
        <v>99228</v>
      </c>
      <c r="T17" s="12">
        <v>1736.7237299999999</v>
      </c>
      <c r="U17" s="12">
        <v>2960.64957</v>
      </c>
      <c r="V17" s="12">
        <v>4201.0524740215651</v>
      </c>
      <c r="W17" s="12">
        <v>5367.8158846253182</v>
      </c>
      <c r="X17" s="12">
        <v>20985.036079703048</v>
      </c>
      <c r="Y17" s="12">
        <v>0</v>
      </c>
      <c r="Z17" s="12">
        <v>0</v>
      </c>
      <c r="AA17" s="12">
        <v>0</v>
      </c>
      <c r="AB17" s="12">
        <v>83771.136955292837</v>
      </c>
      <c r="AC17" s="12">
        <v>117948.3293085788</v>
      </c>
      <c r="AD17" s="12">
        <v>98727.354290000003</v>
      </c>
      <c r="AE17" s="12">
        <v>19112</v>
      </c>
    </row>
    <row r="18" spans="1:31" ht="15.75" x14ac:dyDescent="0.25">
      <c r="A18" s="10" t="s">
        <v>18</v>
      </c>
      <c r="B18" s="12">
        <v>261.22635783999999</v>
      </c>
      <c r="C18" s="12">
        <v>368.52595024000004</v>
      </c>
      <c r="D18" s="12">
        <v>343.58565623200002</v>
      </c>
      <c r="E18" s="12">
        <v>3047</v>
      </c>
      <c r="F18" s="12">
        <v>7262</v>
      </c>
      <c r="G18" s="12">
        <v>5214.7323772024656</v>
      </c>
      <c r="H18" s="12">
        <v>3969.7930000000001</v>
      </c>
      <c r="I18" s="12">
        <v>1799.4208920200997</v>
      </c>
      <c r="J18" s="12">
        <v>0</v>
      </c>
      <c r="K18" s="12">
        <v>1981.8440000000001</v>
      </c>
      <c r="L18" s="12">
        <v>0</v>
      </c>
      <c r="M18" s="12">
        <v>3162</v>
      </c>
      <c r="N18" s="12">
        <v>1979</v>
      </c>
      <c r="O18" s="12">
        <v>10440</v>
      </c>
      <c r="P18" s="12">
        <v>12051</v>
      </c>
      <c r="Q18" s="12">
        <v>11503</v>
      </c>
      <c r="R18" s="12">
        <v>15837</v>
      </c>
      <c r="S18" s="12">
        <v>20133</v>
      </c>
      <c r="T18" s="12">
        <v>9853.9528300000002</v>
      </c>
      <c r="U18" s="12">
        <v>15022.908528000002</v>
      </c>
      <c r="V18" s="12">
        <v>32114.862197730195</v>
      </c>
      <c r="W18" s="12">
        <v>64003.152196218056</v>
      </c>
      <c r="X18" s="12">
        <v>78059.830482580001</v>
      </c>
      <c r="Y18" s="12">
        <v>69197.578443640712</v>
      </c>
      <c r="Z18" s="12">
        <v>95645.266288486629</v>
      </c>
      <c r="AA18" s="12">
        <v>164512.60893392633</v>
      </c>
      <c r="AB18" s="12">
        <v>202394.82236565999</v>
      </c>
      <c r="AC18" s="12">
        <v>284968.45126354566</v>
      </c>
      <c r="AD18" s="12">
        <v>586252.51627049095</v>
      </c>
      <c r="AE18" s="12">
        <v>4593931.7184884716</v>
      </c>
    </row>
    <row r="19" spans="1:31" ht="16.5" thickBot="1" x14ac:dyDescent="0.3">
      <c r="A19" s="10" t="s">
        <v>19</v>
      </c>
      <c r="B19" s="12">
        <v>0</v>
      </c>
      <c r="C19" s="12">
        <v>29743.400843169402</v>
      </c>
      <c r="D19" s="12">
        <v>19817</v>
      </c>
      <c r="E19" s="12">
        <v>40662.799999999981</v>
      </c>
      <c r="F19" s="12">
        <v>38138.170000000027</v>
      </c>
      <c r="G19" s="12">
        <v>13815.183999999999</v>
      </c>
      <c r="H19" s="12">
        <v>11859.631999999998</v>
      </c>
      <c r="I19" s="12">
        <v>16992.846046060069</v>
      </c>
      <c r="J19" s="12">
        <v>42121.956586970948</v>
      </c>
      <c r="K19" s="12">
        <v>26871.592548785906</v>
      </c>
      <c r="L19" s="12">
        <v>22574.367999999999</v>
      </c>
      <c r="M19" s="12">
        <v>38790.304000000004</v>
      </c>
      <c r="N19" s="12">
        <v>66701.339000000007</v>
      </c>
      <c r="O19" s="12">
        <v>65971.554000000004</v>
      </c>
      <c r="P19" s="12">
        <v>82026.176000000007</v>
      </c>
      <c r="Q19" s="12">
        <v>84546.760999999999</v>
      </c>
      <c r="R19" s="12">
        <v>109078.291</v>
      </c>
      <c r="S19" s="12">
        <v>113335</v>
      </c>
      <c r="T19" s="12">
        <v>119310</v>
      </c>
      <c r="U19" s="12">
        <v>176970</v>
      </c>
      <c r="V19" s="12">
        <v>268471.5097</v>
      </c>
      <c r="W19" s="12">
        <v>359889.80139887158</v>
      </c>
      <c r="X19" s="12">
        <v>694248.24234000011</v>
      </c>
      <c r="Y19" s="12">
        <v>132011.90230333351</v>
      </c>
      <c r="Z19" s="12">
        <v>2155522.9438100001</v>
      </c>
      <c r="AA19" s="12">
        <v>3761819.5933000008</v>
      </c>
      <c r="AB19" s="12">
        <v>3170008.0206109583</v>
      </c>
      <c r="AC19" s="12">
        <v>9366985.3258979693</v>
      </c>
      <c r="AD19" s="12">
        <v>12698111.136330128</v>
      </c>
      <c r="AE19" s="12">
        <v>21939254.155978754</v>
      </c>
    </row>
    <row r="20" spans="1:31" ht="16.5" thickBot="1" x14ac:dyDescent="0.3">
      <c r="A20" s="8" t="s">
        <v>5</v>
      </c>
      <c r="B20" s="9">
        <f>+B21+B25+B26</f>
        <v>615978.67943045159</v>
      </c>
      <c r="C20" s="9">
        <f t="shared" ref="C20:AE20" si="3">+C21+C25+C26</f>
        <v>673773.84549543425</v>
      </c>
      <c r="D20" s="9">
        <f t="shared" si="3"/>
        <v>625066.208411937</v>
      </c>
      <c r="E20" s="9">
        <f t="shared" si="3"/>
        <v>675623.35</v>
      </c>
      <c r="F20" s="9">
        <f t="shared" si="3"/>
        <v>735916.40491176839</v>
      </c>
      <c r="G20" s="9">
        <f t="shared" si="3"/>
        <v>802840.63137000008</v>
      </c>
      <c r="H20" s="9">
        <f t="shared" si="3"/>
        <v>804958.6417971031</v>
      </c>
      <c r="I20" s="9">
        <f t="shared" si="3"/>
        <v>830360.27840536647</v>
      </c>
      <c r="J20" s="9">
        <f t="shared" si="3"/>
        <v>835780.79583433317</v>
      </c>
      <c r="K20" s="9">
        <f t="shared" si="3"/>
        <v>746763.98451954231</v>
      </c>
      <c r="L20" s="9">
        <f t="shared" si="3"/>
        <v>829033.23679963779</v>
      </c>
      <c r="M20" s="9">
        <f t="shared" si="3"/>
        <v>1096679.8357697641</v>
      </c>
      <c r="N20" s="9">
        <f t="shared" si="3"/>
        <v>1379485.6872164961</v>
      </c>
      <c r="O20" s="9">
        <f t="shared" si="3"/>
        <v>1624120.2217676365</v>
      </c>
      <c r="P20" s="9">
        <f t="shared" si="3"/>
        <v>2032190.8413818255</v>
      </c>
      <c r="Q20" s="9">
        <f t="shared" si="3"/>
        <v>2738774.0559005011</v>
      </c>
      <c r="R20" s="9">
        <f t="shared" si="3"/>
        <v>3491159.8207916841</v>
      </c>
      <c r="S20" s="9">
        <f t="shared" si="3"/>
        <v>4373078.3491607765</v>
      </c>
      <c r="T20" s="9">
        <f t="shared" si="3"/>
        <v>5906734.5361244343</v>
      </c>
      <c r="U20" s="9">
        <f t="shared" si="3"/>
        <v>7691649.6845370252</v>
      </c>
      <c r="V20" s="9">
        <f t="shared" si="3"/>
        <v>10474758.833331056</v>
      </c>
      <c r="W20" s="9">
        <f t="shared" si="3"/>
        <v>14459508.907252703</v>
      </c>
      <c r="X20" s="9">
        <f t="shared" si="3"/>
        <v>19729660.108694516</v>
      </c>
      <c r="Y20" s="9">
        <f t="shared" si="3"/>
        <v>25633877.860288128</v>
      </c>
      <c r="Z20" s="9">
        <f t="shared" si="3"/>
        <v>33522273.606699344</v>
      </c>
      <c r="AA20" s="9">
        <f t="shared" si="3"/>
        <v>46145288.004468448</v>
      </c>
      <c r="AB20" s="9">
        <f t="shared" si="3"/>
        <v>63668931.617851615</v>
      </c>
      <c r="AC20" s="9">
        <f t="shared" si="3"/>
        <v>95961815.041441515</v>
      </c>
      <c r="AD20" s="9">
        <f t="shared" si="3"/>
        <v>147344129.99192858</v>
      </c>
      <c r="AE20" s="9">
        <f t="shared" si="3"/>
        <v>239661730.93950737</v>
      </c>
    </row>
    <row r="21" spans="1:31" ht="15.75" x14ac:dyDescent="0.25">
      <c r="A21" s="10" t="s">
        <v>20</v>
      </c>
      <c r="B21" s="11">
        <f>+B22+B23+B24</f>
        <v>614398.9955597776</v>
      </c>
      <c r="C21" s="11">
        <f t="shared" ref="C21:AE21" si="4">+C22+C23+C24</f>
        <v>671826.01752613019</v>
      </c>
      <c r="D21" s="11">
        <f t="shared" si="4"/>
        <v>622477.60169517202</v>
      </c>
      <c r="E21" s="11">
        <f t="shared" si="4"/>
        <v>617040.19999999995</v>
      </c>
      <c r="F21" s="11">
        <f t="shared" si="4"/>
        <v>669978.52006016928</v>
      </c>
      <c r="G21" s="11">
        <f t="shared" si="4"/>
        <v>732913.67472000001</v>
      </c>
      <c r="H21" s="11">
        <f t="shared" si="4"/>
        <v>735136.84263839119</v>
      </c>
      <c r="I21" s="11">
        <f t="shared" si="4"/>
        <v>771475.55979949667</v>
      </c>
      <c r="J21" s="11">
        <f t="shared" si="4"/>
        <v>765329.0156715312</v>
      </c>
      <c r="K21" s="11">
        <f t="shared" si="4"/>
        <v>681918.66861152742</v>
      </c>
      <c r="L21" s="11">
        <f t="shared" si="4"/>
        <v>732410.42300665751</v>
      </c>
      <c r="M21" s="11">
        <f t="shared" si="4"/>
        <v>938145.99420048972</v>
      </c>
      <c r="N21" s="11">
        <f t="shared" si="4"/>
        <v>1139186.9133659354</v>
      </c>
      <c r="O21" s="11">
        <f t="shared" si="4"/>
        <v>1304444.175509982</v>
      </c>
      <c r="P21" s="11">
        <f t="shared" si="4"/>
        <v>1730181.4853088958</v>
      </c>
      <c r="Q21" s="11">
        <f t="shared" si="4"/>
        <v>2423498.1539690038</v>
      </c>
      <c r="R21" s="11">
        <f t="shared" si="4"/>
        <v>3109368.6415484021</v>
      </c>
      <c r="S21" s="11">
        <f t="shared" si="4"/>
        <v>3918200.2116079004</v>
      </c>
      <c r="T21" s="11">
        <f t="shared" si="4"/>
        <v>5026529.0744708963</v>
      </c>
      <c r="U21" s="11">
        <f t="shared" si="4"/>
        <v>6732457.7373296665</v>
      </c>
      <c r="V21" s="11">
        <f t="shared" si="4"/>
        <v>9465234.9070768543</v>
      </c>
      <c r="W21" s="11">
        <f t="shared" si="4"/>
        <v>13030949.425803803</v>
      </c>
      <c r="X21" s="11">
        <f t="shared" si="4"/>
        <v>17333647.528087746</v>
      </c>
      <c r="Y21" s="11">
        <f t="shared" si="4"/>
        <v>22822444.839505922</v>
      </c>
      <c r="Z21" s="11">
        <f t="shared" si="4"/>
        <v>29648378.772091419</v>
      </c>
      <c r="AA21" s="11">
        <f t="shared" si="4"/>
        <v>40572004.358867012</v>
      </c>
      <c r="AB21" s="11">
        <f t="shared" si="4"/>
        <v>57366954.331194751</v>
      </c>
      <c r="AC21" s="11">
        <f t="shared" si="4"/>
        <v>83189917.173012719</v>
      </c>
      <c r="AD21" s="11">
        <f t="shared" si="4"/>
        <v>124460033.01904218</v>
      </c>
      <c r="AE21" s="11">
        <f t="shared" si="4"/>
        <v>203692461.27179796</v>
      </c>
    </row>
    <row r="22" spans="1:31" ht="15.75" x14ac:dyDescent="0.25">
      <c r="A22" s="14" t="s">
        <v>6</v>
      </c>
      <c r="B22" s="15">
        <v>377471.00962948735</v>
      </c>
      <c r="C22" s="15">
        <v>404419.10111600993</v>
      </c>
      <c r="D22" s="15">
        <v>394559.96786056965</v>
      </c>
      <c r="E22" s="15">
        <v>408951</v>
      </c>
      <c r="F22" s="15">
        <v>440676.84959120216</v>
      </c>
      <c r="G22" s="15">
        <v>487387.02071999997</v>
      </c>
      <c r="H22" s="15">
        <v>498331.94028174249</v>
      </c>
      <c r="I22" s="15">
        <v>522374.47211598686</v>
      </c>
      <c r="J22" s="15">
        <v>514448.1281285524</v>
      </c>
      <c r="K22" s="15">
        <v>457774.47312639176</v>
      </c>
      <c r="L22" s="15">
        <v>481712.06376804446</v>
      </c>
      <c r="M22" s="15">
        <v>530623.42716589686</v>
      </c>
      <c r="N22" s="15">
        <v>694969.60806339944</v>
      </c>
      <c r="O22" s="15">
        <v>819764.17204404331</v>
      </c>
      <c r="P22" s="15">
        <v>1074195.4242882929</v>
      </c>
      <c r="Q22" s="15">
        <v>1594387.0210064901</v>
      </c>
      <c r="R22" s="15">
        <v>1987587.4843308709</v>
      </c>
      <c r="S22" s="15">
        <v>2452777.5476482194</v>
      </c>
      <c r="T22" s="15">
        <v>3326096.1191628734</v>
      </c>
      <c r="U22" s="15">
        <v>4554151.445358037</v>
      </c>
      <c r="V22" s="15">
        <v>6102623.9363778997</v>
      </c>
      <c r="W22" s="15">
        <v>8461827.617145</v>
      </c>
      <c r="X22" s="15">
        <v>12148416.545681767</v>
      </c>
      <c r="Y22" s="15">
        <v>15486502.68276608</v>
      </c>
      <c r="Z22" s="15">
        <v>20132453.487595905</v>
      </c>
      <c r="AA22" s="15">
        <v>26315414.632485703</v>
      </c>
      <c r="AB22" s="15">
        <v>37051249.419142932</v>
      </c>
      <c r="AC22" s="15">
        <v>53577776.011938751</v>
      </c>
      <c r="AD22" s="15">
        <v>70468344.099272206</v>
      </c>
      <c r="AE22" s="15">
        <v>124617397.82266833</v>
      </c>
    </row>
    <row r="23" spans="1:31" ht="15.75" x14ac:dyDescent="0.25">
      <c r="A23" s="14" t="s">
        <v>7</v>
      </c>
      <c r="B23" s="15">
        <v>236840.98593029028</v>
      </c>
      <c r="C23" s="15">
        <v>264854.12379012036</v>
      </c>
      <c r="D23" s="15">
        <v>227830.63383460234</v>
      </c>
      <c r="E23" s="15">
        <v>208089.19999999992</v>
      </c>
      <c r="F23" s="15">
        <v>229301.67046896706</v>
      </c>
      <c r="G23" s="15">
        <v>245526.65400000001</v>
      </c>
      <c r="H23" s="15">
        <v>236804.90235664867</v>
      </c>
      <c r="I23" s="15">
        <v>249101.08768350977</v>
      </c>
      <c r="J23" s="15">
        <v>250880.88754297874</v>
      </c>
      <c r="K23" s="15">
        <v>224144.1954851356</v>
      </c>
      <c r="L23" s="15">
        <v>250698.35923861305</v>
      </c>
      <c r="M23" s="15">
        <v>407522.56703459279</v>
      </c>
      <c r="N23" s="15">
        <v>440567.30530253606</v>
      </c>
      <c r="O23" s="15">
        <v>480658.00346593867</v>
      </c>
      <c r="P23" s="15">
        <v>651308.06102060282</v>
      </c>
      <c r="Q23" s="15">
        <v>825369.51704251417</v>
      </c>
      <c r="R23" s="15">
        <v>1111430.5823275861</v>
      </c>
      <c r="S23" s="15">
        <v>1463087.2185760343</v>
      </c>
      <c r="T23" s="15">
        <v>1699221.9553080224</v>
      </c>
      <c r="U23" s="15">
        <v>2176667.1860116292</v>
      </c>
      <c r="V23" s="15">
        <v>3354735.9958589552</v>
      </c>
      <c r="W23" s="15">
        <v>4567002.6582188029</v>
      </c>
      <c r="X23" s="15">
        <v>5160764.3099221094</v>
      </c>
      <c r="Y23" s="15">
        <v>7335942.1567398421</v>
      </c>
      <c r="Z23" s="15">
        <v>9515925.284495512</v>
      </c>
      <c r="AA23" s="15">
        <v>14256589.726381309</v>
      </c>
      <c r="AB23" s="15">
        <v>20219895.613991659</v>
      </c>
      <c r="AC23" s="15">
        <v>29238880.069493961</v>
      </c>
      <c r="AD23" s="15">
        <v>53178603.201429226</v>
      </c>
      <c r="AE23" s="15">
        <v>77884235.63741003</v>
      </c>
    </row>
    <row r="24" spans="1:31" ht="15.75" x14ac:dyDescent="0.25">
      <c r="A24" s="14" t="s">
        <v>36</v>
      </c>
      <c r="B24" s="15">
        <v>87</v>
      </c>
      <c r="C24" s="15">
        <v>2552.7926199999997</v>
      </c>
      <c r="D24" s="15">
        <v>87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3650</v>
      </c>
      <c r="O24" s="15">
        <v>4022</v>
      </c>
      <c r="P24" s="15">
        <v>4678</v>
      </c>
      <c r="Q24" s="15">
        <v>3741.6159199999997</v>
      </c>
      <c r="R24" s="15">
        <v>10350.574889945416</v>
      </c>
      <c r="S24" s="15">
        <v>2335.4453836466328</v>
      </c>
      <c r="T24" s="15">
        <v>1211</v>
      </c>
      <c r="U24" s="15">
        <v>1639.1059600000001</v>
      </c>
      <c r="V24" s="15">
        <v>7874.9748399999999</v>
      </c>
      <c r="W24" s="15">
        <v>2119.1504399999999</v>
      </c>
      <c r="X24" s="15">
        <v>24466.672483869996</v>
      </c>
      <c r="Y24" s="15">
        <v>0</v>
      </c>
      <c r="Z24" s="15">
        <v>0</v>
      </c>
      <c r="AA24" s="15">
        <v>0</v>
      </c>
      <c r="AB24" s="15">
        <v>95809.298060156638</v>
      </c>
      <c r="AC24" s="15">
        <v>373261.09157999995</v>
      </c>
      <c r="AD24" s="15">
        <v>813085.71834073635</v>
      </c>
      <c r="AE24" s="15">
        <v>1190827.8117195969</v>
      </c>
    </row>
    <row r="25" spans="1:31" ht="15.75" x14ac:dyDescent="0.25">
      <c r="A25" s="10" t="s">
        <v>21</v>
      </c>
      <c r="B25" s="12">
        <v>534.90899999999999</v>
      </c>
      <c r="C25" s="12">
        <v>688.50599999999997</v>
      </c>
      <c r="D25" s="12">
        <v>917.78700000000003</v>
      </c>
      <c r="E25" s="12">
        <v>18465.150000000001</v>
      </c>
      <c r="F25" s="12">
        <v>19919.579137530029</v>
      </c>
      <c r="G25" s="12">
        <v>18341.686100000003</v>
      </c>
      <c r="H25" s="12">
        <v>14208.265532598094</v>
      </c>
      <c r="I25" s="12">
        <v>10499.27897388243</v>
      </c>
      <c r="J25" s="12">
        <v>16255.480551268496</v>
      </c>
      <c r="K25" s="12">
        <v>15408.600859489854</v>
      </c>
      <c r="L25" s="12">
        <v>12660.894075489265</v>
      </c>
      <c r="M25" s="12">
        <v>12993.07157686698</v>
      </c>
      <c r="N25" s="12">
        <v>4967.1478425417035</v>
      </c>
      <c r="O25" s="12">
        <v>11680.465899005187</v>
      </c>
      <c r="P25" s="12">
        <v>21275.358910216659</v>
      </c>
      <c r="Q25" s="12">
        <v>25284.640673802696</v>
      </c>
      <c r="R25" s="12">
        <v>34381.232931917177</v>
      </c>
      <c r="S25" s="12">
        <v>25564.807258053701</v>
      </c>
      <c r="T25" s="12">
        <v>14556.464965595882</v>
      </c>
      <c r="U25" s="12">
        <v>31746.094437292271</v>
      </c>
      <c r="V25" s="12">
        <v>23484.299808676664</v>
      </c>
      <c r="W25" s="12">
        <v>70987.918522825799</v>
      </c>
      <c r="X25" s="12">
        <v>81547.137269563682</v>
      </c>
      <c r="Y25" s="12">
        <v>94942.293839999998</v>
      </c>
      <c r="Z25" s="12">
        <v>350158.92703162064</v>
      </c>
      <c r="AA25" s="12">
        <v>765920.19754516357</v>
      </c>
      <c r="AB25" s="12">
        <v>860910.68853662722</v>
      </c>
      <c r="AC25" s="12">
        <v>1226696.5146988032</v>
      </c>
      <c r="AD25" s="12">
        <v>1584227.7125637322</v>
      </c>
      <c r="AE25" s="12">
        <v>2894169.1822131653</v>
      </c>
    </row>
    <row r="26" spans="1:31" ht="16.5" thickBot="1" x14ac:dyDescent="0.3">
      <c r="A26" s="10" t="s">
        <v>22</v>
      </c>
      <c r="B26" s="12">
        <v>1044.7748706739999</v>
      </c>
      <c r="C26" s="12">
        <v>1259.3219693039998</v>
      </c>
      <c r="D26" s="12">
        <v>1670.8197167649996</v>
      </c>
      <c r="E26" s="12">
        <v>40118</v>
      </c>
      <c r="F26" s="12">
        <v>46018.305714069022</v>
      </c>
      <c r="G26" s="12">
        <v>51585.270550000008</v>
      </c>
      <c r="H26" s="12">
        <v>55613.533626113815</v>
      </c>
      <c r="I26" s="12">
        <v>48385.439631987421</v>
      </c>
      <c r="J26" s="12">
        <v>54196.29961153357</v>
      </c>
      <c r="K26" s="12">
        <v>49436.715048524995</v>
      </c>
      <c r="L26" s="12">
        <v>83961.919717490993</v>
      </c>
      <c r="M26" s="12">
        <v>145540.76999240735</v>
      </c>
      <c r="N26" s="12">
        <v>235331.62600801885</v>
      </c>
      <c r="O26" s="12">
        <v>307995.58035864902</v>
      </c>
      <c r="P26" s="12">
        <v>280733.99716271309</v>
      </c>
      <c r="Q26" s="12">
        <v>289991.26125769434</v>
      </c>
      <c r="R26" s="12">
        <v>347409.94631136506</v>
      </c>
      <c r="S26" s="12">
        <v>429313.33029482269</v>
      </c>
      <c r="T26" s="12">
        <v>865648.99668794195</v>
      </c>
      <c r="U26" s="12">
        <v>927445.85277006694</v>
      </c>
      <c r="V26" s="12">
        <v>986039.62644552346</v>
      </c>
      <c r="W26" s="12">
        <v>1357571.5629260752</v>
      </c>
      <c r="X26" s="12">
        <v>2314465.4433372039</v>
      </c>
      <c r="Y26" s="12">
        <v>2716490.7269422058</v>
      </c>
      <c r="Z26" s="12">
        <v>3523735.9075763035</v>
      </c>
      <c r="AA26" s="12">
        <v>4807363.4480562732</v>
      </c>
      <c r="AB26" s="12">
        <v>5441066.598120233</v>
      </c>
      <c r="AC26" s="12">
        <v>11545201.353729993</v>
      </c>
      <c r="AD26" s="12">
        <v>21299869.260322653</v>
      </c>
      <c r="AE26" s="12">
        <v>33075100.485496249</v>
      </c>
    </row>
    <row r="27" spans="1:31" ht="16.5" thickBot="1" x14ac:dyDescent="0.3">
      <c r="A27" s="8" t="s">
        <v>8</v>
      </c>
      <c r="B27" s="9">
        <f>+B10-B20</f>
        <v>171416.92219440895</v>
      </c>
      <c r="C27" s="9">
        <f t="shared" ref="C27:AE27" si="5">+C10-C20</f>
        <v>231271.19227160735</v>
      </c>
      <c r="D27" s="9">
        <f t="shared" si="5"/>
        <v>176810.61490662629</v>
      </c>
      <c r="E27" s="9">
        <f t="shared" si="5"/>
        <v>126506.90000000037</v>
      </c>
      <c r="F27" s="9">
        <f t="shared" si="5"/>
        <v>142675.23939198547</v>
      </c>
      <c r="G27" s="9">
        <f t="shared" si="5"/>
        <v>72741.108281999826</v>
      </c>
      <c r="H27" s="9">
        <f t="shared" si="5"/>
        <v>27340.023226003745</v>
      </c>
      <c r="I27" s="9">
        <f t="shared" si="5"/>
        <v>18044.226625440177</v>
      </c>
      <c r="J27" s="9">
        <f t="shared" si="5"/>
        <v>-42909.473186495597</v>
      </c>
      <c r="K27" s="9">
        <f t="shared" si="5"/>
        <v>28750.813399237231</v>
      </c>
      <c r="L27" s="9">
        <f t="shared" si="5"/>
        <v>149706.50013509823</v>
      </c>
      <c r="M27" s="9">
        <f t="shared" si="5"/>
        <v>191700.65363626787</v>
      </c>
      <c r="N27" s="9">
        <f t="shared" si="5"/>
        <v>211159.55261136475</v>
      </c>
      <c r="O27" s="9">
        <f t="shared" si="5"/>
        <v>315836.79208767414</v>
      </c>
      <c r="P27" s="9">
        <f t="shared" si="5"/>
        <v>427435.04430108657</v>
      </c>
      <c r="Q27" s="9">
        <f t="shared" si="5"/>
        <v>232153.95768961404</v>
      </c>
      <c r="R27" s="9">
        <f t="shared" si="5"/>
        <v>167008.72001151508</v>
      </c>
      <c r="S27" s="9">
        <f t="shared" si="5"/>
        <v>288713.08727222774</v>
      </c>
      <c r="T27" s="9">
        <f t="shared" si="5"/>
        <v>374681.49399181083</v>
      </c>
      <c r="U27" s="9">
        <f t="shared" si="5"/>
        <v>284196.542478594</v>
      </c>
      <c r="V27" s="9">
        <f t="shared" si="5"/>
        <v>908335.00205035135</v>
      </c>
      <c r="W27" s="9">
        <f t="shared" si="5"/>
        <v>1467696.2549601886</v>
      </c>
      <c r="X27" s="9">
        <f t="shared" si="5"/>
        <v>1776719.5979915671</v>
      </c>
      <c r="Y27" s="9">
        <f t="shared" si="5"/>
        <v>2923905.370190192</v>
      </c>
      <c r="Z27" s="9">
        <f t="shared" si="5"/>
        <v>5684006.8620085455</v>
      </c>
      <c r="AA27" s="9">
        <f t="shared" si="5"/>
        <v>6929193.9010566846</v>
      </c>
      <c r="AB27" s="9">
        <f t="shared" si="5"/>
        <v>15882478.866187349</v>
      </c>
      <c r="AC27" s="9">
        <f t="shared" si="5"/>
        <v>14016672.794554964</v>
      </c>
      <c r="AD27" s="9">
        <f t="shared" si="5"/>
        <v>28178184.874856025</v>
      </c>
      <c r="AE27" s="9">
        <f t="shared" si="5"/>
        <v>44107696.945717335</v>
      </c>
    </row>
    <row r="28" spans="1:31" ht="16.5" thickBot="1" x14ac:dyDescent="0.3">
      <c r="A28" s="8" t="s">
        <v>9</v>
      </c>
      <c r="B28" s="9">
        <f>+B29+B30+B31+B32</f>
        <v>41918.579535533638</v>
      </c>
      <c r="C28" s="9">
        <f t="shared" ref="C28:AE28" si="6">+C29+C30+C31+C32</f>
        <v>4446.128721942282</v>
      </c>
      <c r="D28" s="9">
        <f t="shared" si="6"/>
        <v>3996.3599999999997</v>
      </c>
      <c r="E28" s="9">
        <f t="shared" si="6"/>
        <v>19249.700000000004</v>
      </c>
      <c r="F28" s="9">
        <f t="shared" si="6"/>
        <v>23903.995859689036</v>
      </c>
      <c r="G28" s="9">
        <f t="shared" si="6"/>
        <v>25722.11218</v>
      </c>
      <c r="H28" s="9">
        <f t="shared" si="6"/>
        <v>15689.447689903993</v>
      </c>
      <c r="I28" s="9">
        <f t="shared" si="6"/>
        <v>13732.890629638061</v>
      </c>
      <c r="J28" s="9">
        <f t="shared" si="6"/>
        <v>4940.7145098307647</v>
      </c>
      <c r="K28" s="9">
        <f t="shared" si="6"/>
        <v>1024.672965587461</v>
      </c>
      <c r="L28" s="9">
        <f t="shared" si="6"/>
        <v>3865.1924268880143</v>
      </c>
      <c r="M28" s="9">
        <f t="shared" si="6"/>
        <v>8789.334026583565</v>
      </c>
      <c r="N28" s="9">
        <f t="shared" si="6"/>
        <v>30349.401756930947</v>
      </c>
      <c r="O28" s="9">
        <f t="shared" si="6"/>
        <v>40075.103557671027</v>
      </c>
      <c r="P28" s="9">
        <f t="shared" si="6"/>
        <v>57258.065765301122</v>
      </c>
      <c r="Q28" s="9">
        <f t="shared" si="6"/>
        <v>63531.642086772132</v>
      </c>
      <c r="R28" s="9">
        <f t="shared" si="6"/>
        <v>279298.02843999601</v>
      </c>
      <c r="S28" s="9">
        <f t="shared" si="6"/>
        <v>426923.78605385311</v>
      </c>
      <c r="T28" s="9">
        <f t="shared" si="6"/>
        <v>511694.48475</v>
      </c>
      <c r="U28" s="9">
        <f t="shared" si="6"/>
        <v>274315.16904866666</v>
      </c>
      <c r="V28" s="9">
        <f t="shared" si="6"/>
        <v>549829.99394913984</v>
      </c>
      <c r="W28" s="9">
        <f t="shared" si="6"/>
        <v>754441.92224688933</v>
      </c>
      <c r="X28" s="9">
        <f t="shared" si="6"/>
        <v>1186663.5205084768</v>
      </c>
      <c r="Y28" s="9">
        <f t="shared" si="6"/>
        <v>1346091.5042996872</v>
      </c>
      <c r="Z28" s="9">
        <f t="shared" si="6"/>
        <v>2215044.4982099999</v>
      </c>
      <c r="AA28" s="9">
        <f t="shared" si="6"/>
        <v>3545883.9020707356</v>
      </c>
      <c r="AB28" s="9">
        <f t="shared" si="6"/>
        <v>1706577.6409141296</v>
      </c>
      <c r="AC28" s="9">
        <f t="shared" si="6"/>
        <v>1807084.1769300001</v>
      </c>
      <c r="AD28" s="9">
        <f t="shared" si="6"/>
        <v>9559629.0197000038</v>
      </c>
      <c r="AE28" s="9">
        <f t="shared" si="6"/>
        <v>11504219.689019993</v>
      </c>
    </row>
    <row r="29" spans="1:31" ht="15.75" x14ac:dyDescent="0.25">
      <c r="A29" s="10" t="s">
        <v>23</v>
      </c>
      <c r="B29" s="12">
        <v>3.8580000000000001</v>
      </c>
      <c r="C29" s="12">
        <v>1841.128721942282</v>
      </c>
      <c r="D29" s="12">
        <v>1638.36</v>
      </c>
      <c r="E29" s="12">
        <v>7446.6500000000033</v>
      </c>
      <c r="F29" s="12">
        <v>9155.7731816458072</v>
      </c>
      <c r="G29" s="12">
        <v>7209.9694199999994</v>
      </c>
      <c r="H29" s="12">
        <v>4652.6421621563968</v>
      </c>
      <c r="I29" s="12">
        <v>4081.5855351927216</v>
      </c>
      <c r="J29" s="12">
        <v>3201.4653256094912</v>
      </c>
      <c r="K29" s="12">
        <v>65.64997158203002</v>
      </c>
      <c r="L29" s="12">
        <v>251.56642688801466</v>
      </c>
      <c r="M29" s="12">
        <v>877.83602658356483</v>
      </c>
      <c r="N29" s="12">
        <v>5194.3347569309453</v>
      </c>
      <c r="O29" s="12">
        <v>9589.106557671028</v>
      </c>
      <c r="P29" s="12">
        <v>11132.310765301125</v>
      </c>
      <c r="Q29" s="12">
        <v>6298.815521479587</v>
      </c>
      <c r="R29" s="12">
        <v>4045.4094399959877</v>
      </c>
      <c r="S29" s="12">
        <v>17515.959053853119</v>
      </c>
      <c r="T29" s="12">
        <v>45835.3851</v>
      </c>
      <c r="U29" s="12">
        <v>26995.130593999998</v>
      </c>
      <c r="V29" s="12">
        <v>38305.09402990876</v>
      </c>
      <c r="W29" s="12">
        <v>63852.640436643662</v>
      </c>
      <c r="X29" s="12">
        <v>30169.347194059967</v>
      </c>
      <c r="Y29" s="12">
        <v>35901.523160931356</v>
      </c>
      <c r="Z29" s="12">
        <v>0</v>
      </c>
      <c r="AA29" s="12">
        <v>45760.788543806564</v>
      </c>
      <c r="AB29" s="12">
        <v>64186.447901695057</v>
      </c>
      <c r="AC29" s="12">
        <v>83677.481510000012</v>
      </c>
      <c r="AD29" s="12">
        <v>374491.50784999999</v>
      </c>
      <c r="AE29" s="12">
        <v>597271.38600000006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3230</v>
      </c>
      <c r="H30" s="12">
        <v>440</v>
      </c>
      <c r="I30" s="12">
        <v>209.66300000000001</v>
      </c>
      <c r="J30" s="12">
        <v>278.13100000000003</v>
      </c>
      <c r="K30" s="12">
        <v>195.75339000000008</v>
      </c>
      <c r="L30" s="12">
        <v>3589.6259999999997</v>
      </c>
      <c r="M30" s="12">
        <v>6285.4979999999996</v>
      </c>
      <c r="N30" s="12">
        <v>20267.067000000003</v>
      </c>
      <c r="O30" s="12">
        <v>27600.996999999999</v>
      </c>
      <c r="P30" s="12">
        <v>41231.754999999997</v>
      </c>
      <c r="Q30" s="12">
        <v>53741</v>
      </c>
      <c r="R30" s="12">
        <v>269080.61900000001</v>
      </c>
      <c r="S30" s="12">
        <v>398891.82699999999</v>
      </c>
      <c r="T30" s="12">
        <v>458479.27373999998</v>
      </c>
      <c r="U30" s="12">
        <v>237442.28797</v>
      </c>
      <c r="V30" s="12">
        <v>497508.73652999999</v>
      </c>
      <c r="W30" s="12">
        <v>671654.04113422683</v>
      </c>
      <c r="X30" s="12">
        <v>1135111.3686599999</v>
      </c>
      <c r="Y30" s="12">
        <v>1284744.4435999999</v>
      </c>
      <c r="Z30" s="12">
        <v>2200939.09326</v>
      </c>
      <c r="AA30" s="12">
        <v>3329918.6360999988</v>
      </c>
      <c r="AB30" s="12">
        <v>1393389.7549700001</v>
      </c>
      <c r="AC30" s="12">
        <v>1244329.3088400001</v>
      </c>
      <c r="AD30" s="12">
        <v>8611028.3754300047</v>
      </c>
      <c r="AE30" s="12">
        <v>10861561.744019995</v>
      </c>
    </row>
    <row r="31" spans="1:31" ht="15.75" x14ac:dyDescent="0.25">
      <c r="A31" s="10" t="s">
        <v>25</v>
      </c>
      <c r="B31" s="12">
        <v>0</v>
      </c>
      <c r="C31" s="12">
        <v>2605</v>
      </c>
      <c r="D31" s="12">
        <v>2358</v>
      </c>
      <c r="E31" s="12">
        <v>11803.050000000003</v>
      </c>
      <c r="F31" s="12">
        <v>14748.222678043227</v>
      </c>
      <c r="G31" s="12">
        <v>12838.82576</v>
      </c>
      <c r="H31" s="12">
        <v>9679.9955277475965</v>
      </c>
      <c r="I31" s="12">
        <v>8778.2164148096526</v>
      </c>
      <c r="J31" s="12">
        <v>1431.3278309057901</v>
      </c>
      <c r="K31" s="12">
        <v>755.16885843845716</v>
      </c>
      <c r="L31" s="12">
        <v>24</v>
      </c>
      <c r="M31" s="12">
        <v>1146</v>
      </c>
      <c r="N31" s="12">
        <v>2097</v>
      </c>
      <c r="O31" s="12">
        <v>1452</v>
      </c>
      <c r="P31" s="12">
        <v>3385</v>
      </c>
      <c r="Q31" s="12">
        <v>2546.3164452925507</v>
      </c>
      <c r="R31" s="12">
        <v>6117</v>
      </c>
      <c r="S31" s="12">
        <v>9554</v>
      </c>
      <c r="T31" s="12">
        <v>989.82591000000014</v>
      </c>
      <c r="U31" s="12">
        <v>9877.750484666667</v>
      </c>
      <c r="V31" s="12">
        <v>14016.163389231036</v>
      </c>
      <c r="W31" s="12">
        <v>18935.240676018831</v>
      </c>
      <c r="X31" s="12">
        <v>21382.804654416766</v>
      </c>
      <c r="Y31" s="12">
        <v>25445.537538755951</v>
      </c>
      <c r="Z31" s="12">
        <v>5891.77495</v>
      </c>
      <c r="AA31" s="12">
        <v>77503.932784044446</v>
      </c>
      <c r="AB31" s="12">
        <v>106782.02190243459</v>
      </c>
      <c r="AC31" s="12">
        <v>104933.95404000003</v>
      </c>
      <c r="AD31" s="12">
        <v>518836.5674</v>
      </c>
      <c r="AE31" s="12">
        <v>29541.188999999998</v>
      </c>
    </row>
    <row r="32" spans="1:31" ht="16.5" thickBot="1" x14ac:dyDescent="0.3">
      <c r="A32" s="10" t="s">
        <v>37</v>
      </c>
      <c r="B32" s="15">
        <v>41914.721535533638</v>
      </c>
      <c r="C32" s="15">
        <v>0</v>
      </c>
      <c r="D32" s="15">
        <v>0</v>
      </c>
      <c r="E32" s="15">
        <v>0</v>
      </c>
      <c r="F32" s="15">
        <v>0</v>
      </c>
      <c r="G32" s="15">
        <v>2443.317</v>
      </c>
      <c r="H32" s="15">
        <v>916.81000000000017</v>
      </c>
      <c r="I32" s="15">
        <v>663.4256796356882</v>
      </c>
      <c r="J32" s="15">
        <v>29.790353315484339</v>
      </c>
      <c r="K32" s="15">
        <v>8.1007455669736679</v>
      </c>
      <c r="L32" s="15">
        <v>0</v>
      </c>
      <c r="M32" s="15">
        <v>480</v>
      </c>
      <c r="N32" s="15">
        <v>2791</v>
      </c>
      <c r="O32" s="15">
        <v>1433</v>
      </c>
      <c r="P32" s="15">
        <v>1509</v>
      </c>
      <c r="Q32" s="15">
        <v>945.51012000000003</v>
      </c>
      <c r="R32" s="15">
        <v>55</v>
      </c>
      <c r="S32" s="15">
        <v>962</v>
      </c>
      <c r="T32" s="15">
        <v>6390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8213.6299999999992</v>
      </c>
      <c r="AA32" s="15">
        <v>92700.544642885507</v>
      </c>
      <c r="AB32" s="15">
        <v>142219.41613999999</v>
      </c>
      <c r="AC32" s="15">
        <v>374143.43253999995</v>
      </c>
      <c r="AD32" s="15">
        <v>55272.569019999995</v>
      </c>
      <c r="AE32" s="15">
        <v>15845.37</v>
      </c>
    </row>
    <row r="33" spans="1:31" ht="16.5" thickBot="1" x14ac:dyDescent="0.3">
      <c r="A33" s="8" t="s">
        <v>10</v>
      </c>
      <c r="B33" s="9">
        <f>+B34+B35+B36</f>
        <v>201663.37771856802</v>
      </c>
      <c r="C33" s="9">
        <f t="shared" ref="C33:AE33" si="7">+C34+C35+C36</f>
        <v>245016.87295499499</v>
      </c>
      <c r="D33" s="9">
        <f t="shared" si="7"/>
        <v>200765.39728963427</v>
      </c>
      <c r="E33" s="9">
        <f t="shared" si="7"/>
        <v>139101.25</v>
      </c>
      <c r="F33" s="9">
        <f t="shared" si="7"/>
        <v>187464.07138339023</v>
      </c>
      <c r="G33" s="9">
        <f t="shared" si="7"/>
        <v>199509.40399999992</v>
      </c>
      <c r="H33" s="9">
        <f t="shared" si="7"/>
        <v>186273.46969893159</v>
      </c>
      <c r="I33" s="9">
        <f t="shared" si="7"/>
        <v>147785.49215581181</v>
      </c>
      <c r="J33" s="9">
        <f t="shared" si="7"/>
        <v>145838.51082130359</v>
      </c>
      <c r="K33" s="9">
        <f t="shared" si="7"/>
        <v>98018.079815677615</v>
      </c>
      <c r="L33" s="9">
        <f t="shared" si="7"/>
        <v>92024.055022418761</v>
      </c>
      <c r="M33" s="9">
        <f t="shared" si="7"/>
        <v>227895.36036502561</v>
      </c>
      <c r="N33" s="9">
        <f t="shared" si="7"/>
        <v>200461.62240696966</v>
      </c>
      <c r="O33" s="9">
        <f t="shared" si="7"/>
        <v>320461.69112070586</v>
      </c>
      <c r="P33" s="9">
        <f t="shared" si="7"/>
        <v>519640.93343425822</v>
      </c>
      <c r="Q33" s="9">
        <f t="shared" si="7"/>
        <v>370019.53534766508</v>
      </c>
      <c r="R33" s="9">
        <f t="shared" si="7"/>
        <v>545522.37789267884</v>
      </c>
      <c r="S33" s="9">
        <f t="shared" si="7"/>
        <v>706127.23034297489</v>
      </c>
      <c r="T33" s="9">
        <f t="shared" si="7"/>
        <v>1094586.2063857624</v>
      </c>
      <c r="U33" s="9">
        <f t="shared" si="7"/>
        <v>882946.55304457911</v>
      </c>
      <c r="V33" s="9">
        <f t="shared" si="7"/>
        <v>1799090.1679625749</v>
      </c>
      <c r="W33" s="9">
        <f t="shared" si="7"/>
        <v>2563895.6959241745</v>
      </c>
      <c r="X33" s="9">
        <f t="shared" si="7"/>
        <v>3625129.5539456797</v>
      </c>
      <c r="Y33" s="9">
        <f t="shared" si="7"/>
        <v>3289589.1347424453</v>
      </c>
      <c r="Z33" s="9">
        <f t="shared" si="7"/>
        <v>5739908.5050195716</v>
      </c>
      <c r="AA33" s="9">
        <f t="shared" si="7"/>
        <v>10226556.859466752</v>
      </c>
      <c r="AB33" s="9">
        <f t="shared" si="7"/>
        <v>11870951.67771955</v>
      </c>
      <c r="AC33" s="9">
        <f t="shared" si="7"/>
        <v>11911814.219844192</v>
      </c>
      <c r="AD33" s="9">
        <f t="shared" si="7"/>
        <v>29530392.92614463</v>
      </c>
      <c r="AE33" s="9">
        <f t="shared" si="7"/>
        <v>54050676.643312171</v>
      </c>
    </row>
    <row r="34" spans="1:31" ht="15.75" x14ac:dyDescent="0.25">
      <c r="A34" s="16" t="s">
        <v>26</v>
      </c>
      <c r="B34" s="12">
        <v>201536.96121305041</v>
      </c>
      <c r="C34" s="12">
        <v>244991.50329226541</v>
      </c>
      <c r="D34" s="12">
        <v>200731.73780164827</v>
      </c>
      <c r="E34" s="12">
        <v>136441.25</v>
      </c>
      <c r="F34" s="12">
        <v>187464.07138339023</v>
      </c>
      <c r="G34" s="12">
        <v>198190.66899999994</v>
      </c>
      <c r="H34" s="12">
        <v>175824.73969893157</v>
      </c>
      <c r="I34" s="12">
        <v>141047.67387942135</v>
      </c>
      <c r="J34" s="12">
        <v>145817.24642227154</v>
      </c>
      <c r="K34" s="12">
        <v>97771.663980745536</v>
      </c>
      <c r="L34" s="12">
        <v>91956.055022418761</v>
      </c>
      <c r="M34" s="12">
        <v>223346.36036502561</v>
      </c>
      <c r="N34" s="12">
        <v>197523.30240696965</v>
      </c>
      <c r="O34" s="12">
        <v>318270.87544393819</v>
      </c>
      <c r="P34" s="12">
        <v>497689.84678779356</v>
      </c>
      <c r="Q34" s="12">
        <v>366984.53534766508</v>
      </c>
      <c r="R34" s="12">
        <v>542286.43452753592</v>
      </c>
      <c r="S34" s="12">
        <v>629016.08265244553</v>
      </c>
      <c r="T34" s="12">
        <v>1023010.3873957623</v>
      </c>
      <c r="U34" s="12">
        <v>811539.53761257906</v>
      </c>
      <c r="V34" s="12">
        <v>1763446.2777364696</v>
      </c>
      <c r="W34" s="12">
        <v>2503463.4303959124</v>
      </c>
      <c r="X34" s="12">
        <v>3594198.7741105901</v>
      </c>
      <c r="Y34" s="12">
        <v>3229331.4043024452</v>
      </c>
      <c r="Z34" s="12">
        <v>5532276.6860195724</v>
      </c>
      <c r="AA34" s="12">
        <v>9970771.7672507558</v>
      </c>
      <c r="AB34" s="12">
        <v>11205057.006682884</v>
      </c>
      <c r="AC34" s="12">
        <v>11017833.808332846</v>
      </c>
      <c r="AD34" s="12">
        <v>26384749.568164628</v>
      </c>
      <c r="AE34" s="12">
        <v>49898542.522346675</v>
      </c>
    </row>
    <row r="35" spans="1:31" ht="15.75" x14ac:dyDescent="0.25">
      <c r="A35" s="10" t="s">
        <v>27</v>
      </c>
      <c r="B35" s="12">
        <v>21.047505517600001</v>
      </c>
      <c r="C35" s="12">
        <v>25.369662729599998</v>
      </c>
      <c r="D35" s="12">
        <v>33.659487986000002</v>
      </c>
      <c r="E35" s="12">
        <v>0</v>
      </c>
      <c r="F35" s="12">
        <v>0</v>
      </c>
      <c r="G35" s="12">
        <v>38.734999999999999</v>
      </c>
      <c r="H35" s="12">
        <v>8521.3140000000003</v>
      </c>
      <c r="I35" s="12">
        <v>4678.489685091522</v>
      </c>
      <c r="J35" s="12">
        <v>21.264399032061462</v>
      </c>
      <c r="K35" s="12">
        <v>117.41583493207554</v>
      </c>
      <c r="L35" s="12">
        <v>68</v>
      </c>
      <c r="M35" s="12">
        <v>161</v>
      </c>
      <c r="N35" s="12">
        <v>614</v>
      </c>
      <c r="O35" s="12">
        <v>2018</v>
      </c>
      <c r="P35" s="12">
        <v>11782</v>
      </c>
      <c r="Q35" s="12">
        <v>1540</v>
      </c>
      <c r="R35" s="12">
        <v>2235.9433651428571</v>
      </c>
      <c r="S35" s="12">
        <v>6849.8061193600697</v>
      </c>
      <c r="T35" s="12">
        <v>27164.33956</v>
      </c>
      <c r="U35" s="12">
        <v>19871.670628</v>
      </c>
      <c r="V35" s="12">
        <v>14514.877810442316</v>
      </c>
      <c r="W35" s="12">
        <v>41672.830279693444</v>
      </c>
      <c r="X35" s="12">
        <v>23938.885665089481</v>
      </c>
      <c r="Y35" s="12">
        <v>20342.063773333335</v>
      </c>
      <c r="Z35" s="12">
        <v>31044.89</v>
      </c>
      <c r="AA35" s="12">
        <v>40358.357000000004</v>
      </c>
      <c r="AB35" s="12">
        <v>100681.05967666667</v>
      </c>
      <c r="AC35" s="12">
        <v>716633.70694678393</v>
      </c>
      <c r="AD35" s="12">
        <v>1669858.6048900001</v>
      </c>
      <c r="AE35" s="12">
        <v>1329982.21</v>
      </c>
    </row>
    <row r="36" spans="1:31" ht="16.5" thickBot="1" x14ac:dyDescent="0.3">
      <c r="A36" s="10" t="s">
        <v>28</v>
      </c>
      <c r="B36" s="12">
        <v>105.369</v>
      </c>
      <c r="C36" s="12">
        <v>0</v>
      </c>
      <c r="D36" s="12">
        <v>0</v>
      </c>
      <c r="E36" s="12">
        <v>2660</v>
      </c>
      <c r="F36" s="12">
        <v>0</v>
      </c>
      <c r="G36" s="12">
        <v>1280</v>
      </c>
      <c r="H36" s="12">
        <v>1927.4159999999997</v>
      </c>
      <c r="I36" s="12">
        <v>2059.3285912989654</v>
      </c>
      <c r="J36" s="12">
        <v>0</v>
      </c>
      <c r="K36" s="12">
        <v>129</v>
      </c>
      <c r="L36" s="12">
        <v>0</v>
      </c>
      <c r="M36" s="12">
        <v>4388</v>
      </c>
      <c r="N36" s="12">
        <v>2324.3199999999997</v>
      </c>
      <c r="O36" s="12">
        <v>172.81567676767676</v>
      </c>
      <c r="P36" s="12">
        <v>10169.086646464648</v>
      </c>
      <c r="Q36" s="12">
        <v>1495</v>
      </c>
      <c r="R36" s="12">
        <v>1000</v>
      </c>
      <c r="S36" s="12">
        <v>70261.341571169338</v>
      </c>
      <c r="T36" s="12">
        <v>44411.479429999999</v>
      </c>
      <c r="U36" s="12">
        <v>51535.344804</v>
      </c>
      <c r="V36" s="12">
        <v>21129.012415662983</v>
      </c>
      <c r="W36" s="12">
        <v>18759.435248568432</v>
      </c>
      <c r="X36" s="12">
        <v>6991.8941699999996</v>
      </c>
      <c r="Y36" s="12">
        <v>39915.666666666664</v>
      </c>
      <c r="Z36" s="12">
        <v>176586.929</v>
      </c>
      <c r="AA36" s="12">
        <v>215426.73521599552</v>
      </c>
      <c r="AB36" s="12">
        <v>565213.61135999998</v>
      </c>
      <c r="AC36" s="12">
        <v>177346.70456456131</v>
      </c>
      <c r="AD36" s="12">
        <v>1475784.75309</v>
      </c>
      <c r="AE36" s="12">
        <v>2822151.9109654953</v>
      </c>
    </row>
    <row r="37" spans="1:31" ht="16.5" thickBot="1" x14ac:dyDescent="0.3">
      <c r="A37" s="8" t="s">
        <v>11</v>
      </c>
      <c r="B37" s="17">
        <f>+B10+B28</f>
        <v>829314.18116039422</v>
      </c>
      <c r="C37" s="17">
        <f t="shared" ref="C37:AE37" si="8">+C10+C28</f>
        <v>909491.1664889839</v>
      </c>
      <c r="D37" s="17">
        <f t="shared" si="8"/>
        <v>805873.18331856327</v>
      </c>
      <c r="E37" s="17">
        <f t="shared" si="8"/>
        <v>821379.9500000003</v>
      </c>
      <c r="F37" s="17">
        <f t="shared" si="8"/>
        <v>902495.64016344293</v>
      </c>
      <c r="G37" s="17">
        <f t="shared" si="8"/>
        <v>901303.85183199996</v>
      </c>
      <c r="H37" s="17">
        <f t="shared" si="8"/>
        <v>847988.11271301087</v>
      </c>
      <c r="I37" s="17">
        <f t="shared" si="8"/>
        <v>862137.39566044474</v>
      </c>
      <c r="J37" s="17">
        <f t="shared" si="8"/>
        <v>797812.03715766838</v>
      </c>
      <c r="K37" s="17">
        <f t="shared" si="8"/>
        <v>776539.47088436701</v>
      </c>
      <c r="L37" s="17">
        <f t="shared" si="8"/>
        <v>982604.92936162406</v>
      </c>
      <c r="M37" s="17">
        <f t="shared" si="8"/>
        <v>1297169.8234326155</v>
      </c>
      <c r="N37" s="17">
        <f t="shared" si="8"/>
        <v>1620994.6415847917</v>
      </c>
      <c r="O37" s="17">
        <f t="shared" si="8"/>
        <v>1980032.1174129816</v>
      </c>
      <c r="P37" s="17">
        <f t="shared" si="8"/>
        <v>2516883.9514482133</v>
      </c>
      <c r="Q37" s="17">
        <f t="shared" si="8"/>
        <v>3034459.6556768874</v>
      </c>
      <c r="R37" s="17">
        <f t="shared" si="8"/>
        <v>3937466.569243195</v>
      </c>
      <c r="S37" s="17">
        <f t="shared" si="8"/>
        <v>5088715.2224868573</v>
      </c>
      <c r="T37" s="17">
        <f t="shared" si="8"/>
        <v>6793110.514866245</v>
      </c>
      <c r="U37" s="17">
        <f t="shared" si="8"/>
        <v>8250161.3960642861</v>
      </c>
      <c r="V37" s="17">
        <f t="shared" si="8"/>
        <v>11932923.829330547</v>
      </c>
      <c r="W37" s="17">
        <f t="shared" si="8"/>
        <v>16681647.084459782</v>
      </c>
      <c r="X37" s="17">
        <f t="shared" si="8"/>
        <v>22693043.227194559</v>
      </c>
      <c r="Y37" s="17">
        <f t="shared" si="8"/>
        <v>29903874.734778009</v>
      </c>
      <c r="Z37" s="17">
        <f t="shared" si="8"/>
        <v>41421324.966917887</v>
      </c>
      <c r="AA37" s="17">
        <f t="shared" si="8"/>
        <v>56620365.807595871</v>
      </c>
      <c r="AB37" s="17">
        <f t="shared" si="8"/>
        <v>81257988.124953091</v>
      </c>
      <c r="AC37" s="17">
        <f t="shared" si="8"/>
        <v>111785572.01292647</v>
      </c>
      <c r="AD37" s="17">
        <f t="shared" si="8"/>
        <v>185081943.88648459</v>
      </c>
      <c r="AE37" s="17">
        <f t="shared" si="8"/>
        <v>295273647.57424468</v>
      </c>
    </row>
    <row r="38" spans="1:31" ht="16.5" thickBot="1" x14ac:dyDescent="0.3">
      <c r="A38" s="8" t="s">
        <v>12</v>
      </c>
      <c r="B38" s="17">
        <f>+B20+B33</f>
        <v>817642.05714901956</v>
      </c>
      <c r="C38" s="17">
        <f t="shared" ref="C38:AE38" si="9">+C20+C33</f>
        <v>918790.71845042927</v>
      </c>
      <c r="D38" s="17">
        <f t="shared" si="9"/>
        <v>825831.60570157133</v>
      </c>
      <c r="E38" s="17">
        <f t="shared" si="9"/>
        <v>814724.6</v>
      </c>
      <c r="F38" s="17">
        <f t="shared" si="9"/>
        <v>923380.47629515862</v>
      </c>
      <c r="G38" s="17">
        <f t="shared" si="9"/>
        <v>1002350.0353699999</v>
      </c>
      <c r="H38" s="17">
        <f t="shared" si="9"/>
        <v>991232.11149603466</v>
      </c>
      <c r="I38" s="17">
        <f t="shared" si="9"/>
        <v>978145.77056117821</v>
      </c>
      <c r="J38" s="17">
        <f t="shared" si="9"/>
        <v>981619.30665563676</v>
      </c>
      <c r="K38" s="17">
        <f t="shared" si="9"/>
        <v>844782.06433521991</v>
      </c>
      <c r="L38" s="17">
        <f t="shared" si="9"/>
        <v>921057.29182205652</v>
      </c>
      <c r="M38" s="17">
        <f t="shared" si="9"/>
        <v>1324575.1961347898</v>
      </c>
      <c r="N38" s="17">
        <f t="shared" si="9"/>
        <v>1579947.3096234659</v>
      </c>
      <c r="O38" s="17">
        <f t="shared" si="9"/>
        <v>1944581.9128883423</v>
      </c>
      <c r="P38" s="17">
        <f t="shared" si="9"/>
        <v>2551831.7748160837</v>
      </c>
      <c r="Q38" s="17">
        <f t="shared" si="9"/>
        <v>3108793.5912481663</v>
      </c>
      <c r="R38" s="17">
        <f t="shared" si="9"/>
        <v>4036682.1986843627</v>
      </c>
      <c r="S38" s="17">
        <f t="shared" si="9"/>
        <v>5079205.5795037514</v>
      </c>
      <c r="T38" s="17">
        <f t="shared" si="9"/>
        <v>7001320.7425101968</v>
      </c>
      <c r="U38" s="17">
        <f t="shared" si="9"/>
        <v>8574596.2375816051</v>
      </c>
      <c r="V38" s="17">
        <f t="shared" si="9"/>
        <v>12273849.001293631</v>
      </c>
      <c r="W38" s="17">
        <f t="shared" si="9"/>
        <v>17023404.603176877</v>
      </c>
      <c r="X38" s="17">
        <f t="shared" si="9"/>
        <v>23354789.662640195</v>
      </c>
      <c r="Y38" s="17">
        <f t="shared" si="9"/>
        <v>28923466.995030575</v>
      </c>
      <c r="Z38" s="17">
        <f t="shared" si="9"/>
        <v>39262182.111718915</v>
      </c>
      <c r="AA38" s="17">
        <f t="shared" si="9"/>
        <v>56371844.863935202</v>
      </c>
      <c r="AB38" s="17">
        <f t="shared" si="9"/>
        <v>75539883.295571163</v>
      </c>
      <c r="AC38" s="17">
        <f t="shared" si="9"/>
        <v>107873629.26128571</v>
      </c>
      <c r="AD38" s="17">
        <f t="shared" si="9"/>
        <v>176874522.91807321</v>
      </c>
      <c r="AE38" s="17">
        <f t="shared" si="9"/>
        <v>293712407.58281952</v>
      </c>
    </row>
    <row r="39" spans="1:31" ht="16.5" thickBot="1" x14ac:dyDescent="0.3">
      <c r="A39" s="18" t="s">
        <v>13</v>
      </c>
      <c r="B39" s="9">
        <f>+B37-B38</f>
        <v>11672.124011374661</v>
      </c>
      <c r="C39" s="9">
        <f t="shared" ref="C39:AE39" si="10">+C37-C38</f>
        <v>-9299.551961445366</v>
      </c>
      <c r="D39" s="9">
        <f t="shared" si="10"/>
        <v>-19958.422383008059</v>
      </c>
      <c r="E39" s="9">
        <f t="shared" si="10"/>
        <v>6655.350000000326</v>
      </c>
      <c r="F39" s="9">
        <f t="shared" si="10"/>
        <v>-20884.836131715681</v>
      </c>
      <c r="G39" s="9">
        <f t="shared" si="10"/>
        <v>-101046.18353799998</v>
      </c>
      <c r="H39" s="9">
        <f t="shared" si="10"/>
        <v>-143243.9987830238</v>
      </c>
      <c r="I39" s="9">
        <f t="shared" si="10"/>
        <v>-116008.37490073347</v>
      </c>
      <c r="J39" s="9">
        <f t="shared" si="10"/>
        <v>-183807.26949796837</v>
      </c>
      <c r="K39" s="9">
        <f t="shared" si="10"/>
        <v>-68242.593450852903</v>
      </c>
      <c r="L39" s="9">
        <f t="shared" si="10"/>
        <v>61547.637539567542</v>
      </c>
      <c r="M39" s="9">
        <f t="shared" si="10"/>
        <v>-27405.372702174354</v>
      </c>
      <c r="N39" s="9">
        <f t="shared" si="10"/>
        <v>41047.331961325835</v>
      </c>
      <c r="O39" s="9">
        <f t="shared" si="10"/>
        <v>35450.204524639295</v>
      </c>
      <c r="P39" s="9">
        <f t="shared" si="10"/>
        <v>-34947.823367870413</v>
      </c>
      <c r="Q39" s="9">
        <f t="shared" si="10"/>
        <v>-74333.935571278911</v>
      </c>
      <c r="R39" s="9">
        <f t="shared" si="10"/>
        <v>-99215.629441167694</v>
      </c>
      <c r="S39" s="9">
        <f t="shared" si="10"/>
        <v>9509.642983105965</v>
      </c>
      <c r="T39" s="9">
        <f t="shared" si="10"/>
        <v>-208210.22764395177</v>
      </c>
      <c r="U39" s="9">
        <f t="shared" si="10"/>
        <v>-324434.84151731897</v>
      </c>
      <c r="V39" s="9">
        <f t="shared" si="10"/>
        <v>-340925.17196308449</v>
      </c>
      <c r="W39" s="9">
        <f t="shared" si="10"/>
        <v>-341757.51871709526</v>
      </c>
      <c r="X39" s="9">
        <f t="shared" si="10"/>
        <v>-661746.43544563651</v>
      </c>
      <c r="Y39" s="9">
        <f t="shared" si="10"/>
        <v>980407.73974743485</v>
      </c>
      <c r="Z39" s="9">
        <f t="shared" si="10"/>
        <v>2159142.8551989719</v>
      </c>
      <c r="AA39" s="9">
        <f t="shared" si="10"/>
        <v>248520.94366066903</v>
      </c>
      <c r="AB39" s="9">
        <f t="shared" si="10"/>
        <v>5718104.8293819278</v>
      </c>
      <c r="AC39" s="9">
        <f t="shared" si="10"/>
        <v>3911942.7516407669</v>
      </c>
      <c r="AD39" s="9">
        <f t="shared" si="10"/>
        <v>8207420.968411386</v>
      </c>
      <c r="AE39" s="9">
        <f t="shared" si="10"/>
        <v>1561239.9914251566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12207.03301137466</v>
      </c>
      <c r="C41" s="17">
        <f>+C39+C25</f>
        <v>-8611.0459614453666</v>
      </c>
      <c r="D41" s="17">
        <f t="shared" ref="D41:AE41" si="11">+D39+D25</f>
        <v>-19040.635383008059</v>
      </c>
      <c r="E41" s="17">
        <f t="shared" si="11"/>
        <v>25120.500000000327</v>
      </c>
      <c r="F41" s="17">
        <f t="shared" si="11"/>
        <v>-965.25699418565273</v>
      </c>
      <c r="G41" s="17">
        <f t="shared" si="11"/>
        <v>-82704.497437999977</v>
      </c>
      <c r="H41" s="17">
        <f t="shared" si="11"/>
        <v>-129035.73325042571</v>
      </c>
      <c r="I41" s="17">
        <f t="shared" si="11"/>
        <v>-105509.09592685103</v>
      </c>
      <c r="J41" s="17">
        <f t="shared" si="11"/>
        <v>-167551.78894669987</v>
      </c>
      <c r="K41" s="17">
        <f t="shared" si="11"/>
        <v>-52833.99259136305</v>
      </c>
      <c r="L41" s="17">
        <f t="shared" si="11"/>
        <v>74208.531615056811</v>
      </c>
      <c r="M41" s="17">
        <f t="shared" si="11"/>
        <v>-14412.301125307375</v>
      </c>
      <c r="N41" s="17">
        <f t="shared" si="11"/>
        <v>46014.479803867536</v>
      </c>
      <c r="O41" s="17">
        <f t="shared" si="11"/>
        <v>47130.670423644478</v>
      </c>
      <c r="P41" s="17">
        <f t="shared" si="11"/>
        <v>-13672.464457653754</v>
      </c>
      <c r="Q41" s="17">
        <f t="shared" si="11"/>
        <v>-49049.294897476211</v>
      </c>
      <c r="R41" s="17">
        <f t="shared" si="11"/>
        <v>-64834.396509250517</v>
      </c>
      <c r="S41" s="17">
        <f t="shared" si="11"/>
        <v>35074.450241159662</v>
      </c>
      <c r="T41" s="17">
        <f t="shared" si="11"/>
        <v>-193653.76267835588</v>
      </c>
      <c r="U41" s="17">
        <f t="shared" si="11"/>
        <v>-292688.74708002672</v>
      </c>
      <c r="V41" s="17">
        <f t="shared" si="11"/>
        <v>-317440.87215440784</v>
      </c>
      <c r="W41" s="17">
        <f t="shared" si="11"/>
        <v>-270769.60019426944</v>
      </c>
      <c r="X41" s="17">
        <f t="shared" si="11"/>
        <v>-580199.29817607277</v>
      </c>
      <c r="Y41" s="17">
        <f t="shared" si="11"/>
        <v>1075350.0335874348</v>
      </c>
      <c r="Z41" s="17">
        <f t="shared" si="11"/>
        <v>2509301.7822305923</v>
      </c>
      <c r="AA41" s="17">
        <f t="shared" si="11"/>
        <v>1014441.1412058326</v>
      </c>
      <c r="AB41" s="17">
        <f t="shared" si="11"/>
        <v>6579015.5179185551</v>
      </c>
      <c r="AC41" s="17">
        <f t="shared" si="11"/>
        <v>5138639.2663395703</v>
      </c>
      <c r="AD41" s="17">
        <f t="shared" si="11"/>
        <v>9791648.6809751187</v>
      </c>
      <c r="AE41" s="17">
        <f t="shared" si="11"/>
        <v>4455409.1736383215</v>
      </c>
    </row>
    <row r="42" spans="1:31" ht="16.5" thickBot="1" x14ac:dyDescent="0.3">
      <c r="A42" s="8" t="s">
        <v>15</v>
      </c>
      <c r="B42" s="9">
        <f>+B38-B25</f>
        <v>817107.14814901957</v>
      </c>
      <c r="C42" s="9">
        <f>+C38-C25</f>
        <v>918102.21245042922</v>
      </c>
      <c r="D42" s="9">
        <f t="shared" ref="D42:AE42" si="12">+D38-D25</f>
        <v>824913.81870157132</v>
      </c>
      <c r="E42" s="9">
        <f t="shared" si="12"/>
        <v>796259.45</v>
      </c>
      <c r="F42" s="9">
        <f t="shared" si="12"/>
        <v>903460.89715762855</v>
      </c>
      <c r="G42" s="9">
        <f t="shared" si="12"/>
        <v>984008.34926999989</v>
      </c>
      <c r="H42" s="9">
        <f t="shared" si="12"/>
        <v>977023.84596343653</v>
      </c>
      <c r="I42" s="9">
        <f t="shared" si="12"/>
        <v>967646.49158729578</v>
      </c>
      <c r="J42" s="9">
        <f t="shared" si="12"/>
        <v>965363.82610436832</v>
      </c>
      <c r="K42" s="9">
        <f t="shared" si="12"/>
        <v>829373.46347573004</v>
      </c>
      <c r="L42" s="9">
        <f t="shared" si="12"/>
        <v>908396.39774656727</v>
      </c>
      <c r="M42" s="9">
        <f t="shared" si="12"/>
        <v>1311582.1245579228</v>
      </c>
      <c r="N42" s="9">
        <f t="shared" si="12"/>
        <v>1574980.1617809241</v>
      </c>
      <c r="O42" s="9">
        <f t="shared" si="12"/>
        <v>1932901.446989337</v>
      </c>
      <c r="P42" s="9">
        <f t="shared" si="12"/>
        <v>2530556.4159058672</v>
      </c>
      <c r="Q42" s="9">
        <f t="shared" si="12"/>
        <v>3083508.9505743636</v>
      </c>
      <c r="R42" s="9">
        <f t="shared" si="12"/>
        <v>4002300.9657524456</v>
      </c>
      <c r="S42" s="9">
        <f t="shared" si="12"/>
        <v>5053640.7722456977</v>
      </c>
      <c r="T42" s="9">
        <f t="shared" si="12"/>
        <v>6986764.2775446009</v>
      </c>
      <c r="U42" s="9">
        <f t="shared" si="12"/>
        <v>8542850.1431443132</v>
      </c>
      <c r="V42" s="9">
        <f t="shared" si="12"/>
        <v>12250364.701484954</v>
      </c>
      <c r="W42" s="9">
        <f t="shared" si="12"/>
        <v>16952416.68465405</v>
      </c>
      <c r="X42" s="9">
        <f t="shared" si="12"/>
        <v>23273242.525370631</v>
      </c>
      <c r="Y42" s="9">
        <f t="shared" si="12"/>
        <v>28828524.701190576</v>
      </c>
      <c r="Z42" s="9">
        <f t="shared" si="12"/>
        <v>38912023.184687294</v>
      </c>
      <c r="AA42" s="9">
        <f t="shared" si="12"/>
        <v>55605924.666390039</v>
      </c>
      <c r="AB42" s="9">
        <f t="shared" si="12"/>
        <v>74678972.607034534</v>
      </c>
      <c r="AC42" s="9">
        <f t="shared" si="12"/>
        <v>106646932.7465869</v>
      </c>
      <c r="AD42" s="9">
        <f t="shared" si="12"/>
        <v>175290295.20550948</v>
      </c>
      <c r="AE42" s="9">
        <f t="shared" si="12"/>
        <v>290818238.40060633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2019-03-12T15:30:04Z</dcterms:created>
  <dcterms:modified xsi:type="dcterms:W3CDTF">2023-11-30T17:22:57Z</dcterms:modified>
</cp:coreProperties>
</file>