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NCFP\MUNI\Publicaciones\eaif_provincia\"/>
    </mc:Choice>
  </mc:AlternateContent>
  <bookViews>
    <workbookView xWindow="120" yWindow="60" windowWidth="8892" windowHeight="8016"/>
  </bookViews>
  <sheets>
    <sheet name="K" sheetId="4" r:id="rId1"/>
  </sheets>
  <definedNames>
    <definedName name="______________F">#REF!</definedName>
    <definedName name="______________R">#REF!</definedName>
    <definedName name="_____________F">#REF!</definedName>
    <definedName name="_____________R">#REF!</definedName>
    <definedName name="____________F">#REF!</definedName>
    <definedName name="____________R">#REF!</definedName>
    <definedName name="___________F">#REF!</definedName>
    <definedName name="___________R">#REF!</definedName>
    <definedName name="__________F">#REF!</definedName>
    <definedName name="__________R">#REF!</definedName>
    <definedName name="_________F">#REF!</definedName>
    <definedName name="_________R">#REF!</definedName>
    <definedName name="________F">#REF!</definedName>
    <definedName name="________R">#REF!</definedName>
    <definedName name="_______F">#REF!</definedName>
    <definedName name="_______R">#REF!</definedName>
    <definedName name="______F">#REF!</definedName>
    <definedName name="______R">#REF!</definedName>
    <definedName name="_____F">#REF!</definedName>
    <definedName name="_____R">#REF!</definedName>
    <definedName name="____F">#REF!</definedName>
    <definedName name="____R">#REF!</definedName>
    <definedName name="___F">#REF!</definedName>
    <definedName name="___R">#REF!</definedName>
    <definedName name="__F">#REF!</definedName>
    <definedName name="__R">#REF!</definedName>
    <definedName name="_F">#REF!</definedName>
    <definedName name="_R">#REF!</definedName>
    <definedName name="A">#REF!</definedName>
    <definedName name="B">#REF!</definedName>
    <definedName name="D">#REF!</definedName>
    <definedName name="E">#REF!</definedName>
    <definedName name="G">#REF!</definedName>
    <definedName name="H">#REF!</definedName>
    <definedName name="J">#REF!</definedName>
    <definedName name="K">#REF!</definedName>
    <definedName name="L_">#REF!</definedName>
    <definedName name="M">#REF!</definedName>
    <definedName name="N">#REF!</definedName>
    <definedName name="O">#REF!</definedName>
    <definedName name="P">#REF!</definedName>
    <definedName name="Q">#REF!</definedName>
    <definedName name="S">#REF!</definedName>
    <definedName name="T">#REF!</definedName>
    <definedName name="U">#REF!</definedName>
    <definedName name="V">#REF!</definedName>
    <definedName name="W">#REF!</definedName>
    <definedName name="X">#REF!</definedName>
    <definedName name="Y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AE33" i="4" l="1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E38" i="4" s="1"/>
  <c r="AE42" i="4" s="1"/>
  <c r="AD20" i="4"/>
  <c r="AD38" i="4" s="1"/>
  <c r="AD42" i="4" s="1"/>
  <c r="AC20" i="4"/>
  <c r="AC38" i="4" s="1"/>
  <c r="AC42" i="4" s="1"/>
  <c r="AB20" i="4"/>
  <c r="AB38" i="4" s="1"/>
  <c r="AB42" i="4" s="1"/>
  <c r="AA20" i="4"/>
  <c r="AA38" i="4" s="1"/>
  <c r="AA42" i="4" s="1"/>
  <c r="Z20" i="4"/>
  <c r="Z38" i="4" s="1"/>
  <c r="Z42" i="4" s="1"/>
  <c r="Y20" i="4"/>
  <c r="Y38" i="4" s="1"/>
  <c r="Y42" i="4" s="1"/>
  <c r="X20" i="4"/>
  <c r="X38" i="4" s="1"/>
  <c r="X42" i="4" s="1"/>
  <c r="W20" i="4"/>
  <c r="W38" i="4" s="1"/>
  <c r="W42" i="4" s="1"/>
  <c r="V20" i="4"/>
  <c r="V38" i="4" s="1"/>
  <c r="V42" i="4" s="1"/>
  <c r="U20" i="4"/>
  <c r="U38" i="4" s="1"/>
  <c r="U42" i="4" s="1"/>
  <c r="T20" i="4"/>
  <c r="T38" i="4" s="1"/>
  <c r="T42" i="4" s="1"/>
  <c r="S20" i="4"/>
  <c r="S38" i="4" s="1"/>
  <c r="S42" i="4" s="1"/>
  <c r="R20" i="4"/>
  <c r="R38" i="4" s="1"/>
  <c r="R42" i="4" s="1"/>
  <c r="Q20" i="4"/>
  <c r="Q38" i="4" s="1"/>
  <c r="Q42" i="4" s="1"/>
  <c r="P20" i="4"/>
  <c r="P38" i="4" s="1"/>
  <c r="P42" i="4" s="1"/>
  <c r="O20" i="4"/>
  <c r="O38" i="4" s="1"/>
  <c r="O42" i="4" s="1"/>
  <c r="N20" i="4"/>
  <c r="N38" i="4" s="1"/>
  <c r="N42" i="4" s="1"/>
  <c r="M20" i="4"/>
  <c r="M38" i="4" s="1"/>
  <c r="M42" i="4" s="1"/>
  <c r="L20" i="4"/>
  <c r="L38" i="4" s="1"/>
  <c r="L42" i="4" s="1"/>
  <c r="K20" i="4"/>
  <c r="K38" i="4" s="1"/>
  <c r="K42" i="4" s="1"/>
  <c r="J20" i="4"/>
  <c r="J38" i="4" s="1"/>
  <c r="J42" i="4" s="1"/>
  <c r="I20" i="4"/>
  <c r="I38" i="4" s="1"/>
  <c r="I42" i="4" s="1"/>
  <c r="H20" i="4"/>
  <c r="H38" i="4" s="1"/>
  <c r="H42" i="4" s="1"/>
  <c r="G20" i="4"/>
  <c r="G38" i="4" s="1"/>
  <c r="G42" i="4" s="1"/>
  <c r="F20" i="4"/>
  <c r="F38" i="4" s="1"/>
  <c r="F42" i="4" s="1"/>
  <c r="E20" i="4"/>
  <c r="E38" i="4" s="1"/>
  <c r="E42" i="4" s="1"/>
  <c r="D20" i="4"/>
  <c r="D38" i="4" s="1"/>
  <c r="D42" i="4" s="1"/>
  <c r="C20" i="4"/>
  <c r="C38" i="4" s="1"/>
  <c r="C42" i="4" s="1"/>
  <c r="B20" i="4"/>
  <c r="B38" i="4" s="1"/>
  <c r="B42" i="4" s="1"/>
  <c r="AE14" i="4"/>
  <c r="AD14" i="4"/>
  <c r="AC14" i="4"/>
  <c r="AB14" i="4"/>
  <c r="AA14" i="4"/>
  <c r="Z14" i="4"/>
  <c r="Y14" i="4"/>
  <c r="X14" i="4"/>
  <c r="W14" i="4"/>
  <c r="V14" i="4"/>
  <c r="U14" i="4"/>
  <c r="T14" i="4"/>
  <c r="T10" i="4" s="1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E37" i="4" s="1"/>
  <c r="AE39" i="4" s="1"/>
  <c r="AE41" i="4" s="1"/>
  <c r="AD10" i="4"/>
  <c r="AD37" i="4" s="1"/>
  <c r="AD39" i="4" s="1"/>
  <c r="AD41" i="4" s="1"/>
  <c r="AC10" i="4"/>
  <c r="AC37" i="4" s="1"/>
  <c r="AC39" i="4" s="1"/>
  <c r="AC41" i="4" s="1"/>
  <c r="AB10" i="4"/>
  <c r="AB27" i="4" s="1"/>
  <c r="AA10" i="4"/>
  <c r="AA37" i="4" s="1"/>
  <c r="AA39" i="4" s="1"/>
  <c r="AA41" i="4" s="1"/>
  <c r="Z10" i="4"/>
  <c r="Z37" i="4" s="1"/>
  <c r="Z39" i="4" s="1"/>
  <c r="Z41" i="4" s="1"/>
  <c r="Y10" i="4"/>
  <c r="Y37" i="4" s="1"/>
  <c r="Y39" i="4" s="1"/>
  <c r="Y41" i="4" s="1"/>
  <c r="X10" i="4"/>
  <c r="X37" i="4" s="1"/>
  <c r="X39" i="4" s="1"/>
  <c r="X41" i="4" s="1"/>
  <c r="W10" i="4"/>
  <c r="W37" i="4" s="1"/>
  <c r="W39" i="4" s="1"/>
  <c r="W41" i="4" s="1"/>
  <c r="V10" i="4"/>
  <c r="V37" i="4" s="1"/>
  <c r="V39" i="4" s="1"/>
  <c r="V41" i="4" s="1"/>
  <c r="U10" i="4"/>
  <c r="U37" i="4" s="1"/>
  <c r="U39" i="4" s="1"/>
  <c r="U41" i="4" s="1"/>
  <c r="S10" i="4"/>
  <c r="S37" i="4" s="1"/>
  <c r="R10" i="4"/>
  <c r="R37" i="4" s="1"/>
  <c r="Q10" i="4"/>
  <c r="Q37" i="4" s="1"/>
  <c r="Q39" i="4" s="1"/>
  <c r="Q41" i="4" s="1"/>
  <c r="P10" i="4"/>
  <c r="P37" i="4" s="1"/>
  <c r="O10" i="4"/>
  <c r="O37" i="4" s="1"/>
  <c r="O39" i="4" s="1"/>
  <c r="O41" i="4" s="1"/>
  <c r="N10" i="4"/>
  <c r="N37" i="4" s="1"/>
  <c r="M10" i="4"/>
  <c r="M37" i="4" s="1"/>
  <c r="L10" i="4"/>
  <c r="L37" i="4" s="1"/>
  <c r="K10" i="4"/>
  <c r="K37" i="4" s="1"/>
  <c r="K39" i="4" s="1"/>
  <c r="K41" i="4" s="1"/>
  <c r="J10" i="4"/>
  <c r="J27" i="4" s="1"/>
  <c r="I10" i="4"/>
  <c r="I37" i="4" s="1"/>
  <c r="I39" i="4" s="1"/>
  <c r="I41" i="4" s="1"/>
  <c r="H10" i="4"/>
  <c r="H37" i="4" s="1"/>
  <c r="G10" i="4"/>
  <c r="G37" i="4" s="1"/>
  <c r="F10" i="4"/>
  <c r="F37" i="4" s="1"/>
  <c r="E10" i="4"/>
  <c r="E37" i="4" s="1"/>
  <c r="E39" i="4" s="1"/>
  <c r="E41" i="4" s="1"/>
  <c r="D10" i="4"/>
  <c r="D37" i="4" s="1"/>
  <c r="C10" i="4"/>
  <c r="C37" i="4" s="1"/>
  <c r="C39" i="4" s="1"/>
  <c r="C41" i="4" s="1"/>
  <c r="B10" i="4"/>
  <c r="B37" i="4" s="1"/>
  <c r="F39" i="4" l="1"/>
  <c r="F41" i="4" s="1"/>
  <c r="R39" i="4"/>
  <c r="R41" i="4" s="1"/>
  <c r="G39" i="4"/>
  <c r="G41" i="4" s="1"/>
  <c r="M39" i="4"/>
  <c r="M41" i="4" s="1"/>
  <c r="S39" i="4"/>
  <c r="S41" i="4" s="1"/>
  <c r="T37" i="4"/>
  <c r="T39" i="4" s="1"/>
  <c r="T41" i="4" s="1"/>
  <c r="T27" i="4"/>
  <c r="B39" i="4"/>
  <c r="B41" i="4" s="1"/>
  <c r="H39" i="4"/>
  <c r="H41" i="4" s="1"/>
  <c r="N39" i="4"/>
  <c r="N41" i="4" s="1"/>
  <c r="D39" i="4"/>
  <c r="D41" i="4" s="1"/>
  <c r="P39" i="4"/>
  <c r="P41" i="4" s="1"/>
  <c r="L39" i="4"/>
  <c r="L41" i="4" s="1"/>
  <c r="B27" i="4"/>
  <c r="H27" i="4"/>
  <c r="N27" i="4"/>
  <c r="Z27" i="4"/>
  <c r="C27" i="4"/>
  <c r="I27" i="4"/>
  <c r="O27" i="4"/>
  <c r="U27" i="4"/>
  <c r="AA27" i="4"/>
  <c r="D27" i="4"/>
  <c r="V27" i="4"/>
  <c r="J37" i="4"/>
  <c r="J39" i="4" s="1"/>
  <c r="J41" i="4" s="1"/>
  <c r="AB37" i="4"/>
  <c r="AB39" i="4" s="1"/>
  <c r="AB41" i="4" s="1"/>
  <c r="E27" i="4"/>
  <c r="K27" i="4"/>
  <c r="Q27" i="4"/>
  <c r="W27" i="4"/>
  <c r="AC27" i="4"/>
  <c r="F27" i="4"/>
  <c r="L27" i="4"/>
  <c r="R27" i="4"/>
  <c r="X27" i="4"/>
  <c r="AD27" i="4"/>
  <c r="P27" i="4"/>
  <c r="G27" i="4"/>
  <c r="M27" i="4"/>
  <c r="S27" i="4"/>
  <c r="Y27" i="4"/>
  <c r="AE27" i="4"/>
</calcChain>
</file>

<file path=xl/sharedStrings.xml><?xml version="1.0" encoding="utf-8"?>
<sst xmlns="http://schemas.openxmlformats.org/spreadsheetml/2006/main" count="43" uniqueCount="39">
  <si>
    <t>EJECUCION PRESUPUESTARIA</t>
  </si>
  <si>
    <t>CONCEPTO</t>
  </si>
  <si>
    <t>I. INGRESOS CORRIENTES</t>
  </si>
  <si>
    <t xml:space="preserve">      - Regalías</t>
  </si>
  <si>
    <t xml:space="preserve">      - Otros No Tributarios</t>
  </si>
  <si>
    <t>II. GASTOS CORRIENTES</t>
  </si>
  <si>
    <t xml:space="preserve">       - Personal</t>
  </si>
  <si>
    <t xml:space="preserve">       - Bienes de Consumo y Servicios</t>
  </si>
  <si>
    <t>III. RESULTADO ECONOMICO</t>
  </si>
  <si>
    <t>IV. INGRESOS DE CAPITAL</t>
  </si>
  <si>
    <t xml:space="preserve"> V. GASTOS DE CAPITAL</t>
  </si>
  <si>
    <t xml:space="preserve"> VI. INGRESOS TOTALES</t>
  </si>
  <si>
    <t xml:space="preserve"> VII. GASTOS TOTALES</t>
  </si>
  <si>
    <t xml:space="preserve"> VIII. RESULTADO FINANCIERO</t>
  </si>
  <si>
    <t>RESULTADO FINANCIERO PRIMARIO</t>
  </si>
  <si>
    <t>GASTO PRIMARIO</t>
  </si>
  <si>
    <r>
      <t xml:space="preserve">   . </t>
    </r>
    <r>
      <rPr>
        <b/>
        <u/>
        <sz val="12"/>
        <rFont val="Calibri"/>
        <family val="2"/>
      </rPr>
      <t>Tributarios</t>
    </r>
  </si>
  <si>
    <r>
      <t xml:space="preserve">   . </t>
    </r>
    <r>
      <rPr>
        <b/>
        <u/>
        <sz val="12"/>
        <rFont val="Calibri"/>
        <family val="2"/>
      </rPr>
      <t>No Tributarios</t>
    </r>
  </si>
  <si>
    <r>
      <t xml:space="preserve">   . </t>
    </r>
    <r>
      <rPr>
        <b/>
        <u/>
        <sz val="12"/>
        <rFont val="Calibri"/>
        <family val="2"/>
      </rPr>
      <t>Rentas de la Propiedad</t>
    </r>
  </si>
  <si>
    <r>
      <t xml:space="preserve">   . </t>
    </r>
    <r>
      <rPr>
        <b/>
        <u/>
        <sz val="12"/>
        <rFont val="Calibri"/>
        <family val="2"/>
      </rPr>
      <t>Transferencias Corrientes</t>
    </r>
  </si>
  <si>
    <r>
      <t xml:space="preserve">    . </t>
    </r>
    <r>
      <rPr>
        <b/>
        <u/>
        <sz val="12"/>
        <rFont val="Calibri"/>
        <family val="2"/>
      </rPr>
      <t>Gastos de Consumo</t>
    </r>
  </si>
  <si>
    <r>
      <t xml:space="preserve">    . </t>
    </r>
    <r>
      <rPr>
        <b/>
        <u/>
        <sz val="12"/>
        <rFont val="Calibri"/>
        <family val="2"/>
      </rPr>
      <t>Rentas de la Propiedad</t>
    </r>
  </si>
  <si>
    <r>
      <t xml:space="preserve">    . </t>
    </r>
    <r>
      <rPr>
        <b/>
        <u/>
        <sz val="12"/>
        <rFont val="Calibri"/>
        <family val="2"/>
      </rPr>
      <t>Transferencias Corrientes</t>
    </r>
  </si>
  <si>
    <r>
      <t xml:space="preserve">     . </t>
    </r>
    <r>
      <rPr>
        <b/>
        <u/>
        <sz val="12"/>
        <rFont val="Calibri"/>
        <family val="2"/>
      </rPr>
      <t>Recursos Propios de Capital</t>
    </r>
  </si>
  <si>
    <r>
      <t xml:space="preserve">     . </t>
    </r>
    <r>
      <rPr>
        <b/>
        <u/>
        <sz val="12"/>
        <rFont val="Calibri"/>
        <family val="2"/>
      </rPr>
      <t>Transferencias de Capital</t>
    </r>
  </si>
  <si>
    <r>
      <t xml:space="preserve">     . </t>
    </r>
    <r>
      <rPr>
        <b/>
        <u/>
        <sz val="12"/>
        <rFont val="Calibri"/>
        <family val="2"/>
      </rPr>
      <t>Disminución de la Inversión Financiera</t>
    </r>
  </si>
  <si>
    <r>
      <t xml:space="preserve">      . </t>
    </r>
    <r>
      <rPr>
        <b/>
        <u/>
        <sz val="12"/>
        <rFont val="Calibri"/>
        <family val="2"/>
      </rPr>
      <t>Inversión Real Directa</t>
    </r>
  </si>
  <si>
    <r>
      <t xml:space="preserve">      . </t>
    </r>
    <r>
      <rPr>
        <b/>
        <u/>
        <sz val="12"/>
        <rFont val="Calibri"/>
        <family val="2"/>
      </rPr>
      <t>Transferencias de Capital</t>
    </r>
  </si>
  <si>
    <r>
      <t xml:space="preserve">      . </t>
    </r>
    <r>
      <rPr>
        <b/>
        <u/>
        <sz val="12"/>
        <rFont val="Calibri"/>
        <family val="2"/>
      </rPr>
      <t>Inversión Financiera</t>
    </r>
  </si>
  <si>
    <t>DIRECCION NACIONAL DE ASUNTOS PROVINCIALES</t>
  </si>
  <si>
    <t>SECTOR PUBLICO MUNICIPAL CONSOLIDADO</t>
  </si>
  <si>
    <t>En miles de pesos corrientes</t>
  </si>
  <si>
    <t>Provisorio</t>
  </si>
  <si>
    <t xml:space="preserve">      - De Origen Municipal</t>
  </si>
  <si>
    <t xml:space="preserve">       De Origen Nacional y Provincial</t>
  </si>
  <si>
    <r>
      <t xml:space="preserve">   . </t>
    </r>
    <r>
      <rPr>
        <b/>
        <u/>
        <sz val="12"/>
        <rFont val="Calibri"/>
        <family val="2"/>
      </rPr>
      <t>Vta.Bienes y Serv.de la Adm.Publ.</t>
    </r>
  </si>
  <si>
    <t xml:space="preserve">       - Otros</t>
  </si>
  <si>
    <t xml:space="preserve">     . Otros</t>
  </si>
  <si>
    <t>PROVINCIA DE CATAMARCA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</si>
</sst>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,"/>
  </numFmts>
  <fonts count="14" x14ac:knownFonts="1">
    <font>
      <sz val="12"/>
      <name val="Courier"/>
      <family val="3"/>
    </font>
    <font>
      <sz val="12"/>
      <name val="Courier"/>
      <family val="3"/>
    </font>
    <font>
      <b/>
      <sz val="12"/>
      <name val="Calibri"/>
      <family val="2"/>
    </font>
    <font>
      <sz val="12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u/>
      <sz val="12"/>
      <name val="Calibri"/>
      <family val="2"/>
    </font>
    <font>
      <sz val="10"/>
      <name val="Arial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9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37" fontId="0" fillId="0" borderId="0"/>
    <xf numFmtId="37" fontId="1" fillId="0" borderId="0"/>
    <xf numFmtId="164" fontId="4" fillId="0" borderId="0">
      <protection locked="0"/>
    </xf>
    <xf numFmtId="164" fontId="4" fillId="0" borderId="0">
      <protection locked="0"/>
    </xf>
    <xf numFmtId="164" fontId="5" fillId="0" borderId="0">
      <protection locked="0"/>
    </xf>
    <xf numFmtId="164" fontId="4" fillId="0" borderId="0">
      <protection locked="0"/>
    </xf>
    <xf numFmtId="164" fontId="4" fillId="0" borderId="0">
      <protection locked="0"/>
    </xf>
    <xf numFmtId="164" fontId="4" fillId="0" borderId="0">
      <protection locked="0"/>
    </xf>
    <xf numFmtId="164" fontId="5" fillId="0" borderId="0">
      <protection locked="0"/>
    </xf>
    <xf numFmtId="0" fontId="7" fillId="0" borderId="0"/>
  </cellStyleXfs>
  <cellXfs count="20">
    <xf numFmtId="37" fontId="0" fillId="0" borderId="0" xfId="0"/>
    <xf numFmtId="0" fontId="8" fillId="3" borderId="0" xfId="9" applyFont="1" applyFill="1" applyAlignment="1" applyProtection="1">
      <alignment horizontal="left"/>
    </xf>
    <xf numFmtId="0" fontId="7" fillId="3" borderId="0" xfId="9" applyFill="1"/>
    <xf numFmtId="0" fontId="8" fillId="3" borderId="0" xfId="9" applyFont="1" applyFill="1"/>
    <xf numFmtId="3" fontId="7" fillId="3" borderId="0" xfId="9" applyNumberFormat="1" applyFill="1"/>
    <xf numFmtId="0" fontId="9" fillId="3" borderId="0" xfId="9" applyFont="1" applyFill="1" applyAlignment="1" applyProtection="1">
      <alignment horizontal="left"/>
    </xf>
    <xf numFmtId="37" fontId="10" fillId="4" borderId="1" xfId="9" applyNumberFormat="1" applyFont="1" applyFill="1" applyBorder="1" applyAlignment="1">
      <alignment horizontal="center"/>
    </xf>
    <xf numFmtId="37" fontId="10" fillId="4" borderId="2" xfId="9" applyNumberFormat="1" applyFont="1" applyFill="1" applyBorder="1" applyAlignment="1">
      <alignment horizontal="center"/>
    </xf>
    <xf numFmtId="0" fontId="2" fillId="0" borderId="3" xfId="9" applyFont="1" applyBorder="1"/>
    <xf numFmtId="3" fontId="11" fillId="2" borderId="3" xfId="9" applyNumberFormat="1" applyFont="1" applyFill="1" applyBorder="1"/>
    <xf numFmtId="0" fontId="2" fillId="0" borderId="2" xfId="9" applyFont="1" applyBorder="1"/>
    <xf numFmtId="3" fontId="11" fillId="2" borderId="2" xfId="9" applyNumberFormat="1" applyFont="1" applyFill="1" applyBorder="1"/>
    <xf numFmtId="3" fontId="11" fillId="0" borderId="2" xfId="9" applyNumberFormat="1" applyFont="1" applyBorder="1"/>
    <xf numFmtId="3" fontId="2" fillId="0" borderId="2" xfId="9" applyNumberFormat="1" applyFont="1" applyBorder="1" applyAlignment="1" applyProtection="1">
      <alignment horizontal="left"/>
    </xf>
    <xf numFmtId="0" fontId="3" fillId="0" borderId="2" xfId="9" applyFont="1" applyBorder="1"/>
    <xf numFmtId="3" fontId="12" fillId="0" borderId="2" xfId="9" applyNumberFormat="1" applyFont="1" applyBorder="1"/>
    <xf numFmtId="0" fontId="2" fillId="0" borderId="1" xfId="9" applyFont="1" applyBorder="1"/>
    <xf numFmtId="3" fontId="11" fillId="2" borderId="1" xfId="9" applyNumberFormat="1" applyFont="1" applyFill="1" applyBorder="1"/>
    <xf numFmtId="37" fontId="2" fillId="0" borderId="3" xfId="9" applyNumberFormat="1" applyFont="1" applyBorder="1"/>
    <xf numFmtId="3" fontId="13" fillId="0" borderId="0" xfId="9" applyNumberFormat="1" applyFont="1"/>
  </cellXfs>
  <cellStyles count="10">
    <cellStyle name="F2" xfId="2"/>
    <cellStyle name="F3" xfId="3"/>
    <cellStyle name="F4" xfId="4"/>
    <cellStyle name="F5" xfId="5"/>
    <cellStyle name="F6" xfId="6"/>
    <cellStyle name="F7" xfId="7"/>
    <cellStyle name="F8" xfId="8"/>
    <cellStyle name="Normal" xfId="0" builtinId="0"/>
    <cellStyle name="Normal 2" xfId="1"/>
    <cellStyle name="Normal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topLeftCell="N22" workbookViewId="0">
      <selection activeCell="C19" sqref="C19"/>
    </sheetView>
  </sheetViews>
  <sheetFormatPr baseColWidth="10" defaultColWidth="8.58203125" defaultRowHeight="13.2" x14ac:dyDescent="0.25"/>
  <cols>
    <col min="1" max="1" width="40.5" style="2" bestFit="1" customWidth="1"/>
    <col min="2" max="26" width="8.58203125" style="2" customWidth="1"/>
    <col min="27" max="29" width="8.58203125" style="2"/>
    <col min="30" max="31" width="9.5" style="2" bestFit="1" customWidth="1"/>
    <col min="32" max="256" width="8.58203125" style="2"/>
    <col min="257" max="257" width="40.5" style="2" bestFit="1" customWidth="1"/>
    <col min="258" max="282" width="8.58203125" style="2" customWidth="1"/>
    <col min="283" max="285" width="8.58203125" style="2"/>
    <col min="286" max="287" width="9.5" style="2" bestFit="1" customWidth="1"/>
    <col min="288" max="512" width="8.58203125" style="2"/>
    <col min="513" max="513" width="40.5" style="2" bestFit="1" customWidth="1"/>
    <col min="514" max="538" width="8.58203125" style="2" customWidth="1"/>
    <col min="539" max="541" width="8.58203125" style="2"/>
    <col min="542" max="543" width="9.5" style="2" bestFit="1" customWidth="1"/>
    <col min="544" max="768" width="8.58203125" style="2"/>
    <col min="769" max="769" width="40.5" style="2" bestFit="1" customWidth="1"/>
    <col min="770" max="794" width="8.58203125" style="2" customWidth="1"/>
    <col min="795" max="797" width="8.58203125" style="2"/>
    <col min="798" max="799" width="9.5" style="2" bestFit="1" customWidth="1"/>
    <col min="800" max="1024" width="8.58203125" style="2"/>
    <col min="1025" max="1025" width="40.5" style="2" bestFit="1" customWidth="1"/>
    <col min="1026" max="1050" width="8.58203125" style="2" customWidth="1"/>
    <col min="1051" max="1053" width="8.58203125" style="2"/>
    <col min="1054" max="1055" width="9.5" style="2" bestFit="1" customWidth="1"/>
    <col min="1056" max="1280" width="8.58203125" style="2"/>
    <col min="1281" max="1281" width="40.5" style="2" bestFit="1" customWidth="1"/>
    <col min="1282" max="1306" width="8.58203125" style="2" customWidth="1"/>
    <col min="1307" max="1309" width="8.58203125" style="2"/>
    <col min="1310" max="1311" width="9.5" style="2" bestFit="1" customWidth="1"/>
    <col min="1312" max="1536" width="8.58203125" style="2"/>
    <col min="1537" max="1537" width="40.5" style="2" bestFit="1" customWidth="1"/>
    <col min="1538" max="1562" width="8.58203125" style="2" customWidth="1"/>
    <col min="1563" max="1565" width="8.58203125" style="2"/>
    <col min="1566" max="1567" width="9.5" style="2" bestFit="1" customWidth="1"/>
    <col min="1568" max="1792" width="8.58203125" style="2"/>
    <col min="1793" max="1793" width="40.5" style="2" bestFit="1" customWidth="1"/>
    <col min="1794" max="1818" width="8.58203125" style="2" customWidth="1"/>
    <col min="1819" max="1821" width="8.58203125" style="2"/>
    <col min="1822" max="1823" width="9.5" style="2" bestFit="1" customWidth="1"/>
    <col min="1824" max="2048" width="8.58203125" style="2"/>
    <col min="2049" max="2049" width="40.5" style="2" bestFit="1" customWidth="1"/>
    <col min="2050" max="2074" width="8.58203125" style="2" customWidth="1"/>
    <col min="2075" max="2077" width="8.58203125" style="2"/>
    <col min="2078" max="2079" width="9.5" style="2" bestFit="1" customWidth="1"/>
    <col min="2080" max="2304" width="8.58203125" style="2"/>
    <col min="2305" max="2305" width="40.5" style="2" bestFit="1" customWidth="1"/>
    <col min="2306" max="2330" width="8.58203125" style="2" customWidth="1"/>
    <col min="2331" max="2333" width="8.58203125" style="2"/>
    <col min="2334" max="2335" width="9.5" style="2" bestFit="1" customWidth="1"/>
    <col min="2336" max="2560" width="8.58203125" style="2"/>
    <col min="2561" max="2561" width="40.5" style="2" bestFit="1" customWidth="1"/>
    <col min="2562" max="2586" width="8.58203125" style="2" customWidth="1"/>
    <col min="2587" max="2589" width="8.58203125" style="2"/>
    <col min="2590" max="2591" width="9.5" style="2" bestFit="1" customWidth="1"/>
    <col min="2592" max="2816" width="8.58203125" style="2"/>
    <col min="2817" max="2817" width="40.5" style="2" bestFit="1" customWidth="1"/>
    <col min="2818" max="2842" width="8.58203125" style="2" customWidth="1"/>
    <col min="2843" max="2845" width="8.58203125" style="2"/>
    <col min="2846" max="2847" width="9.5" style="2" bestFit="1" customWidth="1"/>
    <col min="2848" max="3072" width="8.58203125" style="2"/>
    <col min="3073" max="3073" width="40.5" style="2" bestFit="1" customWidth="1"/>
    <col min="3074" max="3098" width="8.58203125" style="2" customWidth="1"/>
    <col min="3099" max="3101" width="8.58203125" style="2"/>
    <col min="3102" max="3103" width="9.5" style="2" bestFit="1" customWidth="1"/>
    <col min="3104" max="3328" width="8.58203125" style="2"/>
    <col min="3329" max="3329" width="40.5" style="2" bestFit="1" customWidth="1"/>
    <col min="3330" max="3354" width="8.58203125" style="2" customWidth="1"/>
    <col min="3355" max="3357" width="8.58203125" style="2"/>
    <col min="3358" max="3359" width="9.5" style="2" bestFit="1" customWidth="1"/>
    <col min="3360" max="3584" width="8.58203125" style="2"/>
    <col min="3585" max="3585" width="40.5" style="2" bestFit="1" customWidth="1"/>
    <col min="3586" max="3610" width="8.58203125" style="2" customWidth="1"/>
    <col min="3611" max="3613" width="8.58203125" style="2"/>
    <col min="3614" max="3615" width="9.5" style="2" bestFit="1" customWidth="1"/>
    <col min="3616" max="3840" width="8.58203125" style="2"/>
    <col min="3841" max="3841" width="40.5" style="2" bestFit="1" customWidth="1"/>
    <col min="3842" max="3866" width="8.58203125" style="2" customWidth="1"/>
    <col min="3867" max="3869" width="8.58203125" style="2"/>
    <col min="3870" max="3871" width="9.5" style="2" bestFit="1" customWidth="1"/>
    <col min="3872" max="4096" width="8.58203125" style="2"/>
    <col min="4097" max="4097" width="40.5" style="2" bestFit="1" customWidth="1"/>
    <col min="4098" max="4122" width="8.58203125" style="2" customWidth="1"/>
    <col min="4123" max="4125" width="8.58203125" style="2"/>
    <col min="4126" max="4127" width="9.5" style="2" bestFit="1" customWidth="1"/>
    <col min="4128" max="4352" width="8.58203125" style="2"/>
    <col min="4353" max="4353" width="40.5" style="2" bestFit="1" customWidth="1"/>
    <col min="4354" max="4378" width="8.58203125" style="2" customWidth="1"/>
    <col min="4379" max="4381" width="8.58203125" style="2"/>
    <col min="4382" max="4383" width="9.5" style="2" bestFit="1" customWidth="1"/>
    <col min="4384" max="4608" width="8.58203125" style="2"/>
    <col min="4609" max="4609" width="40.5" style="2" bestFit="1" customWidth="1"/>
    <col min="4610" max="4634" width="8.58203125" style="2" customWidth="1"/>
    <col min="4635" max="4637" width="8.58203125" style="2"/>
    <col min="4638" max="4639" width="9.5" style="2" bestFit="1" customWidth="1"/>
    <col min="4640" max="4864" width="8.58203125" style="2"/>
    <col min="4865" max="4865" width="40.5" style="2" bestFit="1" customWidth="1"/>
    <col min="4866" max="4890" width="8.58203125" style="2" customWidth="1"/>
    <col min="4891" max="4893" width="8.58203125" style="2"/>
    <col min="4894" max="4895" width="9.5" style="2" bestFit="1" customWidth="1"/>
    <col min="4896" max="5120" width="8.58203125" style="2"/>
    <col min="5121" max="5121" width="40.5" style="2" bestFit="1" customWidth="1"/>
    <col min="5122" max="5146" width="8.58203125" style="2" customWidth="1"/>
    <col min="5147" max="5149" width="8.58203125" style="2"/>
    <col min="5150" max="5151" width="9.5" style="2" bestFit="1" customWidth="1"/>
    <col min="5152" max="5376" width="8.58203125" style="2"/>
    <col min="5377" max="5377" width="40.5" style="2" bestFit="1" customWidth="1"/>
    <col min="5378" max="5402" width="8.58203125" style="2" customWidth="1"/>
    <col min="5403" max="5405" width="8.58203125" style="2"/>
    <col min="5406" max="5407" width="9.5" style="2" bestFit="1" customWidth="1"/>
    <col min="5408" max="5632" width="8.58203125" style="2"/>
    <col min="5633" max="5633" width="40.5" style="2" bestFit="1" customWidth="1"/>
    <col min="5634" max="5658" width="8.58203125" style="2" customWidth="1"/>
    <col min="5659" max="5661" width="8.58203125" style="2"/>
    <col min="5662" max="5663" width="9.5" style="2" bestFit="1" customWidth="1"/>
    <col min="5664" max="5888" width="8.58203125" style="2"/>
    <col min="5889" max="5889" width="40.5" style="2" bestFit="1" customWidth="1"/>
    <col min="5890" max="5914" width="8.58203125" style="2" customWidth="1"/>
    <col min="5915" max="5917" width="8.58203125" style="2"/>
    <col min="5918" max="5919" width="9.5" style="2" bestFit="1" customWidth="1"/>
    <col min="5920" max="6144" width="8.58203125" style="2"/>
    <col min="6145" max="6145" width="40.5" style="2" bestFit="1" customWidth="1"/>
    <col min="6146" max="6170" width="8.58203125" style="2" customWidth="1"/>
    <col min="6171" max="6173" width="8.58203125" style="2"/>
    <col min="6174" max="6175" width="9.5" style="2" bestFit="1" customWidth="1"/>
    <col min="6176" max="6400" width="8.58203125" style="2"/>
    <col min="6401" max="6401" width="40.5" style="2" bestFit="1" customWidth="1"/>
    <col min="6402" max="6426" width="8.58203125" style="2" customWidth="1"/>
    <col min="6427" max="6429" width="8.58203125" style="2"/>
    <col min="6430" max="6431" width="9.5" style="2" bestFit="1" customWidth="1"/>
    <col min="6432" max="6656" width="8.58203125" style="2"/>
    <col min="6657" max="6657" width="40.5" style="2" bestFit="1" customWidth="1"/>
    <col min="6658" max="6682" width="8.58203125" style="2" customWidth="1"/>
    <col min="6683" max="6685" width="8.58203125" style="2"/>
    <col min="6686" max="6687" width="9.5" style="2" bestFit="1" customWidth="1"/>
    <col min="6688" max="6912" width="8.58203125" style="2"/>
    <col min="6913" max="6913" width="40.5" style="2" bestFit="1" customWidth="1"/>
    <col min="6914" max="6938" width="8.58203125" style="2" customWidth="1"/>
    <col min="6939" max="6941" width="8.58203125" style="2"/>
    <col min="6942" max="6943" width="9.5" style="2" bestFit="1" customWidth="1"/>
    <col min="6944" max="7168" width="8.58203125" style="2"/>
    <col min="7169" max="7169" width="40.5" style="2" bestFit="1" customWidth="1"/>
    <col min="7170" max="7194" width="8.58203125" style="2" customWidth="1"/>
    <col min="7195" max="7197" width="8.58203125" style="2"/>
    <col min="7198" max="7199" width="9.5" style="2" bestFit="1" customWidth="1"/>
    <col min="7200" max="7424" width="8.58203125" style="2"/>
    <col min="7425" max="7425" width="40.5" style="2" bestFit="1" customWidth="1"/>
    <col min="7426" max="7450" width="8.58203125" style="2" customWidth="1"/>
    <col min="7451" max="7453" width="8.58203125" style="2"/>
    <col min="7454" max="7455" width="9.5" style="2" bestFit="1" customWidth="1"/>
    <col min="7456" max="7680" width="8.58203125" style="2"/>
    <col min="7681" max="7681" width="40.5" style="2" bestFit="1" customWidth="1"/>
    <col min="7682" max="7706" width="8.58203125" style="2" customWidth="1"/>
    <col min="7707" max="7709" width="8.58203125" style="2"/>
    <col min="7710" max="7711" width="9.5" style="2" bestFit="1" customWidth="1"/>
    <col min="7712" max="7936" width="8.58203125" style="2"/>
    <col min="7937" max="7937" width="40.5" style="2" bestFit="1" customWidth="1"/>
    <col min="7938" max="7962" width="8.58203125" style="2" customWidth="1"/>
    <col min="7963" max="7965" width="8.58203125" style="2"/>
    <col min="7966" max="7967" width="9.5" style="2" bestFit="1" customWidth="1"/>
    <col min="7968" max="8192" width="8.58203125" style="2"/>
    <col min="8193" max="8193" width="40.5" style="2" bestFit="1" customWidth="1"/>
    <col min="8194" max="8218" width="8.58203125" style="2" customWidth="1"/>
    <col min="8219" max="8221" width="8.58203125" style="2"/>
    <col min="8222" max="8223" width="9.5" style="2" bestFit="1" customWidth="1"/>
    <col min="8224" max="8448" width="8.58203125" style="2"/>
    <col min="8449" max="8449" width="40.5" style="2" bestFit="1" customWidth="1"/>
    <col min="8450" max="8474" width="8.58203125" style="2" customWidth="1"/>
    <col min="8475" max="8477" width="8.58203125" style="2"/>
    <col min="8478" max="8479" width="9.5" style="2" bestFit="1" customWidth="1"/>
    <col min="8480" max="8704" width="8.58203125" style="2"/>
    <col min="8705" max="8705" width="40.5" style="2" bestFit="1" customWidth="1"/>
    <col min="8706" max="8730" width="8.58203125" style="2" customWidth="1"/>
    <col min="8731" max="8733" width="8.58203125" style="2"/>
    <col min="8734" max="8735" width="9.5" style="2" bestFit="1" customWidth="1"/>
    <col min="8736" max="8960" width="8.58203125" style="2"/>
    <col min="8961" max="8961" width="40.5" style="2" bestFit="1" customWidth="1"/>
    <col min="8962" max="8986" width="8.58203125" style="2" customWidth="1"/>
    <col min="8987" max="8989" width="8.58203125" style="2"/>
    <col min="8990" max="8991" width="9.5" style="2" bestFit="1" customWidth="1"/>
    <col min="8992" max="9216" width="8.58203125" style="2"/>
    <col min="9217" max="9217" width="40.5" style="2" bestFit="1" customWidth="1"/>
    <col min="9218" max="9242" width="8.58203125" style="2" customWidth="1"/>
    <col min="9243" max="9245" width="8.58203125" style="2"/>
    <col min="9246" max="9247" width="9.5" style="2" bestFit="1" customWidth="1"/>
    <col min="9248" max="9472" width="8.58203125" style="2"/>
    <col min="9473" max="9473" width="40.5" style="2" bestFit="1" customWidth="1"/>
    <col min="9474" max="9498" width="8.58203125" style="2" customWidth="1"/>
    <col min="9499" max="9501" width="8.58203125" style="2"/>
    <col min="9502" max="9503" width="9.5" style="2" bestFit="1" customWidth="1"/>
    <col min="9504" max="9728" width="8.58203125" style="2"/>
    <col min="9729" max="9729" width="40.5" style="2" bestFit="1" customWidth="1"/>
    <col min="9730" max="9754" width="8.58203125" style="2" customWidth="1"/>
    <col min="9755" max="9757" width="8.58203125" style="2"/>
    <col min="9758" max="9759" width="9.5" style="2" bestFit="1" customWidth="1"/>
    <col min="9760" max="9984" width="8.58203125" style="2"/>
    <col min="9985" max="9985" width="40.5" style="2" bestFit="1" customWidth="1"/>
    <col min="9986" max="10010" width="8.58203125" style="2" customWidth="1"/>
    <col min="10011" max="10013" width="8.58203125" style="2"/>
    <col min="10014" max="10015" width="9.5" style="2" bestFit="1" customWidth="1"/>
    <col min="10016" max="10240" width="8.58203125" style="2"/>
    <col min="10241" max="10241" width="40.5" style="2" bestFit="1" customWidth="1"/>
    <col min="10242" max="10266" width="8.58203125" style="2" customWidth="1"/>
    <col min="10267" max="10269" width="8.58203125" style="2"/>
    <col min="10270" max="10271" width="9.5" style="2" bestFit="1" customWidth="1"/>
    <col min="10272" max="10496" width="8.58203125" style="2"/>
    <col min="10497" max="10497" width="40.5" style="2" bestFit="1" customWidth="1"/>
    <col min="10498" max="10522" width="8.58203125" style="2" customWidth="1"/>
    <col min="10523" max="10525" width="8.58203125" style="2"/>
    <col min="10526" max="10527" width="9.5" style="2" bestFit="1" customWidth="1"/>
    <col min="10528" max="10752" width="8.58203125" style="2"/>
    <col min="10753" max="10753" width="40.5" style="2" bestFit="1" customWidth="1"/>
    <col min="10754" max="10778" width="8.58203125" style="2" customWidth="1"/>
    <col min="10779" max="10781" width="8.58203125" style="2"/>
    <col min="10782" max="10783" width="9.5" style="2" bestFit="1" customWidth="1"/>
    <col min="10784" max="11008" width="8.58203125" style="2"/>
    <col min="11009" max="11009" width="40.5" style="2" bestFit="1" customWidth="1"/>
    <col min="11010" max="11034" width="8.58203125" style="2" customWidth="1"/>
    <col min="11035" max="11037" width="8.58203125" style="2"/>
    <col min="11038" max="11039" width="9.5" style="2" bestFit="1" customWidth="1"/>
    <col min="11040" max="11264" width="8.58203125" style="2"/>
    <col min="11265" max="11265" width="40.5" style="2" bestFit="1" customWidth="1"/>
    <col min="11266" max="11290" width="8.58203125" style="2" customWidth="1"/>
    <col min="11291" max="11293" width="8.58203125" style="2"/>
    <col min="11294" max="11295" width="9.5" style="2" bestFit="1" customWidth="1"/>
    <col min="11296" max="11520" width="8.58203125" style="2"/>
    <col min="11521" max="11521" width="40.5" style="2" bestFit="1" customWidth="1"/>
    <col min="11522" max="11546" width="8.58203125" style="2" customWidth="1"/>
    <col min="11547" max="11549" width="8.58203125" style="2"/>
    <col min="11550" max="11551" width="9.5" style="2" bestFit="1" customWidth="1"/>
    <col min="11552" max="11776" width="8.58203125" style="2"/>
    <col min="11777" max="11777" width="40.5" style="2" bestFit="1" customWidth="1"/>
    <col min="11778" max="11802" width="8.58203125" style="2" customWidth="1"/>
    <col min="11803" max="11805" width="8.58203125" style="2"/>
    <col min="11806" max="11807" width="9.5" style="2" bestFit="1" customWidth="1"/>
    <col min="11808" max="12032" width="8.58203125" style="2"/>
    <col min="12033" max="12033" width="40.5" style="2" bestFit="1" customWidth="1"/>
    <col min="12034" max="12058" width="8.58203125" style="2" customWidth="1"/>
    <col min="12059" max="12061" width="8.58203125" style="2"/>
    <col min="12062" max="12063" width="9.5" style="2" bestFit="1" customWidth="1"/>
    <col min="12064" max="12288" width="8.58203125" style="2"/>
    <col min="12289" max="12289" width="40.5" style="2" bestFit="1" customWidth="1"/>
    <col min="12290" max="12314" width="8.58203125" style="2" customWidth="1"/>
    <col min="12315" max="12317" width="8.58203125" style="2"/>
    <col min="12318" max="12319" width="9.5" style="2" bestFit="1" customWidth="1"/>
    <col min="12320" max="12544" width="8.58203125" style="2"/>
    <col min="12545" max="12545" width="40.5" style="2" bestFit="1" customWidth="1"/>
    <col min="12546" max="12570" width="8.58203125" style="2" customWidth="1"/>
    <col min="12571" max="12573" width="8.58203125" style="2"/>
    <col min="12574" max="12575" width="9.5" style="2" bestFit="1" customWidth="1"/>
    <col min="12576" max="12800" width="8.58203125" style="2"/>
    <col min="12801" max="12801" width="40.5" style="2" bestFit="1" customWidth="1"/>
    <col min="12802" max="12826" width="8.58203125" style="2" customWidth="1"/>
    <col min="12827" max="12829" width="8.58203125" style="2"/>
    <col min="12830" max="12831" width="9.5" style="2" bestFit="1" customWidth="1"/>
    <col min="12832" max="13056" width="8.58203125" style="2"/>
    <col min="13057" max="13057" width="40.5" style="2" bestFit="1" customWidth="1"/>
    <col min="13058" max="13082" width="8.58203125" style="2" customWidth="1"/>
    <col min="13083" max="13085" width="8.58203125" style="2"/>
    <col min="13086" max="13087" width="9.5" style="2" bestFit="1" customWidth="1"/>
    <col min="13088" max="13312" width="8.58203125" style="2"/>
    <col min="13313" max="13313" width="40.5" style="2" bestFit="1" customWidth="1"/>
    <col min="13314" max="13338" width="8.58203125" style="2" customWidth="1"/>
    <col min="13339" max="13341" width="8.58203125" style="2"/>
    <col min="13342" max="13343" width="9.5" style="2" bestFit="1" customWidth="1"/>
    <col min="13344" max="13568" width="8.58203125" style="2"/>
    <col min="13569" max="13569" width="40.5" style="2" bestFit="1" customWidth="1"/>
    <col min="13570" max="13594" width="8.58203125" style="2" customWidth="1"/>
    <col min="13595" max="13597" width="8.58203125" style="2"/>
    <col min="13598" max="13599" width="9.5" style="2" bestFit="1" customWidth="1"/>
    <col min="13600" max="13824" width="8.58203125" style="2"/>
    <col min="13825" max="13825" width="40.5" style="2" bestFit="1" customWidth="1"/>
    <col min="13826" max="13850" width="8.58203125" style="2" customWidth="1"/>
    <col min="13851" max="13853" width="8.58203125" style="2"/>
    <col min="13854" max="13855" width="9.5" style="2" bestFit="1" customWidth="1"/>
    <col min="13856" max="14080" width="8.58203125" style="2"/>
    <col min="14081" max="14081" width="40.5" style="2" bestFit="1" customWidth="1"/>
    <col min="14082" max="14106" width="8.58203125" style="2" customWidth="1"/>
    <col min="14107" max="14109" width="8.58203125" style="2"/>
    <col min="14110" max="14111" width="9.5" style="2" bestFit="1" customWidth="1"/>
    <col min="14112" max="14336" width="8.58203125" style="2"/>
    <col min="14337" max="14337" width="40.5" style="2" bestFit="1" customWidth="1"/>
    <col min="14338" max="14362" width="8.58203125" style="2" customWidth="1"/>
    <col min="14363" max="14365" width="8.58203125" style="2"/>
    <col min="14366" max="14367" width="9.5" style="2" bestFit="1" customWidth="1"/>
    <col min="14368" max="14592" width="8.58203125" style="2"/>
    <col min="14593" max="14593" width="40.5" style="2" bestFit="1" customWidth="1"/>
    <col min="14594" max="14618" width="8.58203125" style="2" customWidth="1"/>
    <col min="14619" max="14621" width="8.58203125" style="2"/>
    <col min="14622" max="14623" width="9.5" style="2" bestFit="1" customWidth="1"/>
    <col min="14624" max="14848" width="8.58203125" style="2"/>
    <col min="14849" max="14849" width="40.5" style="2" bestFit="1" customWidth="1"/>
    <col min="14850" max="14874" width="8.58203125" style="2" customWidth="1"/>
    <col min="14875" max="14877" width="8.58203125" style="2"/>
    <col min="14878" max="14879" width="9.5" style="2" bestFit="1" customWidth="1"/>
    <col min="14880" max="15104" width="8.58203125" style="2"/>
    <col min="15105" max="15105" width="40.5" style="2" bestFit="1" customWidth="1"/>
    <col min="15106" max="15130" width="8.58203125" style="2" customWidth="1"/>
    <col min="15131" max="15133" width="8.58203125" style="2"/>
    <col min="15134" max="15135" width="9.5" style="2" bestFit="1" customWidth="1"/>
    <col min="15136" max="15360" width="8.58203125" style="2"/>
    <col min="15361" max="15361" width="40.5" style="2" bestFit="1" customWidth="1"/>
    <col min="15362" max="15386" width="8.58203125" style="2" customWidth="1"/>
    <col min="15387" max="15389" width="8.58203125" style="2"/>
    <col min="15390" max="15391" width="9.5" style="2" bestFit="1" customWidth="1"/>
    <col min="15392" max="15616" width="8.58203125" style="2"/>
    <col min="15617" max="15617" width="40.5" style="2" bestFit="1" customWidth="1"/>
    <col min="15618" max="15642" width="8.58203125" style="2" customWidth="1"/>
    <col min="15643" max="15645" width="8.58203125" style="2"/>
    <col min="15646" max="15647" width="9.5" style="2" bestFit="1" customWidth="1"/>
    <col min="15648" max="15872" width="8.58203125" style="2"/>
    <col min="15873" max="15873" width="40.5" style="2" bestFit="1" customWidth="1"/>
    <col min="15874" max="15898" width="8.58203125" style="2" customWidth="1"/>
    <col min="15899" max="15901" width="8.58203125" style="2"/>
    <col min="15902" max="15903" width="9.5" style="2" bestFit="1" customWidth="1"/>
    <col min="15904" max="16128" width="8.58203125" style="2"/>
    <col min="16129" max="16129" width="40.5" style="2" bestFit="1" customWidth="1"/>
    <col min="16130" max="16154" width="8.58203125" style="2" customWidth="1"/>
    <col min="16155" max="16157" width="8.58203125" style="2"/>
    <col min="16158" max="16159" width="9.5" style="2" bestFit="1" customWidth="1"/>
    <col min="16160" max="16384" width="8.58203125" style="2"/>
  </cols>
  <sheetData>
    <row r="1" spans="1:31" ht="15.6" x14ac:dyDescent="0.3">
      <c r="A1" s="1" t="s">
        <v>29</v>
      </c>
    </row>
    <row r="2" spans="1:31" ht="15.6" x14ac:dyDescent="0.3">
      <c r="A2" s="1"/>
    </row>
    <row r="3" spans="1:31" ht="15.6" x14ac:dyDescent="0.3">
      <c r="A3" s="3" t="s">
        <v>30</v>
      </c>
    </row>
    <row r="4" spans="1:31" ht="15.6" x14ac:dyDescent="0.3">
      <c r="A4" s="3" t="s">
        <v>38</v>
      </c>
      <c r="D4" s="4"/>
    </row>
    <row r="5" spans="1:31" ht="15.6" x14ac:dyDescent="0.3">
      <c r="A5" s="3" t="s">
        <v>0</v>
      </c>
    </row>
    <row r="6" spans="1:31" ht="14.4" thickBot="1" x14ac:dyDescent="0.35">
      <c r="A6" s="5" t="s">
        <v>31</v>
      </c>
    </row>
    <row r="7" spans="1:31" ht="15.6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.6" x14ac:dyDescent="0.3">
      <c r="A8" s="7" t="s">
        <v>1</v>
      </c>
      <c r="B8" s="7">
        <v>1993</v>
      </c>
      <c r="C8" s="7">
        <v>1994</v>
      </c>
      <c r="D8" s="7">
        <v>1995</v>
      </c>
      <c r="E8" s="7">
        <v>1996</v>
      </c>
      <c r="F8" s="7">
        <v>1997</v>
      </c>
      <c r="G8" s="7">
        <v>1998</v>
      </c>
      <c r="H8" s="7">
        <v>1999</v>
      </c>
      <c r="I8" s="7">
        <v>2000</v>
      </c>
      <c r="J8" s="7">
        <v>2001</v>
      </c>
      <c r="K8" s="7">
        <v>2002</v>
      </c>
      <c r="L8" s="7">
        <v>2003</v>
      </c>
      <c r="M8" s="7">
        <v>2004</v>
      </c>
      <c r="N8" s="7">
        <v>2005</v>
      </c>
      <c r="O8" s="7">
        <v>2006</v>
      </c>
      <c r="P8" s="7">
        <v>2007</v>
      </c>
      <c r="Q8" s="7">
        <v>2008</v>
      </c>
      <c r="R8" s="7">
        <v>2009</v>
      </c>
      <c r="S8" s="7">
        <v>2010</v>
      </c>
      <c r="T8" s="7">
        <v>2011</v>
      </c>
      <c r="U8" s="7">
        <v>2012</v>
      </c>
      <c r="V8" s="7">
        <v>2013</v>
      </c>
      <c r="W8" s="7">
        <v>2014</v>
      </c>
      <c r="X8" s="7">
        <v>2015</v>
      </c>
      <c r="Y8" s="7">
        <v>2016</v>
      </c>
      <c r="Z8" s="7">
        <v>2017</v>
      </c>
      <c r="AA8" s="7">
        <v>2018</v>
      </c>
      <c r="AB8" s="7">
        <v>2019</v>
      </c>
      <c r="AC8" s="7">
        <v>2020</v>
      </c>
      <c r="AD8" s="7">
        <v>2021</v>
      </c>
      <c r="AE8" s="7">
        <v>2022</v>
      </c>
    </row>
    <row r="9" spans="1:31" ht="16.2" thickBot="1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 t="s">
        <v>32</v>
      </c>
      <c r="AB9" s="7" t="s">
        <v>32</v>
      </c>
      <c r="AC9" s="7" t="s">
        <v>32</v>
      </c>
      <c r="AD9" s="7" t="s">
        <v>32</v>
      </c>
      <c r="AE9" s="7" t="s">
        <v>32</v>
      </c>
    </row>
    <row r="10" spans="1:31" ht="16.2" thickBot="1" x14ac:dyDescent="0.35">
      <c r="A10" s="8" t="s">
        <v>2</v>
      </c>
      <c r="B10" s="9">
        <f>+B11+B14+B17+B18+B19</f>
        <v>70038.604099999997</v>
      </c>
      <c r="C10" s="9">
        <f t="shared" ref="C10:AE10" si="0">+C11+C14+C17+C18+C19</f>
        <v>71542.844400000002</v>
      </c>
      <c r="D10" s="9">
        <f t="shared" si="0"/>
        <v>71785.367527102615</v>
      </c>
      <c r="E10" s="9">
        <f t="shared" si="0"/>
        <v>72619.668372862914</v>
      </c>
      <c r="F10" s="9">
        <f t="shared" si="0"/>
        <v>85063.518645089993</v>
      </c>
      <c r="G10" s="9">
        <f t="shared" si="0"/>
        <v>84054.415477242001</v>
      </c>
      <c r="H10" s="9">
        <f t="shared" si="0"/>
        <v>97491.667000000001</v>
      </c>
      <c r="I10" s="9">
        <f t="shared" si="0"/>
        <v>81450.218875734397</v>
      </c>
      <c r="J10" s="9">
        <f t="shared" si="0"/>
        <v>82035.497696520324</v>
      </c>
      <c r="K10" s="9">
        <f t="shared" si="0"/>
        <v>79555.972448938905</v>
      </c>
      <c r="L10" s="9">
        <f t="shared" si="0"/>
        <v>91269.241504850303</v>
      </c>
      <c r="M10" s="9">
        <f t="shared" si="0"/>
        <v>117608.87916582197</v>
      </c>
      <c r="N10" s="9">
        <f t="shared" si="0"/>
        <v>184303.85654135485</v>
      </c>
      <c r="O10" s="9">
        <f t="shared" si="0"/>
        <v>350280.81175369542</v>
      </c>
      <c r="P10" s="9">
        <f t="shared" si="0"/>
        <v>425771.78363700939</v>
      </c>
      <c r="Q10" s="9">
        <f t="shared" si="0"/>
        <v>462868.30537766987</v>
      </c>
      <c r="R10" s="9">
        <f t="shared" si="0"/>
        <v>516214.02454166871</v>
      </c>
      <c r="S10" s="9">
        <f t="shared" si="0"/>
        <v>713225.75706043886</v>
      </c>
      <c r="T10" s="9">
        <f t="shared" si="0"/>
        <v>975436.21387708292</v>
      </c>
      <c r="U10" s="9">
        <f t="shared" si="0"/>
        <v>1231465.9336921051</v>
      </c>
      <c r="V10" s="9">
        <f t="shared" si="0"/>
        <v>1428179.5694231226</v>
      </c>
      <c r="W10" s="9">
        <f t="shared" si="0"/>
        <v>1944084.0254593338</v>
      </c>
      <c r="X10" s="9">
        <f t="shared" si="0"/>
        <v>2582613.8805166408</v>
      </c>
      <c r="Y10" s="9">
        <f t="shared" si="0"/>
        <v>3402577.3658688944</v>
      </c>
      <c r="Z10" s="9">
        <f t="shared" si="0"/>
        <v>4771335.8072943585</v>
      </c>
      <c r="AA10" s="9">
        <f t="shared" si="0"/>
        <v>6731326.0680174716</v>
      </c>
      <c r="AB10" s="9">
        <f t="shared" si="0"/>
        <v>10158161.043980001</v>
      </c>
      <c r="AC10" s="9">
        <f t="shared" si="0"/>
        <v>14050088.583894288</v>
      </c>
      <c r="AD10" s="9">
        <f t="shared" si="0"/>
        <v>22957992.465322852</v>
      </c>
      <c r="AE10" s="9">
        <f t="shared" si="0"/>
        <v>43551772.866518572</v>
      </c>
    </row>
    <row r="11" spans="1:31" ht="15.6" x14ac:dyDescent="0.3">
      <c r="A11" s="10" t="s">
        <v>16</v>
      </c>
      <c r="B11" s="11">
        <f>+B12+B13</f>
        <v>24482.999999999993</v>
      </c>
      <c r="C11" s="11">
        <f t="shared" ref="C11:AE11" si="1">+C12+C13</f>
        <v>22835.799999999996</v>
      </c>
      <c r="D11" s="11">
        <f t="shared" si="1"/>
        <v>23663.076559999994</v>
      </c>
      <c r="E11" s="11">
        <f t="shared" si="1"/>
        <v>27732</v>
      </c>
      <c r="F11" s="11">
        <f t="shared" si="1"/>
        <v>31589</v>
      </c>
      <c r="G11" s="11">
        <f t="shared" si="1"/>
        <v>33528.565000000002</v>
      </c>
      <c r="H11" s="11">
        <f t="shared" si="1"/>
        <v>32185.748</v>
      </c>
      <c r="I11" s="11">
        <f t="shared" si="1"/>
        <v>31557.648359999999</v>
      </c>
      <c r="J11" s="11">
        <f t="shared" si="1"/>
        <v>28533.43865</v>
      </c>
      <c r="K11" s="11">
        <f t="shared" si="1"/>
        <v>25713.973270000002</v>
      </c>
      <c r="L11" s="11">
        <f t="shared" si="1"/>
        <v>38071.061290000005</v>
      </c>
      <c r="M11" s="11">
        <f t="shared" si="1"/>
        <v>56853.890760000002</v>
      </c>
      <c r="N11" s="11">
        <f t="shared" si="1"/>
        <v>63250.486829477566</v>
      </c>
      <c r="O11" s="11">
        <f t="shared" si="1"/>
        <v>229367.36743000001</v>
      </c>
      <c r="P11" s="11">
        <f t="shared" si="1"/>
        <v>302874.80317000003</v>
      </c>
      <c r="Q11" s="11">
        <f t="shared" si="1"/>
        <v>359361.42663</v>
      </c>
      <c r="R11" s="11">
        <f t="shared" si="1"/>
        <v>408512.82019</v>
      </c>
      <c r="S11" s="11">
        <f t="shared" si="1"/>
        <v>550316.92460999999</v>
      </c>
      <c r="T11" s="11">
        <f t="shared" si="1"/>
        <v>794171.13065000076</v>
      </c>
      <c r="U11" s="11">
        <f t="shared" si="1"/>
        <v>1034243.01514</v>
      </c>
      <c r="V11" s="11">
        <f t="shared" si="1"/>
        <v>1214932.00826</v>
      </c>
      <c r="W11" s="11">
        <f t="shared" si="1"/>
        <v>1649175.898</v>
      </c>
      <c r="X11" s="11">
        <f t="shared" si="1"/>
        <v>2244562.2050000001</v>
      </c>
      <c r="Y11" s="11">
        <f t="shared" si="1"/>
        <v>3002958.7503300002</v>
      </c>
      <c r="Z11" s="11">
        <f t="shared" si="1"/>
        <v>4208672.9779400006</v>
      </c>
      <c r="AA11" s="11">
        <f t="shared" si="1"/>
        <v>5894725.2754999995</v>
      </c>
      <c r="AB11" s="11">
        <f t="shared" si="1"/>
        <v>8664871.5030400008</v>
      </c>
      <c r="AC11" s="11">
        <f t="shared" si="1"/>
        <v>11564749.85689</v>
      </c>
      <c r="AD11" s="11">
        <f t="shared" si="1"/>
        <v>19362918.589809999</v>
      </c>
      <c r="AE11" s="11">
        <f t="shared" si="1"/>
        <v>36325160</v>
      </c>
    </row>
    <row r="12" spans="1:31" ht="15.6" x14ac:dyDescent="0.3">
      <c r="A12" s="10" t="s">
        <v>33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371.11799999999999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</row>
    <row r="13" spans="1:31" ht="15.6" x14ac:dyDescent="0.3">
      <c r="A13" s="13" t="s">
        <v>34</v>
      </c>
      <c r="B13" s="12">
        <v>24482.999999999993</v>
      </c>
      <c r="C13" s="12">
        <v>22835.799999999996</v>
      </c>
      <c r="D13" s="12">
        <v>23663.076559999994</v>
      </c>
      <c r="E13" s="12">
        <v>27732</v>
      </c>
      <c r="F13" s="12">
        <v>31589</v>
      </c>
      <c r="G13" s="12">
        <v>33528.565000000002</v>
      </c>
      <c r="H13" s="12">
        <v>31814.63</v>
      </c>
      <c r="I13" s="12">
        <v>31557.648359999999</v>
      </c>
      <c r="J13" s="12">
        <v>28533.43865</v>
      </c>
      <c r="K13" s="12">
        <v>25713.973270000002</v>
      </c>
      <c r="L13" s="12">
        <v>38071.061290000005</v>
      </c>
      <c r="M13" s="12">
        <v>56853.890760000002</v>
      </c>
      <c r="N13" s="12">
        <v>63250.486829477566</v>
      </c>
      <c r="O13" s="12">
        <v>229367.36743000001</v>
      </c>
      <c r="P13" s="12">
        <v>302874.80317000003</v>
      </c>
      <c r="Q13" s="12">
        <v>359361.42663</v>
      </c>
      <c r="R13" s="12">
        <v>408512.82019</v>
      </c>
      <c r="S13" s="12">
        <v>550316.92460999999</v>
      </c>
      <c r="T13" s="12">
        <v>794171.13065000076</v>
      </c>
      <c r="U13" s="12">
        <v>1034243.01514</v>
      </c>
      <c r="V13" s="12">
        <v>1214932.00826</v>
      </c>
      <c r="W13" s="12">
        <v>1649175.898</v>
      </c>
      <c r="X13" s="12">
        <v>2244562.2050000001</v>
      </c>
      <c r="Y13" s="12">
        <v>3002958.7503300002</v>
      </c>
      <c r="Z13" s="12">
        <v>4208672.9779400006</v>
      </c>
      <c r="AA13" s="12">
        <v>5894725.2754999995</v>
      </c>
      <c r="AB13" s="12">
        <v>8664871.5030400008</v>
      </c>
      <c r="AC13" s="12">
        <v>11564749.85689</v>
      </c>
      <c r="AD13" s="12">
        <v>19362918.589809999</v>
      </c>
      <c r="AE13" s="12">
        <v>36325160</v>
      </c>
    </row>
    <row r="14" spans="1:31" ht="15.6" x14ac:dyDescent="0.3">
      <c r="A14" s="10" t="s">
        <v>17</v>
      </c>
      <c r="B14" s="11">
        <f>+B15+B16</f>
        <v>9637.3867017400025</v>
      </c>
      <c r="C14" s="11">
        <f t="shared" ref="C14:AE14" si="2">+C15+C16</f>
        <v>13595.97523564</v>
      </c>
      <c r="D14" s="11">
        <f t="shared" si="2"/>
        <v>12675.856531702002</v>
      </c>
      <c r="E14" s="11">
        <f t="shared" si="2"/>
        <v>9184.9000000000015</v>
      </c>
      <c r="F14" s="11">
        <f t="shared" si="2"/>
        <v>10386.111382149998</v>
      </c>
      <c r="G14" s="11">
        <f t="shared" si="2"/>
        <v>12961.808576882999</v>
      </c>
      <c r="H14" s="11">
        <f t="shared" si="2"/>
        <v>17143.600948299943</v>
      </c>
      <c r="I14" s="11">
        <f t="shared" si="2"/>
        <v>7445.30757766031</v>
      </c>
      <c r="J14" s="11">
        <f t="shared" si="2"/>
        <v>6589.7853084298986</v>
      </c>
      <c r="K14" s="11">
        <f t="shared" si="2"/>
        <v>7349.1607863363724</v>
      </c>
      <c r="L14" s="11">
        <f t="shared" si="2"/>
        <v>11055.117825838412</v>
      </c>
      <c r="M14" s="11">
        <f t="shared" si="2"/>
        <v>16509.297085821949</v>
      </c>
      <c r="N14" s="11">
        <f t="shared" si="2"/>
        <v>55433.953615415565</v>
      </c>
      <c r="O14" s="11">
        <f t="shared" si="2"/>
        <v>114674.72184396052</v>
      </c>
      <c r="P14" s="11">
        <f t="shared" si="2"/>
        <v>98141.7135739605</v>
      </c>
      <c r="Q14" s="11">
        <f t="shared" si="2"/>
        <v>98245.615137066197</v>
      </c>
      <c r="R14" s="11">
        <f t="shared" si="2"/>
        <v>101461.92937104599</v>
      </c>
      <c r="S14" s="11">
        <f t="shared" si="2"/>
        <v>155471.36945052375</v>
      </c>
      <c r="T14" s="11">
        <f t="shared" si="2"/>
        <v>166303.98403160548</v>
      </c>
      <c r="U14" s="11">
        <f t="shared" si="2"/>
        <v>158749.75228216837</v>
      </c>
      <c r="V14" s="11">
        <f t="shared" si="2"/>
        <v>170039.49794742538</v>
      </c>
      <c r="W14" s="11">
        <f t="shared" si="2"/>
        <v>246487.18324933364</v>
      </c>
      <c r="X14" s="11">
        <f t="shared" si="2"/>
        <v>235235.09590664087</v>
      </c>
      <c r="Y14" s="11">
        <f t="shared" si="2"/>
        <v>254605.71622889448</v>
      </c>
      <c r="Z14" s="11">
        <f t="shared" si="2"/>
        <v>406591.66823435738</v>
      </c>
      <c r="AA14" s="11">
        <f t="shared" si="2"/>
        <v>643277.30576747283</v>
      </c>
      <c r="AB14" s="11">
        <f t="shared" si="2"/>
        <v>982841.24100000015</v>
      </c>
      <c r="AC14" s="11">
        <f t="shared" si="2"/>
        <v>1203184.1130142859</v>
      </c>
      <c r="AD14" s="11">
        <f t="shared" si="2"/>
        <v>1898672.9965428577</v>
      </c>
      <c r="AE14" s="11">
        <f t="shared" si="2"/>
        <v>3765546.2117285724</v>
      </c>
    </row>
    <row r="15" spans="1:31" ht="15.6" x14ac:dyDescent="0.3">
      <c r="A15" s="14" t="s">
        <v>3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35815.778009999995</v>
      </c>
      <c r="O15" s="15">
        <v>84141.795459999994</v>
      </c>
      <c r="P15" s="15">
        <v>68256.62732</v>
      </c>
      <c r="Q15" s="15">
        <v>55162.50834</v>
      </c>
      <c r="R15" s="15">
        <v>52542.97337</v>
      </c>
      <c r="S15" s="15">
        <v>88567.402950000003</v>
      </c>
      <c r="T15" s="15">
        <v>92945.801749999897</v>
      </c>
      <c r="U15" s="15">
        <v>74734.337230000005</v>
      </c>
      <c r="V15" s="15">
        <v>60746.600413</v>
      </c>
      <c r="W15" s="15">
        <v>108566.55899999999</v>
      </c>
      <c r="X15" s="15">
        <v>60843.003816934164</v>
      </c>
      <c r="Y15" s="15">
        <v>34097.71063544038</v>
      </c>
      <c r="Z15" s="15">
        <v>127772.944586092</v>
      </c>
      <c r="AA15" s="15">
        <v>79693.851081758126</v>
      </c>
      <c r="AB15" s="15">
        <v>0</v>
      </c>
      <c r="AC15" s="15">
        <v>0</v>
      </c>
      <c r="AD15" s="15">
        <v>0</v>
      </c>
      <c r="AE15" s="15">
        <v>0</v>
      </c>
    </row>
    <row r="16" spans="1:31" ht="15.6" x14ac:dyDescent="0.3">
      <c r="A16" s="14" t="s">
        <v>4</v>
      </c>
      <c r="B16" s="15">
        <v>9637.3867017400025</v>
      </c>
      <c r="C16" s="15">
        <v>13595.97523564</v>
      </c>
      <c r="D16" s="15">
        <v>12675.856531702002</v>
      </c>
      <c r="E16" s="15">
        <v>9184.9000000000015</v>
      </c>
      <c r="F16" s="15">
        <v>10386.111382149998</v>
      </c>
      <c r="G16" s="15">
        <v>12961.808576882999</v>
      </c>
      <c r="H16" s="15">
        <v>17143.600948299943</v>
      </c>
      <c r="I16" s="15">
        <v>7445.30757766031</v>
      </c>
      <c r="J16" s="15">
        <v>6589.7853084298986</v>
      </c>
      <c r="K16" s="15">
        <v>7349.1607863363724</v>
      </c>
      <c r="L16" s="15">
        <v>11055.117825838412</v>
      </c>
      <c r="M16" s="15">
        <v>16509.297085821949</v>
      </c>
      <c r="N16" s="15">
        <v>19618.17560541557</v>
      </c>
      <c r="O16" s="15">
        <v>30532.926383960519</v>
      </c>
      <c r="P16" s="15">
        <v>29885.086253960493</v>
      </c>
      <c r="Q16" s="15">
        <v>43083.106797066204</v>
      </c>
      <c r="R16" s="15">
        <v>48918.956001045997</v>
      </c>
      <c r="S16" s="15">
        <v>66903.966500523748</v>
      </c>
      <c r="T16" s="15">
        <v>73358.182281605565</v>
      </c>
      <c r="U16" s="15">
        <v>84015.415052168362</v>
      </c>
      <c r="V16" s="15">
        <v>109292.89753442538</v>
      </c>
      <c r="W16" s="15">
        <v>137920.62424933366</v>
      </c>
      <c r="X16" s="15">
        <v>174392.09208970671</v>
      </c>
      <c r="Y16" s="15">
        <v>220508.00559345412</v>
      </c>
      <c r="Z16" s="15">
        <v>278818.72364826541</v>
      </c>
      <c r="AA16" s="15">
        <v>563583.45468571468</v>
      </c>
      <c r="AB16" s="15">
        <v>982841.24100000015</v>
      </c>
      <c r="AC16" s="15">
        <v>1203184.1130142859</v>
      </c>
      <c r="AD16" s="15">
        <v>1898672.9965428577</v>
      </c>
      <c r="AE16" s="15">
        <v>3765546.2117285724</v>
      </c>
    </row>
    <row r="17" spans="1:31" ht="15.6" x14ac:dyDescent="0.3">
      <c r="A17" s="10" t="s">
        <v>35</v>
      </c>
      <c r="B17" s="12">
        <v>3677.9604953839998</v>
      </c>
      <c r="C17" s="12">
        <v>5188.6949606240005</v>
      </c>
      <c r="D17" s="12">
        <v>4837.5458007032003</v>
      </c>
      <c r="E17" s="12">
        <v>1546</v>
      </c>
      <c r="F17" s="12">
        <v>2656</v>
      </c>
      <c r="G17" s="12">
        <v>1358.3919003590013</v>
      </c>
      <c r="H17" s="12">
        <v>1971.9732735543414</v>
      </c>
      <c r="I17" s="12">
        <v>1668.4745184759117</v>
      </c>
      <c r="J17" s="12">
        <v>1546.0612548129261</v>
      </c>
      <c r="K17" s="12">
        <v>1355.4034426025344</v>
      </c>
      <c r="L17" s="12">
        <v>1795.2885190118984</v>
      </c>
      <c r="M17" s="12">
        <v>0</v>
      </c>
      <c r="N17" s="12">
        <v>6.0628164617392608</v>
      </c>
      <c r="O17" s="12">
        <v>128.37420973482628</v>
      </c>
      <c r="P17" s="12">
        <v>1977.5869930488259</v>
      </c>
      <c r="Q17" s="12">
        <v>156.01236060367944</v>
      </c>
      <c r="R17" s="12">
        <v>166.98298062269575</v>
      </c>
      <c r="S17" s="12">
        <v>152.70899991513969</v>
      </c>
      <c r="T17" s="12">
        <v>5384.6397454768057</v>
      </c>
      <c r="U17" s="12">
        <v>6021.4156554513738</v>
      </c>
      <c r="V17" s="12">
        <v>7914.8519570635417</v>
      </c>
      <c r="W17" s="12">
        <v>0</v>
      </c>
      <c r="X17" s="12">
        <v>0</v>
      </c>
      <c r="Y17" s="12">
        <v>0</v>
      </c>
      <c r="Z17" s="12">
        <v>0</v>
      </c>
      <c r="AA17" s="12">
        <v>139.95258999999999</v>
      </c>
      <c r="AB17" s="12">
        <v>2977.1610000000001</v>
      </c>
      <c r="AC17" s="12">
        <v>0</v>
      </c>
      <c r="AD17" s="12">
        <v>150</v>
      </c>
      <c r="AE17" s="12">
        <v>0</v>
      </c>
    </row>
    <row r="18" spans="1:31" ht="15.6" x14ac:dyDescent="0.3">
      <c r="A18" s="10" t="s">
        <v>18</v>
      </c>
      <c r="B18" s="12">
        <v>12.528202876</v>
      </c>
      <c r="C18" s="12">
        <v>17.674203736000003</v>
      </c>
      <c r="D18" s="12">
        <v>16.478087594800002</v>
      </c>
      <c r="E18" s="12">
        <v>3</v>
      </c>
      <c r="F18" s="12">
        <v>9</v>
      </c>
      <c r="G18" s="12">
        <v>0</v>
      </c>
      <c r="H18" s="12">
        <v>359.3547781457072</v>
      </c>
      <c r="I18" s="12">
        <v>286.74411959818582</v>
      </c>
      <c r="J18" s="12">
        <v>0.1532132775039837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32.25</v>
      </c>
      <c r="Q18" s="12">
        <v>503.47</v>
      </c>
      <c r="R18" s="12">
        <v>465.33</v>
      </c>
      <c r="S18" s="12">
        <v>1234</v>
      </c>
      <c r="T18" s="12">
        <v>1660.30594</v>
      </c>
      <c r="U18" s="12">
        <v>3808.8758344852245</v>
      </c>
      <c r="V18" s="12">
        <v>4474.3112586336529</v>
      </c>
      <c r="W18" s="12">
        <v>0</v>
      </c>
      <c r="X18" s="12">
        <v>0</v>
      </c>
      <c r="Y18" s="12">
        <v>0</v>
      </c>
      <c r="Z18" s="12">
        <v>0</v>
      </c>
      <c r="AA18" s="12">
        <v>29006.270380000002</v>
      </c>
      <c r="AB18" s="12">
        <v>77628.816609999994</v>
      </c>
      <c r="AC18" s="12">
        <v>92932.194799999997</v>
      </c>
      <c r="AD18" s="12">
        <v>328913.98563000001</v>
      </c>
      <c r="AE18" s="12">
        <v>930703.26899000001</v>
      </c>
    </row>
    <row r="19" spans="1:31" ht="16.2" thickBot="1" x14ac:dyDescent="0.35">
      <c r="A19" s="10" t="s">
        <v>19</v>
      </c>
      <c r="B19" s="12">
        <v>32227.7287</v>
      </c>
      <c r="C19" s="12">
        <v>29904.699999999997</v>
      </c>
      <c r="D19" s="12">
        <v>30592.41054710262</v>
      </c>
      <c r="E19" s="12">
        <v>34153.768372862913</v>
      </c>
      <c r="F19" s="12">
        <v>40423.407262940003</v>
      </c>
      <c r="G19" s="12">
        <v>36205.649999999994</v>
      </c>
      <c r="H19" s="12">
        <v>45830.990000000005</v>
      </c>
      <c r="I19" s="12">
        <v>40492.044300000001</v>
      </c>
      <c r="J19" s="12">
        <v>45366.059269999998</v>
      </c>
      <c r="K19" s="12">
        <v>45137.434950000003</v>
      </c>
      <c r="L19" s="12">
        <v>40347.77386999999</v>
      </c>
      <c r="M19" s="12">
        <v>44245.691320000005</v>
      </c>
      <c r="N19" s="12">
        <v>65613.353279999996</v>
      </c>
      <c r="O19" s="12">
        <v>6110.3482700000004</v>
      </c>
      <c r="P19" s="12">
        <v>22745.429899999999</v>
      </c>
      <c r="Q19" s="12">
        <v>4601.78125</v>
      </c>
      <c r="R19" s="12">
        <v>5606.9619999999995</v>
      </c>
      <c r="S19" s="12">
        <v>6050.7539999999999</v>
      </c>
      <c r="T19" s="12">
        <v>7916.1535100000001</v>
      </c>
      <c r="U19" s="12">
        <v>28642.874779999998</v>
      </c>
      <c r="V19" s="12">
        <v>30818.9</v>
      </c>
      <c r="W19" s="12">
        <v>48420.944210000001</v>
      </c>
      <c r="X19" s="12">
        <v>102816.57961</v>
      </c>
      <c r="Y19" s="12">
        <v>145012.89931000001</v>
      </c>
      <c r="Z19" s="12">
        <v>156071.16111999998</v>
      </c>
      <c r="AA19" s="12">
        <v>164177.26378000001</v>
      </c>
      <c r="AB19" s="12">
        <v>429842.32233</v>
      </c>
      <c r="AC19" s="12">
        <v>1189222.41919</v>
      </c>
      <c r="AD19" s="12">
        <v>1367336.89334</v>
      </c>
      <c r="AE19" s="12">
        <v>2530363.3857999998</v>
      </c>
    </row>
    <row r="20" spans="1:31" ht="16.2" thickBot="1" x14ac:dyDescent="0.35">
      <c r="A20" s="8" t="s">
        <v>5</v>
      </c>
      <c r="B20" s="9">
        <f>+B21+B25+B26</f>
        <v>68944.699790000013</v>
      </c>
      <c r="C20" s="9">
        <f t="shared" ref="C20:AE20" si="3">+C21+C25+C26</f>
        <v>72861.406747000015</v>
      </c>
      <c r="D20" s="9">
        <f t="shared" si="3"/>
        <v>70251.795907124149</v>
      </c>
      <c r="E20" s="9">
        <f t="shared" si="3"/>
        <v>69567.576505824545</v>
      </c>
      <c r="F20" s="9">
        <f t="shared" si="3"/>
        <v>78499.411036825069</v>
      </c>
      <c r="G20" s="9">
        <f t="shared" si="3"/>
        <v>84662.622000000003</v>
      </c>
      <c r="H20" s="9">
        <f t="shared" si="3"/>
        <v>89516.442999999985</v>
      </c>
      <c r="I20" s="9">
        <f t="shared" si="3"/>
        <v>79631.247508718589</v>
      </c>
      <c r="J20" s="9">
        <f t="shared" si="3"/>
        <v>83324.603322167124</v>
      </c>
      <c r="K20" s="9">
        <f t="shared" si="3"/>
        <v>79247.254836373002</v>
      </c>
      <c r="L20" s="9">
        <f t="shared" si="3"/>
        <v>86282.670464311785</v>
      </c>
      <c r="M20" s="9">
        <f t="shared" si="3"/>
        <v>101663.94858778699</v>
      </c>
      <c r="N20" s="9">
        <f t="shared" si="3"/>
        <v>120806.65937309066</v>
      </c>
      <c r="O20" s="9">
        <f t="shared" si="3"/>
        <v>236439.36932012578</v>
      </c>
      <c r="P20" s="9">
        <f t="shared" si="3"/>
        <v>311699.5715607297</v>
      </c>
      <c r="Q20" s="9">
        <f t="shared" si="3"/>
        <v>386546.04148476565</v>
      </c>
      <c r="R20" s="9">
        <f t="shared" si="3"/>
        <v>476898.49322201248</v>
      </c>
      <c r="S20" s="9">
        <f t="shared" si="3"/>
        <v>630855.34821630095</v>
      </c>
      <c r="T20" s="9">
        <f t="shared" si="3"/>
        <v>855439.9645131994</v>
      </c>
      <c r="U20" s="9">
        <f t="shared" si="3"/>
        <v>1096736.2097142809</v>
      </c>
      <c r="V20" s="9">
        <f t="shared" si="3"/>
        <v>1319644.7586367433</v>
      </c>
      <c r="W20" s="9">
        <f t="shared" si="3"/>
        <v>1791315.3288163287</v>
      </c>
      <c r="X20" s="9">
        <f t="shared" si="3"/>
        <v>2420675.573940346</v>
      </c>
      <c r="Y20" s="9">
        <f t="shared" si="3"/>
        <v>3188972.9235006678</v>
      </c>
      <c r="Z20" s="9">
        <f t="shared" si="3"/>
        <v>4181594.5848545884</v>
      </c>
      <c r="AA20" s="9">
        <f t="shared" si="3"/>
        <v>6175364.2284558974</v>
      </c>
      <c r="AB20" s="9">
        <f t="shared" si="3"/>
        <v>9027804.135332359</v>
      </c>
      <c r="AC20" s="9">
        <f t="shared" si="3"/>
        <v>12020599.065071302</v>
      </c>
      <c r="AD20" s="9">
        <f t="shared" si="3"/>
        <v>21504867.56566447</v>
      </c>
      <c r="AE20" s="9">
        <f t="shared" si="3"/>
        <v>34390035.978648923</v>
      </c>
    </row>
    <row r="21" spans="1:31" ht="15.6" x14ac:dyDescent="0.3">
      <c r="A21" s="10" t="s">
        <v>20</v>
      </c>
      <c r="B21" s="11">
        <f>+B22+B23+B24</f>
        <v>67891.057790000006</v>
      </c>
      <c r="C21" s="11">
        <f t="shared" ref="C21:AE21" si="4">+C22+C23+C24</f>
        <v>72446.406747000015</v>
      </c>
      <c r="D21" s="11">
        <f t="shared" si="4"/>
        <v>69355.554430737699</v>
      </c>
      <c r="E21" s="11">
        <f t="shared" si="4"/>
        <v>69116.740561441213</v>
      </c>
      <c r="F21" s="11">
        <f t="shared" si="4"/>
        <v>76954.16969287851</v>
      </c>
      <c r="G21" s="11">
        <f t="shared" si="4"/>
        <v>83384.639999999999</v>
      </c>
      <c r="H21" s="11">
        <f t="shared" si="4"/>
        <v>87729.835999999996</v>
      </c>
      <c r="I21" s="11">
        <f t="shared" si="4"/>
        <v>78972.865689168539</v>
      </c>
      <c r="J21" s="11">
        <f t="shared" si="4"/>
        <v>82902.603322167124</v>
      </c>
      <c r="K21" s="11">
        <f t="shared" si="4"/>
        <v>79110.681836372998</v>
      </c>
      <c r="L21" s="11">
        <f t="shared" si="4"/>
        <v>83322.579743461029</v>
      </c>
      <c r="M21" s="11">
        <f t="shared" si="4"/>
        <v>97239.382794126155</v>
      </c>
      <c r="N21" s="11">
        <f t="shared" si="4"/>
        <v>114739.31525476798</v>
      </c>
      <c r="O21" s="11">
        <f t="shared" si="4"/>
        <v>227061.26411686809</v>
      </c>
      <c r="P21" s="11">
        <f t="shared" si="4"/>
        <v>294784.56880790775</v>
      </c>
      <c r="Q21" s="11">
        <f t="shared" si="4"/>
        <v>368224.74114739947</v>
      </c>
      <c r="R21" s="11">
        <f t="shared" si="4"/>
        <v>455759.50485940394</v>
      </c>
      <c r="S21" s="11">
        <f t="shared" si="4"/>
        <v>593077.84836828988</v>
      </c>
      <c r="T21" s="11">
        <f t="shared" si="4"/>
        <v>796049.52570704068</v>
      </c>
      <c r="U21" s="11">
        <f t="shared" si="4"/>
        <v>1020593.5701475847</v>
      </c>
      <c r="V21" s="11">
        <f t="shared" si="4"/>
        <v>1230199.5038477019</v>
      </c>
      <c r="W21" s="11">
        <f t="shared" si="4"/>
        <v>1669900.3381949044</v>
      </c>
      <c r="X21" s="11">
        <f t="shared" si="4"/>
        <v>2267153.8338759728</v>
      </c>
      <c r="Y21" s="11">
        <f t="shared" si="4"/>
        <v>2994854.1861704341</v>
      </c>
      <c r="Z21" s="11">
        <f t="shared" si="4"/>
        <v>3909828.3525922615</v>
      </c>
      <c r="AA21" s="11">
        <f t="shared" si="4"/>
        <v>5332133.5240158979</v>
      </c>
      <c r="AB21" s="11">
        <f t="shared" si="4"/>
        <v>8138682.9021323593</v>
      </c>
      <c r="AC21" s="11">
        <f t="shared" si="4"/>
        <v>11096746.428121302</v>
      </c>
      <c r="AD21" s="11">
        <f t="shared" si="4"/>
        <v>19911264.07299947</v>
      </c>
      <c r="AE21" s="11">
        <f t="shared" si="4"/>
        <v>30757635.023398928</v>
      </c>
    </row>
    <row r="22" spans="1:31" ht="15.6" x14ac:dyDescent="0.3">
      <c r="A22" s="14" t="s">
        <v>6</v>
      </c>
      <c r="B22" s="15">
        <v>62314.999890000014</v>
      </c>
      <c r="C22" s="15">
        <v>66346.623807000011</v>
      </c>
      <c r="D22" s="15">
        <v>62992.892024999986</v>
      </c>
      <c r="E22" s="15">
        <v>60363.94056144121</v>
      </c>
      <c r="F22" s="15">
        <v>65766.600000000006</v>
      </c>
      <c r="G22" s="15">
        <v>73393</v>
      </c>
      <c r="H22" s="15">
        <v>75472</v>
      </c>
      <c r="I22" s="15">
        <v>72298.297383853569</v>
      </c>
      <c r="J22" s="15">
        <v>72445.595674804179</v>
      </c>
      <c r="K22" s="15">
        <v>68776.473520645537</v>
      </c>
      <c r="L22" s="15">
        <v>71498.162434965474</v>
      </c>
      <c r="M22" s="15">
        <v>85195.131300158799</v>
      </c>
      <c r="N22" s="15">
        <v>89394.457775971881</v>
      </c>
      <c r="O22" s="15">
        <v>155828.70491849596</v>
      </c>
      <c r="P22" s="15">
        <v>207024.90818132221</v>
      </c>
      <c r="Q22" s="15">
        <v>267181.45580474572</v>
      </c>
      <c r="R22" s="15">
        <v>332236.115114115</v>
      </c>
      <c r="S22" s="15">
        <v>418143.29262894264</v>
      </c>
      <c r="T22" s="15">
        <v>525962.50873999996</v>
      </c>
      <c r="U22" s="15">
        <v>674322.30938390864</v>
      </c>
      <c r="V22" s="15">
        <v>823432.39777699998</v>
      </c>
      <c r="W22" s="15">
        <v>1117745.5650304698</v>
      </c>
      <c r="X22" s="15">
        <v>1515659.8685213819</v>
      </c>
      <c r="Y22" s="15">
        <v>1989444.1449362426</v>
      </c>
      <c r="Z22" s="15">
        <v>2500737.3779570344</v>
      </c>
      <c r="AA22" s="15">
        <v>3590444.5689437478</v>
      </c>
      <c r="AB22" s="15">
        <v>5803566.9727891516</v>
      </c>
      <c r="AC22" s="15">
        <v>7995376.3208265053</v>
      </c>
      <c r="AD22" s="15">
        <v>12184584.99457732</v>
      </c>
      <c r="AE22" s="15">
        <v>20398327.556699723</v>
      </c>
    </row>
    <row r="23" spans="1:31" ht="15.6" x14ac:dyDescent="0.3">
      <c r="A23" s="14" t="s">
        <v>7</v>
      </c>
      <c r="B23" s="15">
        <v>5576.0578999999989</v>
      </c>
      <c r="C23" s="15">
        <v>6093.7829400000001</v>
      </c>
      <c r="D23" s="15">
        <v>6359.8017499999987</v>
      </c>
      <c r="E23" s="15">
        <v>8752.7999999999993</v>
      </c>
      <c r="F23" s="15">
        <v>11180.954903878501</v>
      </c>
      <c r="G23" s="15">
        <v>9991.64</v>
      </c>
      <c r="H23" s="15">
        <v>12257.836000000001</v>
      </c>
      <c r="I23" s="15">
        <v>6674.5683053149751</v>
      </c>
      <c r="J23" s="15">
        <v>10457.007647362952</v>
      </c>
      <c r="K23" s="15">
        <v>10334.208315727468</v>
      </c>
      <c r="L23" s="15">
        <v>11824.41730849556</v>
      </c>
      <c r="M23" s="15">
        <v>12044.25149396736</v>
      </c>
      <c r="N23" s="15">
        <v>25344.85747879609</v>
      </c>
      <c r="O23" s="15">
        <v>71232.559198372124</v>
      </c>
      <c r="P23" s="15">
        <v>87759.660626585523</v>
      </c>
      <c r="Q23" s="15">
        <v>101043.28534265375</v>
      </c>
      <c r="R23" s="15">
        <v>123523.38974528892</v>
      </c>
      <c r="S23" s="15">
        <v>174934.55573934721</v>
      </c>
      <c r="T23" s="15">
        <v>270087.01696704066</v>
      </c>
      <c r="U23" s="15">
        <v>346271.26076367602</v>
      </c>
      <c r="V23" s="15">
        <v>406767.10607070202</v>
      </c>
      <c r="W23" s="15">
        <v>552154.77316443459</v>
      </c>
      <c r="X23" s="15">
        <v>751493.96535459079</v>
      </c>
      <c r="Y23" s="15">
        <v>1005410.0412341916</v>
      </c>
      <c r="Z23" s="15">
        <v>1409090.9746352274</v>
      </c>
      <c r="AA23" s="15">
        <v>1741688.9550721499</v>
      </c>
      <c r="AB23" s="15">
        <v>2335115.9293432077</v>
      </c>
      <c r="AC23" s="15">
        <v>3101370.107294797</v>
      </c>
      <c r="AD23" s="15">
        <v>7726679.0784221496</v>
      </c>
      <c r="AE23" s="15">
        <v>10359307.466699203</v>
      </c>
    </row>
    <row r="24" spans="1:31" ht="15.6" x14ac:dyDescent="0.3">
      <c r="A24" s="14" t="s">
        <v>36</v>
      </c>
      <c r="B24" s="15">
        <v>0</v>
      </c>
      <c r="C24" s="15">
        <v>6</v>
      </c>
      <c r="D24" s="15">
        <v>2.860655737704918</v>
      </c>
      <c r="E24" s="15">
        <v>0</v>
      </c>
      <c r="F24" s="15">
        <v>6.614789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</row>
    <row r="25" spans="1:31" ht="15.6" x14ac:dyDescent="0.3">
      <c r="A25" s="10" t="s">
        <v>21</v>
      </c>
      <c r="B25" s="12">
        <v>0</v>
      </c>
      <c r="C25" s="12">
        <v>0</v>
      </c>
      <c r="D25" s="12">
        <v>1</v>
      </c>
      <c r="E25" s="12">
        <v>1.0407650926479379</v>
      </c>
      <c r="F25" s="12">
        <v>24</v>
      </c>
      <c r="G25" s="12">
        <v>32.606999999999999</v>
      </c>
      <c r="H25" s="12">
        <v>332.58199999999999</v>
      </c>
      <c r="I25" s="12">
        <v>16.02</v>
      </c>
      <c r="J25" s="12">
        <v>422</v>
      </c>
      <c r="K25" s="12">
        <v>136.57300000000001</v>
      </c>
      <c r="L25" s="12">
        <v>225.81799999999998</v>
      </c>
      <c r="M25" s="12">
        <v>0</v>
      </c>
      <c r="N25" s="12">
        <v>75.503410000000002</v>
      </c>
      <c r="O25" s="12">
        <v>11.685180000000001</v>
      </c>
      <c r="P25" s="12">
        <v>18.767099999999999</v>
      </c>
      <c r="Q25" s="12">
        <v>4.6361499999999998</v>
      </c>
      <c r="R25" s="12">
        <v>2.7080300000000004</v>
      </c>
      <c r="S25" s="12">
        <v>0.94633</v>
      </c>
      <c r="T25" s="12">
        <v>0.18407000000000001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15080.15984</v>
      </c>
      <c r="AB25" s="12">
        <v>15934.234200000001</v>
      </c>
      <c r="AC25" s="12">
        <v>42997.267500000002</v>
      </c>
      <c r="AD25" s="12">
        <v>11698.312540000001</v>
      </c>
      <c r="AE25" s="12">
        <v>26036.1456</v>
      </c>
    </row>
    <row r="26" spans="1:31" ht="16.2" thickBot="1" x14ac:dyDescent="0.35">
      <c r="A26" s="10" t="s">
        <v>22</v>
      </c>
      <c r="B26" s="12">
        <v>1053.6420000000001</v>
      </c>
      <c r="C26" s="12">
        <v>415</v>
      </c>
      <c r="D26" s="12">
        <v>895.24147638645024</v>
      </c>
      <c r="E26" s="12">
        <v>449.79517929067549</v>
      </c>
      <c r="F26" s="12">
        <v>1521.2413439465631</v>
      </c>
      <c r="G26" s="12">
        <v>1245.375</v>
      </c>
      <c r="H26" s="12">
        <v>1454.0250000000001</v>
      </c>
      <c r="I26" s="12">
        <v>642.36181955004781</v>
      </c>
      <c r="J26" s="12">
        <v>0</v>
      </c>
      <c r="K26" s="12">
        <v>0</v>
      </c>
      <c r="L26" s="12">
        <v>2734.2727208507563</v>
      </c>
      <c r="M26" s="12">
        <v>4424.5657936608322</v>
      </c>
      <c r="N26" s="12">
        <v>5991.8407083226703</v>
      </c>
      <c r="O26" s="12">
        <v>9366.4200232576877</v>
      </c>
      <c r="P26" s="12">
        <v>16896.23565282195</v>
      </c>
      <c r="Q26" s="12">
        <v>18316.664187366179</v>
      </c>
      <c r="R26" s="12">
        <v>21136.280332608538</v>
      </c>
      <c r="S26" s="12">
        <v>37776.553518011162</v>
      </c>
      <c r="T26" s="12">
        <v>59390.254736158771</v>
      </c>
      <c r="U26" s="12">
        <v>76142.639566696351</v>
      </c>
      <c r="V26" s="12">
        <v>89445.254789041428</v>
      </c>
      <c r="W26" s="12">
        <v>121414.9906214244</v>
      </c>
      <c r="X26" s="12">
        <v>153521.74006437344</v>
      </c>
      <c r="Y26" s="12">
        <v>194118.73733023347</v>
      </c>
      <c r="Z26" s="12">
        <v>271766.23226232687</v>
      </c>
      <c r="AA26" s="12">
        <v>828150.54459999991</v>
      </c>
      <c r="AB26" s="12">
        <v>873186.99900000007</v>
      </c>
      <c r="AC26" s="12">
        <v>880855.36944999942</v>
      </c>
      <c r="AD26" s="12">
        <v>1581905.1801250014</v>
      </c>
      <c r="AE26" s="12">
        <v>3606364.8096499965</v>
      </c>
    </row>
    <row r="27" spans="1:31" ht="16.2" thickBot="1" x14ac:dyDescent="0.35">
      <c r="A27" s="8" t="s">
        <v>8</v>
      </c>
      <c r="B27" s="9">
        <f>+B10-B20</f>
        <v>1093.9043099999835</v>
      </c>
      <c r="C27" s="9">
        <f t="shared" ref="C27:AE27" si="5">+C10-C20</f>
        <v>-1318.5623470000137</v>
      </c>
      <c r="D27" s="9">
        <f t="shared" si="5"/>
        <v>1533.5716199784656</v>
      </c>
      <c r="E27" s="9">
        <f t="shared" si="5"/>
        <v>3052.0918670383689</v>
      </c>
      <c r="F27" s="9">
        <f t="shared" si="5"/>
        <v>6564.1076082649233</v>
      </c>
      <c r="G27" s="9">
        <f t="shared" si="5"/>
        <v>-608.20652275800239</v>
      </c>
      <c r="H27" s="9">
        <f t="shared" si="5"/>
        <v>7975.2240000000165</v>
      </c>
      <c r="I27" s="9">
        <f t="shared" si="5"/>
        <v>1818.9713670158089</v>
      </c>
      <c r="J27" s="9">
        <f t="shared" si="5"/>
        <v>-1289.1056256468</v>
      </c>
      <c r="K27" s="9">
        <f t="shared" si="5"/>
        <v>308.71761256590253</v>
      </c>
      <c r="L27" s="9">
        <f t="shared" si="5"/>
        <v>4986.571040538518</v>
      </c>
      <c r="M27" s="9">
        <f t="shared" si="5"/>
        <v>15944.930578034982</v>
      </c>
      <c r="N27" s="9">
        <f t="shared" si="5"/>
        <v>63497.197168264189</v>
      </c>
      <c r="O27" s="9">
        <f t="shared" si="5"/>
        <v>113841.44243356964</v>
      </c>
      <c r="P27" s="9">
        <f t="shared" si="5"/>
        <v>114072.21207627968</v>
      </c>
      <c r="Q27" s="9">
        <f t="shared" si="5"/>
        <v>76322.263892904215</v>
      </c>
      <c r="R27" s="9">
        <f t="shared" si="5"/>
        <v>39315.531319656235</v>
      </c>
      <c r="S27" s="9">
        <f t="shared" si="5"/>
        <v>82370.408844137914</v>
      </c>
      <c r="T27" s="9">
        <f t="shared" si="5"/>
        <v>119996.24936388351</v>
      </c>
      <c r="U27" s="9">
        <f t="shared" si="5"/>
        <v>134729.72397782421</v>
      </c>
      <c r="V27" s="9">
        <f t="shared" si="5"/>
        <v>108534.81078637927</v>
      </c>
      <c r="W27" s="9">
        <f t="shared" si="5"/>
        <v>152768.69664300513</v>
      </c>
      <c r="X27" s="9">
        <f t="shared" si="5"/>
        <v>161938.30657629482</v>
      </c>
      <c r="Y27" s="9">
        <f t="shared" si="5"/>
        <v>213604.44236822659</v>
      </c>
      <c r="Z27" s="9">
        <f t="shared" si="5"/>
        <v>589741.22243977012</v>
      </c>
      <c r="AA27" s="9">
        <f t="shared" si="5"/>
        <v>555961.83956157416</v>
      </c>
      <c r="AB27" s="9">
        <f t="shared" si="5"/>
        <v>1130356.9086476415</v>
      </c>
      <c r="AC27" s="9">
        <f t="shared" si="5"/>
        <v>2029489.5188229866</v>
      </c>
      <c r="AD27" s="9">
        <f t="shared" si="5"/>
        <v>1453124.8996583819</v>
      </c>
      <c r="AE27" s="9">
        <f t="shared" si="5"/>
        <v>9161736.8878696486</v>
      </c>
    </row>
    <row r="28" spans="1:31" ht="16.2" thickBot="1" x14ac:dyDescent="0.35">
      <c r="A28" s="8" t="s">
        <v>9</v>
      </c>
      <c r="B28" s="9">
        <f>+B29+B30+B31+B32</f>
        <v>530.42560000000003</v>
      </c>
      <c r="C28" s="9">
        <f t="shared" ref="C28:AE28" si="6">+C29+C30+C31+C32</f>
        <v>161</v>
      </c>
      <c r="D28" s="9">
        <f t="shared" si="6"/>
        <v>831</v>
      </c>
      <c r="E28" s="9">
        <f t="shared" si="6"/>
        <v>65.046891811117746</v>
      </c>
      <c r="F28" s="9">
        <f t="shared" si="6"/>
        <v>738.5</v>
      </c>
      <c r="G28" s="9">
        <f t="shared" si="6"/>
        <v>302.46800000000002</v>
      </c>
      <c r="H28" s="9">
        <f t="shared" si="6"/>
        <v>765.14700000000005</v>
      </c>
      <c r="I28" s="9">
        <f t="shared" si="6"/>
        <v>187.27</v>
      </c>
      <c r="J28" s="9">
        <f t="shared" si="6"/>
        <v>219</v>
      </c>
      <c r="K28" s="9">
        <f t="shared" si="6"/>
        <v>16.984666666666666</v>
      </c>
      <c r="L28" s="9">
        <f t="shared" si="6"/>
        <v>1584.08899</v>
      </c>
      <c r="M28" s="9">
        <f t="shared" si="6"/>
        <v>27959.97983</v>
      </c>
      <c r="N28" s="9">
        <f t="shared" si="6"/>
        <v>2414.59247</v>
      </c>
      <c r="O28" s="9">
        <f t="shared" si="6"/>
        <v>2492.8595600000003</v>
      </c>
      <c r="P28" s="9">
        <f t="shared" si="6"/>
        <v>2444.7109799999998</v>
      </c>
      <c r="Q28" s="9">
        <f t="shared" si="6"/>
        <v>2139.0945900000002</v>
      </c>
      <c r="R28" s="9">
        <f t="shared" si="6"/>
        <v>45140.254779626855</v>
      </c>
      <c r="S28" s="9">
        <f t="shared" si="6"/>
        <v>77534.614669999995</v>
      </c>
      <c r="T28" s="9">
        <f t="shared" si="6"/>
        <v>130433.8743600001</v>
      </c>
      <c r="U28" s="9">
        <f t="shared" si="6"/>
        <v>80655.33587000001</v>
      </c>
      <c r="V28" s="9">
        <f t="shared" si="6"/>
        <v>108298.12131</v>
      </c>
      <c r="W28" s="9">
        <f t="shared" si="6"/>
        <v>247922.17980000001</v>
      </c>
      <c r="X28" s="9">
        <f t="shared" si="6"/>
        <v>294784.82120000001</v>
      </c>
      <c r="Y28" s="9">
        <f t="shared" si="6"/>
        <v>262978.96885000006</v>
      </c>
      <c r="Z28" s="9">
        <f t="shared" si="6"/>
        <v>512271.97495000006</v>
      </c>
      <c r="AA28" s="9">
        <f t="shared" si="6"/>
        <v>423826.77272100223</v>
      </c>
      <c r="AB28" s="9">
        <f t="shared" si="6"/>
        <v>292328.24939999997</v>
      </c>
      <c r="AC28" s="9">
        <f t="shared" si="6"/>
        <v>1270687.7695699998</v>
      </c>
      <c r="AD28" s="9">
        <f t="shared" si="6"/>
        <v>2871618.87451</v>
      </c>
      <c r="AE28" s="9">
        <f t="shared" si="6"/>
        <v>4080570.6854999997</v>
      </c>
    </row>
    <row r="29" spans="1:31" ht="15.6" x14ac:dyDescent="0.3">
      <c r="A29" s="10" t="s">
        <v>23</v>
      </c>
      <c r="B29" s="12">
        <v>0</v>
      </c>
      <c r="C29" s="12">
        <v>0</v>
      </c>
      <c r="D29" s="12">
        <v>0</v>
      </c>
      <c r="E29" s="12">
        <v>49.261954572624028</v>
      </c>
      <c r="F29" s="12">
        <v>374.5</v>
      </c>
      <c r="G29" s="12">
        <v>2.468</v>
      </c>
      <c r="H29" s="12">
        <v>48.146999999999998</v>
      </c>
      <c r="I29" s="12">
        <v>36.270000000000003</v>
      </c>
      <c r="J29" s="12">
        <v>5</v>
      </c>
      <c r="K29" s="12">
        <v>12.318</v>
      </c>
      <c r="L29" s="12">
        <v>0</v>
      </c>
      <c r="M29" s="12">
        <v>0</v>
      </c>
      <c r="N29" s="12">
        <v>8.3769899999999993</v>
      </c>
      <c r="O29" s="12">
        <v>1.0316800000000002</v>
      </c>
      <c r="P29" s="12">
        <v>0.29596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</row>
    <row r="30" spans="1:31" ht="15.6" x14ac:dyDescent="0.3">
      <c r="A30" s="10" t="s">
        <v>24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300</v>
      </c>
      <c r="H30" s="12">
        <v>717</v>
      </c>
      <c r="I30" s="12">
        <v>151</v>
      </c>
      <c r="J30" s="12">
        <v>214</v>
      </c>
      <c r="K30" s="12">
        <v>4.666666666666667</v>
      </c>
      <c r="L30" s="12">
        <v>1584.08899</v>
      </c>
      <c r="M30" s="12">
        <v>27959.97983</v>
      </c>
      <c r="N30" s="12">
        <v>2397.1326899999999</v>
      </c>
      <c r="O30" s="12">
        <v>2490.4057400000002</v>
      </c>
      <c r="P30" s="12">
        <v>2444.4150199999999</v>
      </c>
      <c r="Q30" s="12">
        <v>2139.0112300000001</v>
      </c>
      <c r="R30" s="12">
        <v>45139.678249626857</v>
      </c>
      <c r="S30" s="12">
        <v>77532.172409999999</v>
      </c>
      <c r="T30" s="12">
        <v>130433.8743600001</v>
      </c>
      <c r="U30" s="12">
        <v>80655.33587000001</v>
      </c>
      <c r="V30" s="12">
        <v>108298.12131</v>
      </c>
      <c r="W30" s="12">
        <v>247922.17980000001</v>
      </c>
      <c r="X30" s="12">
        <v>294784.82120000001</v>
      </c>
      <c r="Y30" s="12">
        <v>262978.96885000006</v>
      </c>
      <c r="Z30" s="12">
        <v>512271.97495000006</v>
      </c>
      <c r="AA30" s="12">
        <v>423826.77272100223</v>
      </c>
      <c r="AB30" s="12">
        <v>292328.24939999997</v>
      </c>
      <c r="AC30" s="12">
        <v>1270687.7695699998</v>
      </c>
      <c r="AD30" s="12">
        <v>2871618.87451</v>
      </c>
      <c r="AE30" s="12">
        <v>4080570.6854999997</v>
      </c>
    </row>
    <row r="31" spans="1:31" ht="15.6" x14ac:dyDescent="0.3">
      <c r="A31" s="10" t="s">
        <v>25</v>
      </c>
      <c r="B31" s="12">
        <v>0</v>
      </c>
      <c r="C31" s="12">
        <v>0</v>
      </c>
      <c r="D31" s="12">
        <v>0</v>
      </c>
      <c r="E31" s="12">
        <v>0</v>
      </c>
      <c r="F31" s="12">
        <v>364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9.0827899999999993</v>
      </c>
      <c r="O31" s="12">
        <v>1.4221400000000002</v>
      </c>
      <c r="P31" s="12">
        <v>0</v>
      </c>
      <c r="Q31" s="12">
        <v>8.3360000000000004E-2</v>
      </c>
      <c r="R31" s="12">
        <v>0.57652999999999999</v>
      </c>
      <c r="S31" s="12">
        <v>2.4422600000000001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</row>
    <row r="32" spans="1:31" ht="16.2" thickBot="1" x14ac:dyDescent="0.35">
      <c r="A32" s="10" t="s">
        <v>37</v>
      </c>
      <c r="B32" s="15">
        <v>530.42560000000003</v>
      </c>
      <c r="C32" s="15">
        <v>161</v>
      </c>
      <c r="D32" s="15">
        <v>831</v>
      </c>
      <c r="E32" s="15">
        <v>15.784937238493722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</row>
    <row r="33" spans="1:31" ht="16.2" thickBot="1" x14ac:dyDescent="0.35">
      <c r="A33" s="8" t="s">
        <v>10</v>
      </c>
      <c r="B33" s="9">
        <f>+B34+B35+B36</f>
        <v>10337.853641760001</v>
      </c>
      <c r="C33" s="9">
        <f t="shared" ref="C33:AE33" si="7">+C34+C35+C36</f>
        <v>9350.6827799999992</v>
      </c>
      <c r="D33" s="9">
        <f t="shared" si="7"/>
        <v>8900.972960000001</v>
      </c>
      <c r="E33" s="9">
        <f t="shared" si="7"/>
        <v>10584.509717286437</v>
      </c>
      <c r="F33" s="9">
        <f t="shared" si="7"/>
        <v>11997.476670603319</v>
      </c>
      <c r="G33" s="9">
        <f t="shared" si="7"/>
        <v>14482.395</v>
      </c>
      <c r="H33" s="9">
        <f t="shared" si="7"/>
        <v>16326.527999999998</v>
      </c>
      <c r="I33" s="9">
        <f t="shared" si="7"/>
        <v>5862.9872063301464</v>
      </c>
      <c r="J33" s="9">
        <f t="shared" si="7"/>
        <v>3681.0691313976426</v>
      </c>
      <c r="K33" s="9">
        <f t="shared" si="7"/>
        <v>566.11973272477394</v>
      </c>
      <c r="L33" s="9">
        <f t="shared" si="7"/>
        <v>6461.7663392109307</v>
      </c>
      <c r="M33" s="9">
        <f t="shared" si="7"/>
        <v>47816.592122899943</v>
      </c>
      <c r="N33" s="9">
        <f t="shared" si="7"/>
        <v>60560.567566326623</v>
      </c>
      <c r="O33" s="9">
        <f t="shared" si="7"/>
        <v>106644.79710108673</v>
      </c>
      <c r="P33" s="9">
        <f t="shared" si="7"/>
        <v>103558.01783936541</v>
      </c>
      <c r="Q33" s="9">
        <f t="shared" si="7"/>
        <v>71618.610952700197</v>
      </c>
      <c r="R33" s="9">
        <f t="shared" si="7"/>
        <v>99152.07454498962</v>
      </c>
      <c r="S33" s="9">
        <f t="shared" si="7"/>
        <v>179681.41282138904</v>
      </c>
      <c r="T33" s="9">
        <f t="shared" si="7"/>
        <v>227613.77480266662</v>
      </c>
      <c r="U33" s="9">
        <f t="shared" si="7"/>
        <v>203156.37363635897</v>
      </c>
      <c r="V33" s="9">
        <f t="shared" si="7"/>
        <v>207578.43753184864</v>
      </c>
      <c r="W33" s="9">
        <f t="shared" si="7"/>
        <v>367283.0196049629</v>
      </c>
      <c r="X33" s="9">
        <f t="shared" si="7"/>
        <v>406894.56270953687</v>
      </c>
      <c r="Y33" s="9">
        <f t="shared" si="7"/>
        <v>446934.60254356376</v>
      </c>
      <c r="Z33" s="9">
        <f t="shared" si="7"/>
        <v>624344.56391534652</v>
      </c>
      <c r="AA33" s="9">
        <f t="shared" si="7"/>
        <v>1046473.6003341521</v>
      </c>
      <c r="AB33" s="9">
        <f t="shared" si="7"/>
        <v>1508282.0084350794</v>
      </c>
      <c r="AC33" s="9">
        <f t="shared" si="7"/>
        <v>1161617.6320826765</v>
      </c>
      <c r="AD33" s="9">
        <f t="shared" si="7"/>
        <v>6513628.950721316</v>
      </c>
      <c r="AE33" s="9">
        <f t="shared" si="7"/>
        <v>7968490.7994971909</v>
      </c>
    </row>
    <row r="34" spans="1:31" ht="15.6" x14ac:dyDescent="0.3">
      <c r="A34" s="16" t="s">
        <v>26</v>
      </c>
      <c r="B34" s="12">
        <v>9429.2410417600004</v>
      </c>
      <c r="C34" s="12">
        <v>9308.6827799999992</v>
      </c>
      <c r="D34" s="12">
        <v>8826.972960000001</v>
      </c>
      <c r="E34" s="12">
        <v>10580.390022128038</v>
      </c>
      <c r="F34" s="12">
        <v>11902.456945803318</v>
      </c>
      <c r="G34" s="12">
        <v>14482.395</v>
      </c>
      <c r="H34" s="12">
        <v>16326.527999999998</v>
      </c>
      <c r="I34" s="12">
        <v>5862.9872063301464</v>
      </c>
      <c r="J34" s="12">
        <v>3681.0691313976426</v>
      </c>
      <c r="K34" s="12">
        <v>566.11973272477394</v>
      </c>
      <c r="L34" s="12">
        <v>6461.7663392109307</v>
      </c>
      <c r="M34" s="12">
        <v>47816.592122899943</v>
      </c>
      <c r="N34" s="12">
        <v>59681.651626326624</v>
      </c>
      <c r="O34" s="12">
        <v>106415.00383108674</v>
      </c>
      <c r="P34" s="12">
        <v>102534.61068936541</v>
      </c>
      <c r="Q34" s="12">
        <v>71278.3556727002</v>
      </c>
      <c r="R34" s="12">
        <v>98848.995754989621</v>
      </c>
      <c r="S34" s="12">
        <v>179430.60840138904</v>
      </c>
      <c r="T34" s="12">
        <v>227315.92460266664</v>
      </c>
      <c r="U34" s="12">
        <v>202890.52783431415</v>
      </c>
      <c r="V34" s="12">
        <v>207306.80511773771</v>
      </c>
      <c r="W34" s="12">
        <v>366914.29968695791</v>
      </c>
      <c r="X34" s="12">
        <v>406392.7273424372</v>
      </c>
      <c r="Y34" s="12">
        <v>446263.20617793844</v>
      </c>
      <c r="Z34" s="12">
        <v>623403.59603119432</v>
      </c>
      <c r="AA34" s="12">
        <v>1035599.6003341521</v>
      </c>
      <c r="AB34" s="12">
        <v>1481521.7820350793</v>
      </c>
      <c r="AC34" s="12">
        <v>1154107.3683726762</v>
      </c>
      <c r="AD34" s="12">
        <v>6513628.950721316</v>
      </c>
      <c r="AE34" s="12">
        <v>7968490.7994971909</v>
      </c>
    </row>
    <row r="35" spans="1:31" ht="15.6" x14ac:dyDescent="0.3">
      <c r="A35" s="10" t="s">
        <v>27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878.91593999999998</v>
      </c>
      <c r="O35" s="12">
        <v>229.79326999999998</v>
      </c>
      <c r="P35" s="12">
        <v>1023.40715</v>
      </c>
      <c r="Q35" s="12">
        <v>340.25528000000003</v>
      </c>
      <c r="R35" s="12">
        <v>303.07879000000003</v>
      </c>
      <c r="S35" s="12">
        <v>250.80441999999999</v>
      </c>
      <c r="T35" s="12">
        <v>297.85019999999997</v>
      </c>
      <c r="U35" s="12">
        <v>265.84580204482126</v>
      </c>
      <c r="V35" s="12">
        <v>271.63241411092434</v>
      </c>
      <c r="W35" s="12">
        <v>368.71991800501183</v>
      </c>
      <c r="X35" s="12">
        <v>501.83536709966432</v>
      </c>
      <c r="Y35" s="12">
        <v>671.39636562534247</v>
      </c>
      <c r="Z35" s="12">
        <v>940.96788415224955</v>
      </c>
      <c r="AA35" s="12">
        <v>10874</v>
      </c>
      <c r="AB35" s="12">
        <v>26760.2264</v>
      </c>
      <c r="AC35" s="12">
        <v>7510.2637100002612</v>
      </c>
      <c r="AD35" s="12">
        <v>0</v>
      </c>
      <c r="AE35" s="12">
        <v>0</v>
      </c>
    </row>
    <row r="36" spans="1:31" ht="16.2" thickBot="1" x14ac:dyDescent="0.35">
      <c r="A36" s="10" t="s">
        <v>28</v>
      </c>
      <c r="B36" s="12">
        <v>908.61259999999993</v>
      </c>
      <c r="C36" s="12">
        <v>42</v>
      </c>
      <c r="D36" s="12">
        <v>74</v>
      </c>
      <c r="E36" s="12">
        <v>4.1196951583980876</v>
      </c>
      <c r="F36" s="12">
        <v>95.019724800000006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</row>
    <row r="37" spans="1:31" ht="16.2" thickBot="1" x14ac:dyDescent="0.35">
      <c r="A37" s="8" t="s">
        <v>11</v>
      </c>
      <c r="B37" s="17">
        <f>+B10+B28</f>
        <v>70569.029699999999</v>
      </c>
      <c r="C37" s="17">
        <f t="shared" ref="C37:AE37" si="8">+C10+C28</f>
        <v>71703.844400000002</v>
      </c>
      <c r="D37" s="17">
        <f t="shared" si="8"/>
        <v>72616.367527102615</v>
      </c>
      <c r="E37" s="17">
        <f t="shared" si="8"/>
        <v>72684.715264674029</v>
      </c>
      <c r="F37" s="17">
        <f t="shared" si="8"/>
        <v>85802.018645089993</v>
      </c>
      <c r="G37" s="17">
        <f t="shared" si="8"/>
        <v>84356.883477241994</v>
      </c>
      <c r="H37" s="17">
        <f t="shared" si="8"/>
        <v>98256.813999999998</v>
      </c>
      <c r="I37" s="17">
        <f t="shared" si="8"/>
        <v>81637.488875734402</v>
      </c>
      <c r="J37" s="17">
        <f t="shared" si="8"/>
        <v>82254.497696520324</v>
      </c>
      <c r="K37" s="17">
        <f t="shared" si="8"/>
        <v>79572.957115605575</v>
      </c>
      <c r="L37" s="17">
        <f t="shared" si="8"/>
        <v>92853.330494850306</v>
      </c>
      <c r="M37" s="17">
        <f t="shared" si="8"/>
        <v>145568.85899582197</v>
      </c>
      <c r="N37" s="17">
        <f t="shared" si="8"/>
        <v>186718.44901135485</v>
      </c>
      <c r="O37" s="17">
        <f t="shared" si="8"/>
        <v>352773.67131369543</v>
      </c>
      <c r="P37" s="17">
        <f t="shared" si="8"/>
        <v>428216.49461700936</v>
      </c>
      <c r="Q37" s="17">
        <f t="shared" si="8"/>
        <v>465007.39996766986</v>
      </c>
      <c r="R37" s="17">
        <f t="shared" si="8"/>
        <v>561354.27932129556</v>
      </c>
      <c r="S37" s="17">
        <f t="shared" si="8"/>
        <v>790760.3717304389</v>
      </c>
      <c r="T37" s="17">
        <f t="shared" si="8"/>
        <v>1105870.0882370831</v>
      </c>
      <c r="U37" s="17">
        <f t="shared" si="8"/>
        <v>1312121.2695621052</v>
      </c>
      <c r="V37" s="17">
        <f t="shared" si="8"/>
        <v>1536477.6907331226</v>
      </c>
      <c r="W37" s="17">
        <f t="shared" si="8"/>
        <v>2192006.2052593338</v>
      </c>
      <c r="X37" s="17">
        <f t="shared" si="8"/>
        <v>2877398.701716641</v>
      </c>
      <c r="Y37" s="17">
        <f t="shared" si="8"/>
        <v>3665556.3347188942</v>
      </c>
      <c r="Z37" s="17">
        <f t="shared" si="8"/>
        <v>5283607.7822443582</v>
      </c>
      <c r="AA37" s="17">
        <f t="shared" si="8"/>
        <v>7155152.8407384735</v>
      </c>
      <c r="AB37" s="17">
        <f t="shared" si="8"/>
        <v>10450489.29338</v>
      </c>
      <c r="AC37" s="17">
        <f t="shared" si="8"/>
        <v>15320776.353464289</v>
      </c>
      <c r="AD37" s="17">
        <f t="shared" si="8"/>
        <v>25829611.339832854</v>
      </c>
      <c r="AE37" s="17">
        <f t="shared" si="8"/>
        <v>47632343.552018568</v>
      </c>
    </row>
    <row r="38" spans="1:31" ht="16.2" thickBot="1" x14ac:dyDescent="0.35">
      <c r="A38" s="8" t="s">
        <v>12</v>
      </c>
      <c r="B38" s="17">
        <f>+B20+B33</f>
        <v>79282.55343176001</v>
      </c>
      <c r="C38" s="17">
        <f t="shared" ref="C38:AE38" si="9">+C20+C33</f>
        <v>82212.089527000018</v>
      </c>
      <c r="D38" s="17">
        <f t="shared" si="9"/>
        <v>79152.768867124149</v>
      </c>
      <c r="E38" s="17">
        <f t="shared" si="9"/>
        <v>80152.086223110979</v>
      </c>
      <c r="F38" s="17">
        <f t="shared" si="9"/>
        <v>90496.887707428396</v>
      </c>
      <c r="G38" s="17">
        <f t="shared" si="9"/>
        <v>99145.017000000007</v>
      </c>
      <c r="H38" s="17">
        <f t="shared" si="9"/>
        <v>105842.97099999999</v>
      </c>
      <c r="I38" s="17">
        <f t="shared" si="9"/>
        <v>85494.234715048733</v>
      </c>
      <c r="J38" s="17">
        <f t="shared" si="9"/>
        <v>87005.672453564766</v>
      </c>
      <c r="K38" s="17">
        <f t="shared" si="9"/>
        <v>79813.374569097781</v>
      </c>
      <c r="L38" s="17">
        <f t="shared" si="9"/>
        <v>92744.436803522709</v>
      </c>
      <c r="M38" s="17">
        <f t="shared" si="9"/>
        <v>149480.54071068694</v>
      </c>
      <c r="N38" s="17">
        <f t="shared" si="9"/>
        <v>181367.22693941728</v>
      </c>
      <c r="O38" s="17">
        <f t="shared" si="9"/>
        <v>343084.16642121249</v>
      </c>
      <c r="P38" s="17">
        <f t="shared" si="9"/>
        <v>415257.58940009511</v>
      </c>
      <c r="Q38" s="17">
        <f t="shared" si="9"/>
        <v>458164.65243746585</v>
      </c>
      <c r="R38" s="17">
        <f t="shared" si="9"/>
        <v>576050.56776700215</v>
      </c>
      <c r="S38" s="17">
        <f t="shared" si="9"/>
        <v>810536.76103768998</v>
      </c>
      <c r="T38" s="17">
        <f t="shared" si="9"/>
        <v>1083053.739315866</v>
      </c>
      <c r="U38" s="17">
        <f t="shared" si="9"/>
        <v>1299892.5833506398</v>
      </c>
      <c r="V38" s="17">
        <f t="shared" si="9"/>
        <v>1527223.196168592</v>
      </c>
      <c r="W38" s="17">
        <f t="shared" si="9"/>
        <v>2158598.3484212914</v>
      </c>
      <c r="X38" s="17">
        <f t="shared" si="9"/>
        <v>2827570.1366498829</v>
      </c>
      <c r="Y38" s="17">
        <f t="shared" si="9"/>
        <v>3635907.5260442314</v>
      </c>
      <c r="Z38" s="17">
        <f t="shared" si="9"/>
        <v>4805939.1487699347</v>
      </c>
      <c r="AA38" s="17">
        <f t="shared" si="9"/>
        <v>7221837.82879005</v>
      </c>
      <c r="AB38" s="17">
        <f t="shared" si="9"/>
        <v>10536086.143767439</v>
      </c>
      <c r="AC38" s="17">
        <f t="shared" si="9"/>
        <v>13182216.697153978</v>
      </c>
      <c r="AD38" s="17">
        <f t="shared" si="9"/>
        <v>28018496.516385786</v>
      </c>
      <c r="AE38" s="17">
        <f t="shared" si="9"/>
        <v>42358526.778146118</v>
      </c>
    </row>
    <row r="39" spans="1:31" ht="16.2" thickBot="1" x14ac:dyDescent="0.35">
      <c r="A39" s="18" t="s">
        <v>13</v>
      </c>
      <c r="B39" s="9">
        <f>+B37-B38</f>
        <v>-8713.5237317600113</v>
      </c>
      <c r="C39" s="9">
        <f t="shared" ref="C39:AE39" si="10">+C37-C38</f>
        <v>-10508.245127000017</v>
      </c>
      <c r="D39" s="9">
        <f t="shared" si="10"/>
        <v>-6536.4013400215335</v>
      </c>
      <c r="E39" s="9">
        <f t="shared" si="10"/>
        <v>-7467.3709584369499</v>
      </c>
      <c r="F39" s="9">
        <f t="shared" si="10"/>
        <v>-4694.8690623384027</v>
      </c>
      <c r="G39" s="9">
        <f t="shared" si="10"/>
        <v>-14788.133522758013</v>
      </c>
      <c r="H39" s="9">
        <f t="shared" si="10"/>
        <v>-7586.156999999992</v>
      </c>
      <c r="I39" s="9">
        <f t="shared" si="10"/>
        <v>-3856.7458393143315</v>
      </c>
      <c r="J39" s="9">
        <f t="shared" si="10"/>
        <v>-4751.1747570444422</v>
      </c>
      <c r="K39" s="9">
        <f t="shared" si="10"/>
        <v>-240.41745349220582</v>
      </c>
      <c r="L39" s="9">
        <f t="shared" si="10"/>
        <v>108.89369132759748</v>
      </c>
      <c r="M39" s="9">
        <f t="shared" si="10"/>
        <v>-3911.6817148649716</v>
      </c>
      <c r="N39" s="9">
        <f t="shared" si="10"/>
        <v>5351.2220719375764</v>
      </c>
      <c r="O39" s="9">
        <f t="shared" si="10"/>
        <v>9689.5048924829462</v>
      </c>
      <c r="P39" s="9">
        <f t="shared" si="10"/>
        <v>12958.905216914252</v>
      </c>
      <c r="Q39" s="9">
        <f t="shared" si="10"/>
        <v>6842.7475302040111</v>
      </c>
      <c r="R39" s="9">
        <f t="shared" si="10"/>
        <v>-14696.288445706596</v>
      </c>
      <c r="S39" s="9">
        <f t="shared" si="10"/>
        <v>-19776.389307251084</v>
      </c>
      <c r="T39" s="9">
        <f t="shared" si="10"/>
        <v>22816.348921217024</v>
      </c>
      <c r="U39" s="9">
        <f t="shared" si="10"/>
        <v>12228.686211465392</v>
      </c>
      <c r="V39" s="9">
        <f t="shared" si="10"/>
        <v>9254.4945645306725</v>
      </c>
      <c r="W39" s="9">
        <f t="shared" si="10"/>
        <v>33407.856838042382</v>
      </c>
      <c r="X39" s="9">
        <f t="shared" si="10"/>
        <v>49828.565066758078</v>
      </c>
      <c r="Y39" s="9">
        <f t="shared" si="10"/>
        <v>29648.80867466284</v>
      </c>
      <c r="Z39" s="9">
        <f t="shared" si="10"/>
        <v>477668.63347442355</v>
      </c>
      <c r="AA39" s="9">
        <f t="shared" si="10"/>
        <v>-66684.98805157654</v>
      </c>
      <c r="AB39" s="9">
        <f t="shared" si="10"/>
        <v>-85596.850387439132</v>
      </c>
      <c r="AC39" s="9">
        <f t="shared" si="10"/>
        <v>2138559.6563103106</v>
      </c>
      <c r="AD39" s="9">
        <f t="shared" si="10"/>
        <v>-2188885.1765529327</v>
      </c>
      <c r="AE39" s="9">
        <f t="shared" si="10"/>
        <v>5273816.77387245</v>
      </c>
    </row>
    <row r="40" spans="1:31" ht="15.6" thickBot="1" x14ac:dyDescent="0.3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ht="16.2" thickBot="1" x14ac:dyDescent="0.35">
      <c r="A41" s="8" t="s">
        <v>14</v>
      </c>
      <c r="B41" s="17">
        <f>+B39+B25</f>
        <v>-8713.5237317600113</v>
      </c>
      <c r="C41" s="17">
        <f>+C39+C25</f>
        <v>-10508.245127000017</v>
      </c>
      <c r="D41" s="17">
        <f t="shared" ref="D41:AE41" si="11">+D39+D25</f>
        <v>-6535.4013400215335</v>
      </c>
      <c r="E41" s="17">
        <f t="shared" si="11"/>
        <v>-7466.3301933443017</v>
      </c>
      <c r="F41" s="17">
        <f t="shared" si="11"/>
        <v>-4670.8690623384027</v>
      </c>
      <c r="G41" s="17">
        <f t="shared" si="11"/>
        <v>-14755.526522758013</v>
      </c>
      <c r="H41" s="17">
        <f t="shared" si="11"/>
        <v>-7253.5749999999916</v>
      </c>
      <c r="I41" s="17">
        <f t="shared" si="11"/>
        <v>-3840.7258393143316</v>
      </c>
      <c r="J41" s="17">
        <f t="shared" si="11"/>
        <v>-4329.1747570444422</v>
      </c>
      <c r="K41" s="17">
        <f t="shared" si="11"/>
        <v>-103.84445349220582</v>
      </c>
      <c r="L41" s="17">
        <f t="shared" si="11"/>
        <v>334.71169132759746</v>
      </c>
      <c r="M41" s="17">
        <f t="shared" si="11"/>
        <v>-3911.6817148649716</v>
      </c>
      <c r="N41" s="17">
        <f t="shared" si="11"/>
        <v>5426.7254819375767</v>
      </c>
      <c r="O41" s="17">
        <f t="shared" si="11"/>
        <v>9701.1900724829466</v>
      </c>
      <c r="P41" s="17">
        <f t="shared" si="11"/>
        <v>12977.672316914251</v>
      </c>
      <c r="Q41" s="17">
        <f t="shared" si="11"/>
        <v>6847.3836802040114</v>
      </c>
      <c r="R41" s="17">
        <f t="shared" si="11"/>
        <v>-14693.580415706596</v>
      </c>
      <c r="S41" s="17">
        <f t="shared" si="11"/>
        <v>-19775.442977251085</v>
      </c>
      <c r="T41" s="17">
        <f t="shared" si="11"/>
        <v>22816.532991217024</v>
      </c>
      <c r="U41" s="17">
        <f t="shared" si="11"/>
        <v>12228.686211465392</v>
      </c>
      <c r="V41" s="17">
        <f t="shared" si="11"/>
        <v>9254.4945645306725</v>
      </c>
      <c r="W41" s="17">
        <f t="shared" si="11"/>
        <v>33407.856838042382</v>
      </c>
      <c r="X41" s="17">
        <f t="shared" si="11"/>
        <v>49828.565066758078</v>
      </c>
      <c r="Y41" s="17">
        <f t="shared" si="11"/>
        <v>29648.80867466284</v>
      </c>
      <c r="Z41" s="17">
        <f t="shared" si="11"/>
        <v>477668.63347442355</v>
      </c>
      <c r="AA41" s="17">
        <f t="shared" si="11"/>
        <v>-51604.82821157654</v>
      </c>
      <c r="AB41" s="17">
        <f t="shared" si="11"/>
        <v>-69662.616187439125</v>
      </c>
      <c r="AC41" s="17">
        <f t="shared" si="11"/>
        <v>2181556.9238103107</v>
      </c>
      <c r="AD41" s="17">
        <f t="shared" si="11"/>
        <v>-2177186.8640129329</v>
      </c>
      <c r="AE41" s="17">
        <f t="shared" si="11"/>
        <v>5299852.9194724504</v>
      </c>
    </row>
    <row r="42" spans="1:31" ht="16.2" thickBot="1" x14ac:dyDescent="0.35">
      <c r="A42" s="8" t="s">
        <v>15</v>
      </c>
      <c r="B42" s="9">
        <f>+B38-B25</f>
        <v>79282.55343176001</v>
      </c>
      <c r="C42" s="9">
        <f>+C38-C25</f>
        <v>82212.089527000018</v>
      </c>
      <c r="D42" s="9">
        <f t="shared" ref="D42:AE42" si="12">+D38-D25</f>
        <v>79151.768867124149</v>
      </c>
      <c r="E42" s="9">
        <f t="shared" si="12"/>
        <v>80151.045458018329</v>
      </c>
      <c r="F42" s="9">
        <f t="shared" si="12"/>
        <v>90472.887707428396</v>
      </c>
      <c r="G42" s="9">
        <f t="shared" si="12"/>
        <v>99112.41</v>
      </c>
      <c r="H42" s="9">
        <f t="shared" si="12"/>
        <v>105510.389</v>
      </c>
      <c r="I42" s="9">
        <f t="shared" si="12"/>
        <v>85478.214715048729</v>
      </c>
      <c r="J42" s="9">
        <f t="shared" si="12"/>
        <v>86583.672453564766</v>
      </c>
      <c r="K42" s="9">
        <f t="shared" si="12"/>
        <v>79676.801569097777</v>
      </c>
      <c r="L42" s="9">
        <f t="shared" si="12"/>
        <v>92518.61880352271</v>
      </c>
      <c r="M42" s="9">
        <f t="shared" si="12"/>
        <v>149480.54071068694</v>
      </c>
      <c r="N42" s="9">
        <f t="shared" si="12"/>
        <v>181291.72352941727</v>
      </c>
      <c r="O42" s="9">
        <f t="shared" si="12"/>
        <v>343072.48124121252</v>
      </c>
      <c r="P42" s="9">
        <f t="shared" si="12"/>
        <v>415238.82230009511</v>
      </c>
      <c r="Q42" s="9">
        <f t="shared" si="12"/>
        <v>458160.01628746587</v>
      </c>
      <c r="R42" s="9">
        <f t="shared" si="12"/>
        <v>576047.85973700217</v>
      </c>
      <c r="S42" s="9">
        <f t="shared" si="12"/>
        <v>810535.81470769003</v>
      </c>
      <c r="T42" s="9">
        <f t="shared" si="12"/>
        <v>1083053.5552458661</v>
      </c>
      <c r="U42" s="9">
        <f t="shared" si="12"/>
        <v>1299892.5833506398</v>
      </c>
      <c r="V42" s="9">
        <f t="shared" si="12"/>
        <v>1527223.196168592</v>
      </c>
      <c r="W42" s="9">
        <f t="shared" si="12"/>
        <v>2158598.3484212914</v>
      </c>
      <c r="X42" s="9">
        <f t="shared" si="12"/>
        <v>2827570.1366498829</v>
      </c>
      <c r="Y42" s="9">
        <f t="shared" si="12"/>
        <v>3635907.5260442314</v>
      </c>
      <c r="Z42" s="9">
        <f t="shared" si="12"/>
        <v>4805939.1487699347</v>
      </c>
      <c r="AA42" s="9">
        <f t="shared" si="12"/>
        <v>7206757.6689500501</v>
      </c>
      <c r="AB42" s="9">
        <f t="shared" si="12"/>
        <v>10520151.909567438</v>
      </c>
      <c r="AC42" s="9">
        <f t="shared" si="12"/>
        <v>13139219.429653978</v>
      </c>
      <c r="AD42" s="9">
        <f t="shared" si="12"/>
        <v>28006798.203845788</v>
      </c>
      <c r="AE42" s="9">
        <f t="shared" si="12"/>
        <v>42332490.632546119</v>
      </c>
    </row>
    <row r="44" spans="1:3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miselli</dc:creator>
  <cp:lastModifiedBy>miselli</cp:lastModifiedBy>
  <dcterms:created xsi:type="dcterms:W3CDTF">2019-03-12T15:27:12Z</dcterms:created>
  <dcterms:modified xsi:type="dcterms:W3CDTF">2023-12-04T19:14:32Z</dcterms:modified>
</cp:coreProperties>
</file>