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1.xml" ContentType="application/vnd.ms-excel.controlproperties+xml"/>
  <Override PartName="/xl/drawings/drawing14.xml" ContentType="application/vnd.openxmlformats-officedocument.drawing+xml"/>
  <Override PartName="/xl/ctrlProps/ctrlProp2.xml" ContentType="application/vnd.ms-excel.controlproperti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3.xml" ContentType="application/vnd.ms-excel.controlproperties+xml"/>
  <Override PartName="/xl/drawings/drawing17.xml" ContentType="application/vnd.openxmlformats-officedocument.drawing+xml"/>
  <Override PartName="/xl/ctrlProps/ctrlProp4.xml" ContentType="application/vnd.ms-excel.controlproperties+xml"/>
  <Override PartName="/xl/drawings/drawing18.xml" ContentType="application/vnd.openxmlformats-officedocument.drawing+xml"/>
  <Override PartName="/xl/ctrlProps/ctrlProp5.xml" ContentType="application/vnd.ms-excel.controlproperties+xml"/>
  <Override PartName="/xl/drawings/drawing19.xml" ContentType="application/vnd.openxmlformats-officedocument.drawing+xml"/>
  <Override PartName="/xl/ctrlProps/ctrlProp6.xml" ContentType="application/vnd.ms-excel.controlproperties+xml"/>
  <Override PartName="/xl/drawings/drawing20.xml" ContentType="application/vnd.openxmlformats-officedocument.drawing+xml"/>
  <Override PartName="/xl/ctrlProps/ctrlProp7.xml" ContentType="application/vnd.ms-excel.controlproperties+xml"/>
  <Override PartName="/xl/drawings/drawing21.xml" ContentType="application/vnd.openxmlformats-officedocument.drawing+xml"/>
  <Override PartName="/xl/ctrlProps/ctrlProp8.xml" ContentType="application/vnd.ms-excel.controlproperties+xml"/>
  <Override PartName="/xl/drawings/drawing22.xml" ContentType="application/vnd.openxmlformats-officedocument.drawing+xml"/>
  <Override PartName="/xl/ctrlProps/ctrlProp9.xml" ContentType="application/vnd.ms-excel.controlpropertie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trlProps/ctrlProp10.xml" ContentType="application/vnd.ms-excel.controlproperties+xml"/>
  <Override PartName="/xl/drawings/drawing25.xml" ContentType="application/vnd.openxmlformats-officedocument.drawing+xml"/>
  <Override PartName="/xl/ctrlProps/ctrlProp11.xml" ContentType="application/vnd.ms-excel.controlproperties+xml"/>
  <Override PartName="/xl/drawings/drawing26.xml" ContentType="application/vnd.openxmlformats-officedocument.drawing+xml"/>
  <Override PartName="/xl/ctrlProps/ctrlProp12.xml" ContentType="application/vnd.ms-excel.controlproperties+xml"/>
  <Override PartName="/xl/drawings/drawing27.xml" ContentType="application/vnd.openxmlformats-officedocument.drawing+xml"/>
  <Override PartName="/xl/ctrlProps/ctrlProp13.xml" ContentType="application/vnd.ms-excel.controlproperties+xml"/>
  <Override PartName="/xl/drawings/drawing28.xml" ContentType="application/vnd.openxmlformats-officedocument.drawing+xml"/>
  <Override PartName="/xl/ctrlProps/ctrlProp14.xml" ContentType="application/vnd.ms-excel.controlproperties+xml"/>
  <Override PartName="/xl/drawings/drawing29.xml" ContentType="application/vnd.openxmlformats-officedocument.drawing+xml"/>
  <Override PartName="/xl/ctrlProps/ctrlProp15.xml" ContentType="application/vnd.ms-excel.controlproperties+xml"/>
  <Override PartName="/xl/drawings/drawing30.xml" ContentType="application/vnd.openxmlformats-officedocument.drawing+xml"/>
  <Override PartName="/xl/ctrlProps/ctrlProp16.xml" ContentType="application/vnd.ms-excel.controlpropertie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tomas\Downloads\"/>
    </mc:Choice>
  </mc:AlternateContent>
  <bookViews>
    <workbookView xWindow="0" yWindow="0" windowWidth="17895" windowHeight="7455" tabRatio="932" firstSheet="6" activeTab="36"/>
  </bookViews>
  <sheets>
    <sheet name="1987" sheetId="31" r:id="rId1"/>
    <sheet name="1988" sheetId="32" r:id="rId2"/>
    <sheet name="1989" sheetId="33" r:id="rId3"/>
    <sheet name="1990" sheetId="34" r:id="rId4"/>
    <sheet name="1991" sheetId="5" r:id="rId5"/>
    <sheet name="1992" sheetId="6" r:id="rId6"/>
    <sheet name="1993" sheetId="7" r:id="rId7"/>
    <sheet name="1994" sheetId="8" r:id="rId8"/>
    <sheet name="1995" sheetId="9" r:id="rId9"/>
    <sheet name="1996" sheetId="10" r:id="rId10"/>
    <sheet name="1997" sheetId="11" r:id="rId11"/>
    <sheet name="1998" sheetId="12" r:id="rId12"/>
    <sheet name="1999" sheetId="13" r:id="rId13"/>
    <sheet name="2000" sheetId="14" r:id="rId14"/>
    <sheet name="2001" sheetId="15" r:id="rId15"/>
    <sheet name="2002" sheetId="16" r:id="rId16"/>
    <sheet name="2003" sheetId="17" r:id="rId17"/>
    <sheet name="2004" sheetId="18" r:id="rId18"/>
    <sheet name="2005" sheetId="19" r:id="rId19"/>
    <sheet name="2006" sheetId="20" r:id="rId20"/>
    <sheet name="2007" sheetId="21" r:id="rId21"/>
    <sheet name="2008" sheetId="22" r:id="rId22"/>
    <sheet name="2009" sheetId="23" r:id="rId23"/>
    <sheet name="2010" sheetId="24" r:id="rId24"/>
    <sheet name="2011" sheetId="25" r:id="rId25"/>
    <sheet name="2012" sheetId="26" r:id="rId26"/>
    <sheet name="2013" sheetId="27" r:id="rId27"/>
    <sheet name="2014" sheetId="28" r:id="rId28"/>
    <sheet name="2015" sheetId="29" r:id="rId29"/>
    <sheet name="2016" sheetId="30" r:id="rId30"/>
    <sheet name="2017" sheetId="36" r:id="rId31"/>
    <sheet name="2018" sheetId="38" r:id="rId32"/>
    <sheet name="2019" sheetId="39" r:id="rId33"/>
    <sheet name="2020" sheetId="37" r:id="rId34"/>
    <sheet name="2021" sheetId="41" r:id="rId35"/>
    <sheet name="2022" sheetId="42" r:id="rId36"/>
    <sheet name="2023" sheetId="43" r:id="rId37"/>
  </sheets>
  <externalReferences>
    <externalReference r:id="rId38"/>
  </externalReferences>
  <definedNames>
    <definedName name="_xlnm.Print_Area" localSheetId="18">'2005'!$B$3:$G$37</definedName>
    <definedName name="_xlnm.Print_Area" localSheetId="19">'2006'!$B$3:$G$37</definedName>
    <definedName name="_xlnm.Print_Area" localSheetId="20">'2007'!$B$3:$G$36</definedName>
    <definedName name="_xlnm.Print_Area" localSheetId="21">'2008'!$B$3:$G$38</definedName>
    <definedName name="_xlnm.Print_Area" localSheetId="22">'2009'!$B$3:$G$36</definedName>
    <definedName name="_xlnm.Print_Area" localSheetId="23">'2010'!$B$3:$G$37</definedName>
    <definedName name="_xlnm.Print_Area" localSheetId="24">'2011'!$B$3:$G$37</definedName>
    <definedName name="_xlnm.Print_Area" localSheetId="25">'2012'!$B$3:$G$37</definedName>
    <definedName name="_xlnm.Print_Area" localSheetId="26">'2013'!$B$3:$G$36</definedName>
    <definedName name="_xlnm.Print_Area" localSheetId="27">'2014'!$B$3:$G$37</definedName>
    <definedName name="_xlnm.Print_Area" localSheetId="28">'2015'!$B$3:$G$37</definedName>
    <definedName name="_xlnm.Print_Area" localSheetId="29">'2016'!$B$3:$G$32</definedName>
  </definedNames>
  <calcPr calcId="162913"/>
</workbook>
</file>

<file path=xl/calcChain.xml><?xml version="1.0" encoding="utf-8"?>
<calcChain xmlns="http://schemas.openxmlformats.org/spreadsheetml/2006/main">
  <c r="F32" i="43" l="1"/>
  <c r="D32" i="43"/>
  <c r="G32" i="43" s="1"/>
  <c r="C32" i="43"/>
  <c r="E32" i="43" s="1"/>
  <c r="G31" i="43"/>
  <c r="E31" i="43"/>
  <c r="G30" i="43"/>
  <c r="E30" i="43"/>
  <c r="G29" i="43"/>
  <c r="E29" i="43"/>
  <c r="G28" i="43"/>
  <c r="E28" i="43"/>
  <c r="G27" i="43"/>
  <c r="E27" i="43"/>
  <c r="G26" i="43"/>
  <c r="E26" i="43"/>
  <c r="G25" i="43"/>
  <c r="E25" i="43"/>
  <c r="G24" i="43"/>
  <c r="E24" i="43"/>
  <c r="G23" i="43"/>
  <c r="E23" i="43"/>
  <c r="G22" i="43"/>
  <c r="E22" i="43"/>
  <c r="G21" i="43"/>
  <c r="E21" i="43"/>
  <c r="G20" i="43"/>
  <c r="E20" i="43"/>
  <c r="G19" i="43"/>
  <c r="E19" i="43"/>
  <c r="G18" i="43"/>
  <c r="E18" i="43"/>
  <c r="G17" i="43"/>
  <c r="E17" i="43"/>
  <c r="G16" i="43"/>
  <c r="E16" i="43"/>
  <c r="G15" i="43"/>
  <c r="E15" i="43"/>
  <c r="G14" i="43"/>
  <c r="E14" i="43"/>
  <c r="G13" i="43"/>
  <c r="E13" i="43"/>
  <c r="G12" i="43"/>
  <c r="E12" i="43"/>
  <c r="G11" i="43"/>
  <c r="E11" i="43"/>
  <c r="G10" i="43"/>
  <c r="E10" i="43"/>
  <c r="G9" i="43"/>
  <c r="E9" i="43"/>
  <c r="G8" i="43"/>
  <c r="E8" i="43"/>
  <c r="C26" i="41" l="1"/>
  <c r="G9" i="25"/>
  <c r="G9" i="26"/>
  <c r="G9" i="30"/>
  <c r="G9" i="37"/>
  <c r="G9" i="42"/>
  <c r="G10" i="24"/>
  <c r="G10" i="26"/>
  <c r="G10" i="27"/>
  <c r="G10" i="28"/>
  <c r="G10" i="42"/>
  <c r="G11" i="25"/>
  <c r="G11" i="27"/>
  <c r="G11" i="28"/>
  <c r="G11" i="29"/>
  <c r="G11" i="30"/>
  <c r="G11" i="36"/>
  <c r="G11" i="37"/>
  <c r="G11" i="41"/>
  <c r="G12" i="25"/>
  <c r="G12" i="26"/>
  <c r="G12" i="27"/>
  <c r="G12" i="28"/>
  <c r="G12" i="29"/>
  <c r="G12" i="36"/>
  <c r="G13" i="24"/>
  <c r="G13" i="25"/>
  <c r="G13" i="26"/>
  <c r="G13" i="27"/>
  <c r="G13" i="29"/>
  <c r="G13" i="30"/>
  <c r="G13" i="36"/>
  <c r="G13" i="37"/>
  <c r="G13" i="42"/>
  <c r="G14" i="24"/>
  <c r="G14" i="25"/>
  <c r="G14" i="29"/>
  <c r="G14" i="30"/>
  <c r="G14" i="36"/>
  <c r="G14" i="37"/>
  <c r="G14" i="41"/>
  <c r="G15" i="24"/>
  <c r="G15" i="25"/>
  <c r="G15" i="26"/>
  <c r="G15" i="27"/>
  <c r="G15" i="28"/>
  <c r="G15" i="30"/>
  <c r="G15" i="37"/>
  <c r="G16" i="24"/>
  <c r="G16" i="25"/>
  <c r="G16" i="26"/>
  <c r="G16" i="27"/>
  <c r="G16" i="28"/>
  <c r="G16" i="29"/>
  <c r="G16" i="36"/>
  <c r="G16" i="37"/>
  <c r="G16" i="41"/>
  <c r="G17" i="24"/>
  <c r="G17" i="26"/>
  <c r="G17" i="27"/>
  <c r="G17" i="28"/>
  <c r="G17" i="29"/>
  <c r="G17" i="30"/>
  <c r="G17" i="37"/>
  <c r="G18" i="24"/>
  <c r="G18" i="25"/>
  <c r="G18" i="26"/>
  <c r="G18" i="29"/>
  <c r="G18" i="30"/>
  <c r="G18" i="36"/>
  <c r="G18" i="37"/>
  <c r="G19" i="24"/>
  <c r="G19" i="27"/>
  <c r="G19" i="28"/>
  <c r="G19" i="29"/>
  <c r="G19" i="30"/>
  <c r="G19" i="36"/>
  <c r="G19" i="37"/>
  <c r="G20" i="24"/>
  <c r="G20" i="25"/>
  <c r="G20" i="27"/>
  <c r="G20" i="28"/>
  <c r="G20" i="30"/>
  <c r="G20" i="36"/>
  <c r="G20" i="37"/>
  <c r="G20" i="42"/>
  <c r="G21" i="24"/>
  <c r="G21" i="26"/>
  <c r="G21" i="27"/>
  <c r="G21" i="29"/>
  <c r="G21" i="30"/>
  <c r="G21" i="36"/>
  <c r="G21" i="37"/>
  <c r="G21" i="41"/>
  <c r="G21" i="42"/>
  <c r="G22" i="24"/>
  <c r="G22" i="25"/>
  <c r="G22" i="26"/>
  <c r="G22" i="29"/>
  <c r="G22" i="42"/>
  <c r="G23" i="24"/>
  <c r="G23" i="25"/>
  <c r="G23" i="26"/>
  <c r="G23" i="27"/>
  <c r="G23" i="28"/>
  <c r="G23" i="30"/>
  <c r="G23" i="36"/>
  <c r="G23" i="37"/>
  <c r="G23" i="41"/>
  <c r="G23" i="42"/>
  <c r="G24" i="24"/>
  <c r="G24" i="26"/>
  <c r="G24" i="27"/>
  <c r="G24" i="29"/>
  <c r="G24" i="30"/>
  <c r="G24" i="36"/>
  <c r="G24" i="37"/>
  <c r="G24" i="41"/>
  <c r="G25" i="24"/>
  <c r="G25" i="25"/>
  <c r="G25" i="26"/>
  <c r="G25" i="27"/>
  <c r="G25" i="30"/>
  <c r="G25" i="37"/>
  <c r="G25" i="42"/>
  <c r="G26" i="25"/>
  <c r="G26" i="26"/>
  <c r="G26" i="27"/>
  <c r="G26" i="28"/>
  <c r="G26" i="29"/>
  <c r="G26" i="36"/>
  <c r="G26" i="41"/>
  <c r="G26" i="42"/>
  <c r="G27" i="24"/>
  <c r="G27" i="25"/>
  <c r="G27" i="26"/>
  <c r="G32" i="28"/>
  <c r="G27" i="30"/>
  <c r="G27" i="36"/>
  <c r="G27" i="37"/>
  <c r="G27" i="41"/>
  <c r="G28" i="24"/>
  <c r="G28" i="25"/>
  <c r="G28" i="26"/>
  <c r="G28" i="27"/>
  <c r="G28" i="28"/>
  <c r="G28" i="29"/>
  <c r="G28" i="30"/>
  <c r="G28" i="36"/>
  <c r="G28" i="37"/>
  <c r="G28" i="41"/>
  <c r="G28" i="42"/>
  <c r="G29" i="24"/>
  <c r="G29" i="25"/>
  <c r="G29" i="26"/>
  <c r="G29" i="27"/>
  <c r="G29" i="28"/>
  <c r="G29" i="29"/>
  <c r="G29" i="30"/>
  <c r="G29" i="36"/>
  <c r="G29" i="37"/>
  <c r="G29" i="41"/>
  <c r="G29" i="42"/>
  <c r="G30" i="25"/>
  <c r="G30" i="26"/>
  <c r="G30" i="27"/>
  <c r="G30" i="29"/>
  <c r="G30" i="30"/>
  <c r="G30" i="36"/>
  <c r="G30" i="41"/>
  <c r="G30" i="42"/>
  <c r="G31" i="24"/>
  <c r="G31" i="25"/>
  <c r="G31" i="26"/>
  <c r="G31" i="27"/>
  <c r="G31" i="28"/>
  <c r="G31" i="29"/>
  <c r="G31" i="30"/>
  <c r="G31" i="36"/>
  <c r="G31" i="41"/>
  <c r="G32" i="24"/>
  <c r="G8" i="24"/>
  <c r="G8" i="26"/>
  <c r="G32" i="27"/>
  <c r="G8" i="27"/>
  <c r="G8" i="29"/>
  <c r="G32" i="36"/>
  <c r="G8" i="37"/>
  <c r="G8" i="41"/>
  <c r="G8" i="42"/>
  <c r="E18" i="42"/>
  <c r="E16" i="42"/>
  <c r="E15" i="42"/>
  <c r="E14" i="42"/>
  <c r="E13" i="42"/>
  <c r="E12" i="42"/>
  <c r="E11" i="42"/>
  <c r="E9" i="42"/>
  <c r="E8" i="42"/>
  <c r="E19" i="42"/>
  <c r="E20" i="42"/>
  <c r="E21" i="42"/>
  <c r="E22" i="42"/>
  <c r="E23" i="42"/>
  <c r="E31" i="42"/>
  <c r="E30" i="42"/>
  <c r="E29" i="42"/>
  <c r="E28" i="42"/>
  <c r="E27" i="42"/>
  <c r="E26" i="42"/>
  <c r="E25" i="42"/>
  <c r="E24" i="42"/>
  <c r="D32" i="42"/>
  <c r="G18" i="42"/>
  <c r="E17" i="42"/>
  <c r="G16" i="42"/>
  <c r="G15" i="42"/>
  <c r="G14" i="42"/>
  <c r="G12" i="42"/>
  <c r="G11" i="42"/>
  <c r="E10" i="42"/>
  <c r="D32" i="41"/>
  <c r="C32" i="41"/>
  <c r="E32" i="41"/>
  <c r="E31" i="41"/>
  <c r="E30" i="41"/>
  <c r="E29" i="41"/>
  <c r="E28" i="41"/>
  <c r="E27" i="41"/>
  <c r="E26" i="41"/>
  <c r="G25" i="41"/>
  <c r="E25" i="41"/>
  <c r="E24" i="41"/>
  <c r="E23" i="41"/>
  <c r="G22" i="41"/>
  <c r="E22" i="41"/>
  <c r="E21" i="41"/>
  <c r="E20" i="41"/>
  <c r="G19" i="41"/>
  <c r="E19" i="41"/>
  <c r="E18" i="41"/>
  <c r="G17" i="41"/>
  <c r="E17" i="41"/>
  <c r="E16" i="41"/>
  <c r="G15" i="41"/>
  <c r="E15" i="41"/>
  <c r="E14" i="41"/>
  <c r="G13" i="41"/>
  <c r="E13" i="41"/>
  <c r="E12" i="41"/>
  <c r="E11" i="41"/>
  <c r="G10" i="41"/>
  <c r="E10" i="41"/>
  <c r="E9" i="41"/>
  <c r="E8" i="41"/>
  <c r="D32" i="37"/>
  <c r="C32" i="37"/>
  <c r="E32" i="37"/>
  <c r="G31" i="37"/>
  <c r="E31" i="37"/>
  <c r="G30" i="37"/>
  <c r="E30" i="37"/>
  <c r="E29" i="37"/>
  <c r="E28" i="37"/>
  <c r="E27" i="37"/>
  <c r="G26" i="37"/>
  <c r="E26" i="37"/>
  <c r="E25" i="37"/>
  <c r="E24" i="37"/>
  <c r="E23" i="37"/>
  <c r="G22" i="37"/>
  <c r="E22" i="37"/>
  <c r="E21" i="37"/>
  <c r="E20" i="37"/>
  <c r="E19" i="37"/>
  <c r="E18" i="37"/>
  <c r="E17" i="37"/>
  <c r="E16" i="37"/>
  <c r="E15" i="37"/>
  <c r="E14" i="37"/>
  <c r="E13" i="37"/>
  <c r="G12" i="37"/>
  <c r="E12" i="37"/>
  <c r="E11" i="37"/>
  <c r="G10" i="37"/>
  <c r="E10" i="37"/>
  <c r="E9" i="37"/>
  <c r="E8" i="37"/>
  <c r="E31" i="36"/>
  <c r="E30" i="36"/>
  <c r="E29" i="36"/>
  <c r="E28" i="36"/>
  <c r="E27" i="36"/>
  <c r="E26" i="36"/>
  <c r="G25" i="36"/>
  <c r="E24" i="36"/>
  <c r="E23" i="36"/>
  <c r="G22" i="36"/>
  <c r="E22" i="36"/>
  <c r="E21" i="36"/>
  <c r="E20" i="36"/>
  <c r="E19" i="36"/>
  <c r="E18" i="36"/>
  <c r="E17" i="36"/>
  <c r="E16" i="36"/>
  <c r="G15" i="36"/>
  <c r="E15" i="36"/>
  <c r="E14" i="36"/>
  <c r="E13" i="36"/>
  <c r="E12" i="36"/>
  <c r="E11" i="36"/>
  <c r="G10" i="36"/>
  <c r="E10" i="36"/>
  <c r="G9" i="36"/>
  <c r="E8" i="36"/>
  <c r="E9" i="36"/>
  <c r="C32" i="36"/>
  <c r="E25" i="36"/>
  <c r="G17" i="36"/>
  <c r="D32" i="36"/>
  <c r="E32" i="36"/>
  <c r="G18" i="22"/>
  <c r="G26" i="22"/>
  <c r="G26" i="20"/>
  <c r="G18" i="20"/>
  <c r="C32" i="20"/>
  <c r="E32" i="20"/>
  <c r="F32" i="15"/>
  <c r="F32" i="23"/>
  <c r="G26" i="19"/>
  <c r="G18" i="19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C32" i="33"/>
  <c r="E32" i="33"/>
  <c r="G32" i="5"/>
  <c r="F32" i="5"/>
  <c r="D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29" i="16"/>
  <c r="E25" i="16"/>
  <c r="E23" i="16"/>
  <c r="E22" i="25"/>
  <c r="E20" i="25"/>
  <c r="E28" i="27"/>
  <c r="E24" i="27"/>
  <c r="E20" i="27"/>
  <c r="E12" i="27"/>
  <c r="E8" i="27"/>
  <c r="E28" i="28"/>
  <c r="E26" i="28"/>
  <c r="E24" i="28"/>
  <c r="E20" i="28"/>
  <c r="E16" i="28"/>
  <c r="E12" i="28"/>
  <c r="E9" i="28"/>
  <c r="E25" i="30"/>
  <c r="E20" i="30"/>
  <c r="E18" i="30"/>
  <c r="E16" i="30"/>
  <c r="E15" i="30"/>
  <c r="E11" i="30"/>
  <c r="C32" i="30"/>
  <c r="G13" i="21"/>
  <c r="E28" i="30"/>
  <c r="E24" i="30"/>
  <c r="E12" i="30"/>
  <c r="E31" i="29"/>
  <c r="E28" i="29"/>
  <c r="E27" i="29"/>
  <c r="E25" i="29"/>
  <c r="E23" i="29"/>
  <c r="E19" i="29"/>
  <c r="E20" i="29"/>
  <c r="E17" i="29"/>
  <c r="E16" i="29"/>
  <c r="E15" i="29"/>
  <c r="E12" i="29"/>
  <c r="E11" i="29"/>
  <c r="E9" i="29"/>
  <c r="E29" i="28"/>
  <c r="E27" i="28"/>
  <c r="E25" i="28"/>
  <c r="E22" i="28"/>
  <c r="E21" i="28"/>
  <c r="E19" i="28"/>
  <c r="E18" i="28"/>
  <c r="E17" i="28"/>
  <c r="E15" i="28"/>
  <c r="E14" i="28"/>
  <c r="E13" i="28"/>
  <c r="E10" i="28"/>
  <c r="E30" i="27"/>
  <c r="E26" i="27"/>
  <c r="E22" i="27"/>
  <c r="E18" i="27"/>
  <c r="E14" i="27"/>
  <c r="E10" i="27"/>
  <c r="C32" i="24"/>
  <c r="E32" i="24"/>
  <c r="C32" i="27"/>
  <c r="E32" i="27"/>
  <c r="E24" i="29"/>
  <c r="E30" i="17"/>
  <c r="E29" i="17"/>
  <c r="E26" i="17"/>
  <c r="E25" i="17"/>
  <c r="E22" i="17"/>
  <c r="E18" i="17"/>
  <c r="E17" i="17"/>
  <c r="E13" i="17"/>
  <c r="E10" i="17"/>
  <c r="C32" i="14"/>
  <c r="E32" i="14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8" i="13"/>
  <c r="C32" i="13"/>
  <c r="E32" i="13"/>
  <c r="G31" i="21"/>
  <c r="G31" i="23"/>
  <c r="G30" i="23"/>
  <c r="G11" i="23"/>
  <c r="G15" i="23"/>
  <c r="G16" i="23"/>
  <c r="G18" i="23"/>
  <c r="G20" i="23"/>
  <c r="G21" i="23"/>
  <c r="G24" i="23"/>
  <c r="G27" i="23"/>
  <c r="G9" i="23"/>
  <c r="G13" i="22"/>
  <c r="F32" i="21"/>
  <c r="G32" i="21"/>
  <c r="F32" i="19"/>
  <c r="C32" i="23"/>
  <c r="E32" i="23"/>
  <c r="E13" i="22"/>
  <c r="C32" i="21"/>
  <c r="E26" i="21"/>
  <c r="E23" i="20"/>
  <c r="C32" i="19"/>
  <c r="E26" i="19"/>
  <c r="E26" i="23"/>
  <c r="E18" i="23"/>
  <c r="G8" i="22"/>
  <c r="E26" i="22"/>
  <c r="E18" i="22"/>
  <c r="G26" i="21"/>
  <c r="E18" i="21"/>
  <c r="E26" i="20"/>
  <c r="D32" i="20"/>
  <c r="G32" i="20"/>
  <c r="D32" i="19"/>
  <c r="G32" i="19"/>
  <c r="E18" i="19"/>
  <c r="D32" i="30"/>
  <c r="E32" i="30"/>
  <c r="E31" i="30"/>
  <c r="E30" i="30"/>
  <c r="E29" i="30"/>
  <c r="E27" i="30"/>
  <c r="G26" i="30"/>
  <c r="E26" i="30"/>
  <c r="E23" i="30"/>
  <c r="G22" i="30"/>
  <c r="E22" i="30"/>
  <c r="E21" i="30"/>
  <c r="E19" i="30"/>
  <c r="E17" i="30"/>
  <c r="G16" i="30"/>
  <c r="E14" i="30"/>
  <c r="E13" i="30"/>
  <c r="G12" i="30"/>
  <c r="G10" i="30"/>
  <c r="E10" i="30"/>
  <c r="E9" i="30"/>
  <c r="G8" i="30"/>
  <c r="D32" i="29"/>
  <c r="E30" i="29"/>
  <c r="E29" i="29"/>
  <c r="G27" i="29"/>
  <c r="E26" i="29"/>
  <c r="G25" i="29"/>
  <c r="G23" i="29"/>
  <c r="E22" i="29"/>
  <c r="E21" i="29"/>
  <c r="G20" i="29"/>
  <c r="E18" i="29"/>
  <c r="G15" i="29"/>
  <c r="E14" i="29"/>
  <c r="E13" i="29"/>
  <c r="E10" i="29"/>
  <c r="G9" i="29"/>
  <c r="D32" i="28"/>
  <c r="E31" i="28"/>
  <c r="G30" i="28"/>
  <c r="E30" i="28"/>
  <c r="G25" i="28"/>
  <c r="G24" i="28"/>
  <c r="E23" i="28"/>
  <c r="G22" i="28"/>
  <c r="G21" i="28"/>
  <c r="G18" i="28"/>
  <c r="G14" i="28"/>
  <c r="G13" i="28"/>
  <c r="E11" i="28"/>
  <c r="G9" i="28"/>
  <c r="G8" i="28"/>
  <c r="E31" i="27"/>
  <c r="E29" i="27"/>
  <c r="G27" i="27"/>
  <c r="E27" i="27"/>
  <c r="E25" i="27"/>
  <c r="E23" i="27"/>
  <c r="G22" i="27"/>
  <c r="E21" i="27"/>
  <c r="E19" i="27"/>
  <c r="G18" i="27"/>
  <c r="E17" i="27"/>
  <c r="E16" i="27"/>
  <c r="E15" i="27"/>
  <c r="G14" i="27"/>
  <c r="E13" i="27"/>
  <c r="E11" i="27"/>
  <c r="E9" i="27"/>
  <c r="D32" i="26"/>
  <c r="E31" i="26"/>
  <c r="E30" i="26"/>
  <c r="E28" i="26"/>
  <c r="E27" i="26"/>
  <c r="E26" i="26"/>
  <c r="E25" i="26"/>
  <c r="E24" i="26"/>
  <c r="E23" i="26"/>
  <c r="E22" i="26"/>
  <c r="E21" i="26"/>
  <c r="G20" i="26"/>
  <c r="E20" i="26"/>
  <c r="G19" i="26"/>
  <c r="E19" i="26"/>
  <c r="E18" i="26"/>
  <c r="E17" i="26"/>
  <c r="E16" i="26"/>
  <c r="E15" i="26"/>
  <c r="E14" i="26"/>
  <c r="E13" i="26"/>
  <c r="E12" i="26"/>
  <c r="G11" i="26"/>
  <c r="E11" i="26"/>
  <c r="E10" i="26"/>
  <c r="E9" i="26"/>
  <c r="E8" i="26"/>
  <c r="D32" i="25"/>
  <c r="E31" i="25"/>
  <c r="E30" i="25"/>
  <c r="E29" i="25"/>
  <c r="E28" i="25"/>
  <c r="E27" i="25"/>
  <c r="E26" i="25"/>
  <c r="E25" i="25"/>
  <c r="G24" i="25"/>
  <c r="E24" i="25"/>
  <c r="E23" i="25"/>
  <c r="G21" i="25"/>
  <c r="E21" i="25"/>
  <c r="G19" i="25"/>
  <c r="E19" i="25"/>
  <c r="E18" i="25"/>
  <c r="G17" i="25"/>
  <c r="E17" i="25"/>
  <c r="E16" i="25"/>
  <c r="E15" i="25"/>
  <c r="E14" i="25"/>
  <c r="E13" i="25"/>
  <c r="E12" i="25"/>
  <c r="E11" i="25"/>
  <c r="G10" i="25"/>
  <c r="E10" i="25"/>
  <c r="E9" i="25"/>
  <c r="G8" i="25"/>
  <c r="E8" i="25"/>
  <c r="D32" i="24"/>
  <c r="E31" i="24"/>
  <c r="G30" i="24"/>
  <c r="E30" i="24"/>
  <c r="E29" i="24"/>
  <c r="E28" i="24"/>
  <c r="E27" i="24"/>
  <c r="G26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G9" i="24"/>
  <c r="E9" i="24"/>
  <c r="E31" i="23"/>
  <c r="E30" i="23"/>
  <c r="G29" i="23"/>
  <c r="E29" i="23"/>
  <c r="G28" i="23"/>
  <c r="E28" i="23"/>
  <c r="E27" i="23"/>
  <c r="G25" i="23"/>
  <c r="E25" i="23"/>
  <c r="E24" i="23"/>
  <c r="G23" i="23"/>
  <c r="E23" i="23"/>
  <c r="G22" i="23"/>
  <c r="E22" i="23"/>
  <c r="E21" i="23"/>
  <c r="E20" i="23"/>
  <c r="G19" i="23"/>
  <c r="E19" i="23"/>
  <c r="G17" i="23"/>
  <c r="E17" i="23"/>
  <c r="E16" i="23"/>
  <c r="E15" i="23"/>
  <c r="G14" i="23"/>
  <c r="E14" i="23"/>
  <c r="G13" i="23"/>
  <c r="E13" i="23"/>
  <c r="G12" i="23"/>
  <c r="E12" i="23"/>
  <c r="E11" i="23"/>
  <c r="G10" i="23"/>
  <c r="E10" i="23"/>
  <c r="E9" i="23"/>
  <c r="G31" i="22"/>
  <c r="E31" i="22"/>
  <c r="G30" i="22"/>
  <c r="E30" i="22"/>
  <c r="G29" i="22"/>
  <c r="E29" i="22"/>
  <c r="G28" i="22"/>
  <c r="E28" i="22"/>
  <c r="G27" i="22"/>
  <c r="E27" i="22"/>
  <c r="G25" i="22"/>
  <c r="E25" i="22"/>
  <c r="G24" i="22"/>
  <c r="E24" i="22"/>
  <c r="G23" i="22"/>
  <c r="E23" i="22"/>
  <c r="G22" i="22"/>
  <c r="E22" i="22"/>
  <c r="G21" i="22"/>
  <c r="E21" i="22"/>
  <c r="G20" i="22"/>
  <c r="E20" i="22"/>
  <c r="G19" i="22"/>
  <c r="E19" i="22"/>
  <c r="G17" i="22"/>
  <c r="E17" i="22"/>
  <c r="G16" i="22"/>
  <c r="E16" i="22"/>
  <c r="G15" i="22"/>
  <c r="E15" i="22"/>
  <c r="G14" i="22"/>
  <c r="E14" i="22"/>
  <c r="G12" i="22"/>
  <c r="E12" i="22"/>
  <c r="G11" i="22"/>
  <c r="E11" i="22"/>
  <c r="G10" i="22"/>
  <c r="E10" i="22"/>
  <c r="G9" i="22"/>
  <c r="E9" i="22"/>
  <c r="G30" i="21"/>
  <c r="E30" i="21"/>
  <c r="G29" i="21"/>
  <c r="E29" i="21"/>
  <c r="G28" i="21"/>
  <c r="E28" i="21"/>
  <c r="G27" i="21"/>
  <c r="E27" i="21"/>
  <c r="G25" i="21"/>
  <c r="E25" i="21"/>
  <c r="G24" i="21"/>
  <c r="E24" i="21"/>
  <c r="G23" i="21"/>
  <c r="E23" i="21"/>
  <c r="G22" i="21"/>
  <c r="E22" i="21"/>
  <c r="G21" i="21"/>
  <c r="E21" i="21"/>
  <c r="G20" i="21"/>
  <c r="E20" i="21"/>
  <c r="G19" i="21"/>
  <c r="E19" i="21"/>
  <c r="G17" i="21"/>
  <c r="E17" i="21"/>
  <c r="G16" i="21"/>
  <c r="E16" i="21"/>
  <c r="G15" i="21"/>
  <c r="E15" i="21"/>
  <c r="G14" i="21"/>
  <c r="E14" i="21"/>
  <c r="E13" i="21"/>
  <c r="G12" i="21"/>
  <c r="E12" i="21"/>
  <c r="G11" i="21"/>
  <c r="E11" i="21"/>
  <c r="G10" i="21"/>
  <c r="E10" i="21"/>
  <c r="G9" i="21"/>
  <c r="E9" i="21"/>
  <c r="G8" i="21"/>
  <c r="E8" i="21"/>
  <c r="G31" i="20"/>
  <c r="E31" i="20"/>
  <c r="G30" i="20"/>
  <c r="E30" i="20"/>
  <c r="G29" i="20"/>
  <c r="E29" i="20"/>
  <c r="G28" i="20"/>
  <c r="E28" i="20"/>
  <c r="G27" i="20"/>
  <c r="E27" i="20"/>
  <c r="G25" i="20"/>
  <c r="E25" i="20"/>
  <c r="G24" i="20"/>
  <c r="E24" i="20"/>
  <c r="G23" i="20"/>
  <c r="G22" i="20"/>
  <c r="E22" i="20"/>
  <c r="G21" i="20"/>
  <c r="E21" i="20"/>
  <c r="G20" i="20"/>
  <c r="E20" i="20"/>
  <c r="G19" i="20"/>
  <c r="E19" i="20"/>
  <c r="G17" i="20"/>
  <c r="E17" i="20"/>
  <c r="G16" i="20"/>
  <c r="E16" i="20"/>
  <c r="G15" i="20"/>
  <c r="E15" i="20"/>
  <c r="G14" i="20"/>
  <c r="E14" i="20"/>
  <c r="G13" i="20"/>
  <c r="E13" i="20"/>
  <c r="G12" i="20"/>
  <c r="E12" i="20"/>
  <c r="G11" i="20"/>
  <c r="E11" i="20"/>
  <c r="G10" i="20"/>
  <c r="E10" i="20"/>
  <c r="G9" i="20"/>
  <c r="E9" i="20"/>
  <c r="G8" i="20"/>
  <c r="E8" i="20"/>
  <c r="G31" i="19"/>
  <c r="E31" i="19"/>
  <c r="G30" i="19"/>
  <c r="E30" i="19"/>
  <c r="G29" i="19"/>
  <c r="E29" i="19"/>
  <c r="G28" i="19"/>
  <c r="E28" i="19"/>
  <c r="G27" i="19"/>
  <c r="E27" i="19"/>
  <c r="G25" i="19"/>
  <c r="E25" i="19"/>
  <c r="G24" i="19"/>
  <c r="E24" i="19"/>
  <c r="G23" i="19"/>
  <c r="E23" i="19"/>
  <c r="G22" i="19"/>
  <c r="E22" i="19"/>
  <c r="G21" i="19"/>
  <c r="E21" i="19"/>
  <c r="G20" i="19"/>
  <c r="E20" i="19"/>
  <c r="G19" i="19"/>
  <c r="E19" i="19"/>
  <c r="G17" i="19"/>
  <c r="E17" i="19"/>
  <c r="G16" i="19"/>
  <c r="E16" i="19"/>
  <c r="G15" i="19"/>
  <c r="E15" i="19"/>
  <c r="G14" i="19"/>
  <c r="E14" i="19"/>
  <c r="G13" i="19"/>
  <c r="E13" i="19"/>
  <c r="G12" i="19"/>
  <c r="E12" i="19"/>
  <c r="G11" i="19"/>
  <c r="E11" i="19"/>
  <c r="G10" i="19"/>
  <c r="E10" i="19"/>
  <c r="G9" i="19"/>
  <c r="E9" i="19"/>
  <c r="G8" i="19"/>
  <c r="E8" i="19"/>
  <c r="F32" i="18"/>
  <c r="D32" i="18"/>
  <c r="G32" i="18"/>
  <c r="C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G15" i="18"/>
  <c r="E15" i="18"/>
  <c r="G14" i="18"/>
  <c r="E14" i="18"/>
  <c r="G13" i="18"/>
  <c r="E13" i="18"/>
  <c r="G12" i="18"/>
  <c r="E12" i="18"/>
  <c r="G11" i="18"/>
  <c r="E11" i="18"/>
  <c r="G10" i="18"/>
  <c r="E10" i="18"/>
  <c r="G9" i="18"/>
  <c r="E9" i="18"/>
  <c r="G8" i="18"/>
  <c r="E8" i="18"/>
  <c r="F32" i="17"/>
  <c r="D32" i="17"/>
  <c r="G32" i="17"/>
  <c r="G31" i="17"/>
  <c r="E31" i="17"/>
  <c r="G30" i="17"/>
  <c r="G29" i="17"/>
  <c r="G28" i="17"/>
  <c r="E28" i="17"/>
  <c r="G27" i="17"/>
  <c r="E27" i="17"/>
  <c r="G26" i="17"/>
  <c r="G25" i="17"/>
  <c r="G24" i="17"/>
  <c r="E24" i="17"/>
  <c r="G23" i="17"/>
  <c r="E23" i="17"/>
  <c r="G22" i="17"/>
  <c r="G21" i="17"/>
  <c r="E21" i="17"/>
  <c r="G20" i="17"/>
  <c r="E20" i="17"/>
  <c r="G19" i="17"/>
  <c r="E19" i="17"/>
  <c r="G18" i="17"/>
  <c r="G17" i="17"/>
  <c r="G16" i="17"/>
  <c r="E16" i="17"/>
  <c r="G15" i="17"/>
  <c r="E15" i="17"/>
  <c r="G14" i="17"/>
  <c r="E14" i="17"/>
  <c r="G13" i="17"/>
  <c r="G12" i="17"/>
  <c r="E12" i="17"/>
  <c r="G11" i="17"/>
  <c r="E11" i="17"/>
  <c r="G10" i="17"/>
  <c r="G9" i="17"/>
  <c r="E9" i="17"/>
  <c r="G8" i="17"/>
  <c r="E8" i="17"/>
  <c r="F32" i="16"/>
  <c r="D32" i="16"/>
  <c r="G32" i="16"/>
  <c r="G31" i="16"/>
  <c r="E31" i="16"/>
  <c r="G30" i="16"/>
  <c r="E30" i="16"/>
  <c r="G29" i="16"/>
  <c r="G28" i="16"/>
  <c r="E28" i="16"/>
  <c r="G27" i="16"/>
  <c r="E27" i="16"/>
  <c r="G26" i="16"/>
  <c r="E26" i="16"/>
  <c r="G25" i="16"/>
  <c r="G24" i="16"/>
  <c r="E24" i="16"/>
  <c r="G23" i="16"/>
  <c r="G22" i="16"/>
  <c r="E22" i="16"/>
  <c r="G21" i="16"/>
  <c r="E21" i="16"/>
  <c r="G20" i="16"/>
  <c r="E20" i="16"/>
  <c r="G19" i="16"/>
  <c r="E19" i="16"/>
  <c r="G18" i="16"/>
  <c r="E18" i="16"/>
  <c r="G17" i="16"/>
  <c r="E17" i="16"/>
  <c r="G16" i="16"/>
  <c r="E16" i="16"/>
  <c r="G15" i="16"/>
  <c r="E15" i="16"/>
  <c r="G14" i="16"/>
  <c r="E14" i="16"/>
  <c r="G13" i="16"/>
  <c r="E13" i="16"/>
  <c r="G12" i="16"/>
  <c r="E12" i="16"/>
  <c r="G11" i="16"/>
  <c r="E11" i="16"/>
  <c r="G10" i="16"/>
  <c r="E10" i="16"/>
  <c r="G9" i="16"/>
  <c r="E9" i="16"/>
  <c r="G8" i="16"/>
  <c r="E8" i="16"/>
  <c r="C32" i="17"/>
  <c r="E32" i="17"/>
  <c r="E31" i="21"/>
  <c r="D32" i="22"/>
  <c r="G32" i="22"/>
  <c r="E8" i="22"/>
  <c r="F32" i="20"/>
  <c r="E18" i="20"/>
  <c r="D32" i="21"/>
  <c r="E32" i="21"/>
  <c r="D32" i="23"/>
  <c r="C32" i="22"/>
  <c r="E32" i="22"/>
  <c r="E8" i="24"/>
  <c r="C32" i="25"/>
  <c r="C32" i="26"/>
  <c r="E32" i="26" s="1"/>
  <c r="E29" i="26"/>
  <c r="E8" i="28"/>
  <c r="E8" i="29"/>
  <c r="E8" i="30"/>
  <c r="G26" i="23"/>
  <c r="G8" i="23"/>
  <c r="C32" i="16"/>
  <c r="E32" i="16"/>
  <c r="F32" i="22"/>
  <c r="C32" i="5"/>
  <c r="E32" i="5"/>
  <c r="E32" i="19"/>
  <c r="C32" i="29"/>
  <c r="E32" i="29"/>
  <c r="G32" i="23"/>
  <c r="D32" i="27"/>
  <c r="E8" i="23"/>
  <c r="E32" i="25"/>
  <c r="C32" i="28"/>
  <c r="E32" i="28"/>
  <c r="G18" i="21"/>
  <c r="G11" i="24"/>
  <c r="G12" i="41"/>
  <c r="G20" i="41"/>
  <c r="G19" i="42"/>
  <c r="G12" i="24"/>
  <c r="G9" i="41"/>
  <c r="G9" i="27"/>
  <c r="G10" i="29"/>
  <c r="C32" i="42"/>
  <c r="E32" i="42"/>
  <c r="G14" i="26"/>
  <c r="G17" i="42"/>
  <c r="G32" i="37"/>
  <c r="G27" i="42"/>
  <c r="G32" i="30"/>
  <c r="G31" i="42"/>
  <c r="G18" i="41"/>
  <c r="G24" i="42"/>
  <c r="G32" i="42"/>
  <c r="G32" i="25"/>
  <c r="G32" i="26"/>
  <c r="G32" i="29"/>
  <c r="G8" i="36"/>
  <c r="G32" i="41"/>
  <c r="G27" i="28"/>
</calcChain>
</file>

<file path=xl/sharedStrings.xml><?xml version="1.0" encoding="utf-8"?>
<sst xmlns="http://schemas.openxmlformats.org/spreadsheetml/2006/main" count="1374" uniqueCount="142">
  <si>
    <t>SECTOR PUBLICO PROVINCIAL</t>
  </si>
  <si>
    <t>AÑO 1987</t>
  </si>
  <si>
    <t>PROVINCIAS</t>
  </si>
  <si>
    <t>PLANTA
OCUPADA</t>
  </si>
  <si>
    <t>HABITANTES</t>
  </si>
  <si>
    <t>EMPLEADOS
CADA MIL
 HABITANTES</t>
  </si>
  <si>
    <t>G.C.B.A.</t>
  </si>
  <si>
    <t>BUENOS AIRES</t>
  </si>
  <si>
    <t>CATAMARCA</t>
  </si>
  <si>
    <t>CORDOBA</t>
  </si>
  <si>
    <t xml:space="preserve">CORRIENTES </t>
  </si>
  <si>
    <t>CHACO</t>
  </si>
  <si>
    <t>CHUBUT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</si>
  <si>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</si>
  <si>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</si>
  <si>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</si>
  <si>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</si>
  <si>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</si>
  <si>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</si>
  <si>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</si>
  <si>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</si>
  <si>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</si>
  <si>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</si>
  <si>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</si>
  <si>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</si>
  <si>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</si>
  <si>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</si>
  <si>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TUCUMAN</t>
  </si>
  <si>
    <t>TOTAL</t>
  </si>
  <si>
    <t>AÑO 1988</t>
  </si>
  <si>
    <t>AÑO 1989</t>
  </si>
  <si>
    <t>AÑO 1990</t>
  </si>
  <si>
    <t>AÑO 1991</t>
  </si>
  <si>
    <t>AÑO 1992</t>
  </si>
  <si>
    <t>AÑO 1993</t>
  </si>
  <si>
    <t>AÑO 1994</t>
  </si>
  <si>
    <t>AÑO 1995</t>
  </si>
  <si>
    <t>AÑO 1996</t>
  </si>
  <si>
    <t>AÑO 1997</t>
  </si>
  <si>
    <t>AÑO 1998</t>
  </si>
  <si>
    <t>AÑO 1999</t>
  </si>
  <si>
    <t>(1) No incluye el Fondo Nacional de Incentivo Docente.</t>
  </si>
  <si>
    <t>AÑO 2000</t>
  </si>
  <si>
    <t>CORDOBA (2)</t>
  </si>
  <si>
    <t>(2) Los datos de Planta de la provincia de Córdoba corresponden al año 1999.</t>
  </si>
  <si>
    <t>AÑO 2001</t>
  </si>
  <si>
    <t>HABITANTES
CENSO 2001</t>
  </si>
  <si>
    <t>SANTA CRUZ (3)</t>
  </si>
  <si>
    <t>(2) Los datos de Planta de la Provincia de Córdoba corresponden al año 2000.</t>
  </si>
  <si>
    <t>(3) Los datos de Planta de la Provincia de Santa Cruz corresponden al mes de Marzo del 2000.</t>
  </si>
  <si>
    <t>AÑO 2002</t>
  </si>
  <si>
    <t>(*) Incluye Fondo Nacional de Incentivo Docente</t>
  </si>
  <si>
    <t>(**) Según Proyección INDEC</t>
  </si>
  <si>
    <t>Los datos de Santa Cruz corresponden a estimaciones en base a información de períodos anteriores.</t>
  </si>
  <si>
    <t>AÑO 2003</t>
  </si>
  <si>
    <t>Los datos de Catamarca, Córdoba, La Pmapa, Neuquén, San Luis, Santa Cruz y Tierra del Fuego corresponden a estimaciones en base a información de períodos anteriores.</t>
  </si>
  <si>
    <t>AÑO 2004</t>
  </si>
  <si>
    <t>Los datos de La Pampa, Neuquen, San Luis y Santa Cruz corresponden a estimaciones en base a información de períodos anteriores.</t>
  </si>
  <si>
    <t>OCUPACION Y GASTOS SALARIALES PROVINCIALES</t>
  </si>
  <si>
    <t>ADMINISTRACION CENTRAL, ORGANISMOS DESCENTRALIZADOS Y CUENTAS ESPECIALES</t>
  </si>
  <si>
    <t>ANO 2005</t>
  </si>
  <si>
    <t>LA PAMPA (**)</t>
  </si>
  <si>
    <t>SAN LUIS (**)</t>
  </si>
  <si>
    <t>SANTA CRUZ (***)</t>
  </si>
  <si>
    <t>(*) Según Proyección INDEC</t>
  </si>
  <si>
    <t>(***) El dato de Planta corresponde a junio 2005</t>
  </si>
  <si>
    <t>AÑO 2006</t>
  </si>
  <si>
    <t>AÑO 2007</t>
  </si>
  <si>
    <t>AÑO 2008</t>
  </si>
  <si>
    <t>G.C.B.A. (**)</t>
  </si>
  <si>
    <t>CHACO (**)</t>
  </si>
  <si>
    <t>AÑO 2009</t>
  </si>
  <si>
    <t xml:space="preserve">MENDOZA </t>
  </si>
  <si>
    <t>AÑO 2010</t>
  </si>
  <si>
    <t>JURISDICCIONES</t>
  </si>
  <si>
    <t>LA PAMPA(***)</t>
  </si>
  <si>
    <t>SAN LUIS(***)</t>
  </si>
  <si>
    <t>(*) Proyección del INDEC  en base al Censo 2010.</t>
  </si>
  <si>
    <t>(**) La información de la planta ocupada corresponde al dato de la Cuenta de Inversión de la Jurisdicción.</t>
  </si>
  <si>
    <t>(***) La información de la planta ocupada corresponde al dato del Presupuesto de la Provincia.</t>
  </si>
  <si>
    <t>AÑO 2011</t>
  </si>
  <si>
    <t>AÑO 2012</t>
  </si>
  <si>
    <t>AÑO 2013</t>
  </si>
  <si>
    <t>AÑO 2014</t>
  </si>
  <si>
    <t>AÑO 2015</t>
  </si>
  <si>
    <t xml:space="preserve">BUENOS AIRES </t>
  </si>
  <si>
    <t>AÑO 2016</t>
  </si>
  <si>
    <t>(**) Estimación propia en base a la Cuenta de Inversión y en el SIPA</t>
  </si>
  <si>
    <t>(***) La información de Planta corresponde al dato del Presupuesto Provincial</t>
  </si>
  <si>
    <t>(**) La información de Planta Ocupada corresponde al dato del Presupuesto Provincial</t>
  </si>
  <si>
    <t>(**) La información de Planta corresponde al dato del Presupuesto Provincial</t>
  </si>
  <si>
    <t>(***) El dato de Planta  corresponde a septiembre 2006</t>
  </si>
  <si>
    <t>(****) Estimación en base a información de la Provincia</t>
  </si>
  <si>
    <t>(**) El dato de planta en base a la información de la Cuenta de Inversión</t>
  </si>
  <si>
    <t>CHACO (***)</t>
  </si>
  <si>
    <t>LA PAMPA(****)</t>
  </si>
  <si>
    <t>SAN LUIS(****)</t>
  </si>
  <si>
    <t>(****) La información de planta en base a la información del Presupuesto Provincial</t>
  </si>
  <si>
    <t>(*) Proyección  en base a datos del INDEC</t>
  </si>
  <si>
    <t>(**) El dato de Planta en base a la información de la Cuenta de Inversión</t>
  </si>
  <si>
    <t xml:space="preserve">SANTA FE </t>
  </si>
  <si>
    <t>(***) El dato de Planta en base a la información del Presupuesto Provincial</t>
  </si>
  <si>
    <t>(****) Estimación propia</t>
  </si>
  <si>
    <t>MENDOZA (****)</t>
  </si>
  <si>
    <t>(**) Incluye estimación de Suplentes Docentes</t>
  </si>
  <si>
    <t>(***) Incluye estimación de Suplentes Docentes</t>
  </si>
  <si>
    <t>GASTO MEDIO
 MENSUAL
 - en pesos -</t>
  </si>
  <si>
    <t>GASTO MEDIO
 MENSUAL
 - en australes -</t>
  </si>
  <si>
    <t>AÑO 2017</t>
  </si>
  <si>
    <t>AÑO 2020</t>
  </si>
  <si>
    <t>CATAMARCA(****)</t>
  </si>
  <si>
    <t xml:space="preserve">SALTA </t>
  </si>
  <si>
    <t>(****) Se hizo una estimación</t>
  </si>
  <si>
    <t>AÑO 2018</t>
  </si>
  <si>
    <t>AÑO 2019</t>
  </si>
  <si>
    <t>AÑO 2021</t>
  </si>
  <si>
    <t>CATAMARCA (****)</t>
  </si>
  <si>
    <t>SALTA (****)</t>
  </si>
  <si>
    <t>(****) Estimadas</t>
  </si>
  <si>
    <t>AÑO 2022</t>
  </si>
  <si>
    <t>JUJUY (****)</t>
  </si>
  <si>
    <t>LA PAMPA (***)</t>
  </si>
  <si>
    <t>SAN LUIS (***)</t>
  </si>
  <si>
    <t>(*) Datos Provisorios del Censo 2022.</t>
  </si>
  <si>
    <t>AÑO 2023</t>
  </si>
  <si>
    <t>(*) Datos Censo 2022 resultados definitvos INDEC y Proyecciones en base al Censo 2010</t>
  </si>
  <si>
    <t>SUBSECRETARÍA DE COORDINACIÓN FISCAL PROVINCIAL</t>
  </si>
  <si>
    <t>(**) La información de la planta ocupada corresponde a estimaciones propias.</t>
  </si>
  <si>
    <r>
      <t xml:space="preserve">G.C.B.A. </t>
    </r>
    <r>
      <rPr>
        <b/>
        <vertAlign val="superscript"/>
        <sz val="12"/>
        <rFont val="Roboto"/>
      </rPr>
      <t>(**)</t>
    </r>
  </si>
  <si>
    <r>
      <t xml:space="preserve">CATAMARCA </t>
    </r>
    <r>
      <rPr>
        <b/>
        <vertAlign val="superscript"/>
        <sz val="12"/>
        <rFont val="Roboto"/>
      </rPr>
      <t>(**)</t>
    </r>
  </si>
  <si>
    <r>
      <t>LA PAMPA</t>
    </r>
    <r>
      <rPr>
        <b/>
        <vertAlign val="superscript"/>
        <sz val="12"/>
        <rFont val="Roboto"/>
      </rPr>
      <t>(***)</t>
    </r>
  </si>
  <si>
    <r>
      <t>SAN LUIS</t>
    </r>
    <r>
      <rPr>
        <b/>
        <vertAlign val="superscript"/>
        <sz val="12"/>
        <rFont val="Roboto"/>
      </rPr>
      <t>(***)</t>
    </r>
  </si>
  <si>
    <t>TIERRA DEL FUEGO</t>
  </si>
  <si>
    <t>SANTIAGO DEL ESTERO</t>
  </si>
  <si>
    <r>
      <t xml:space="preserve">GASTO EN
 PERSONAL
</t>
    </r>
    <r>
      <rPr>
        <b/>
        <sz val="9"/>
        <color theme="0"/>
        <rFont val="Roboto"/>
      </rPr>
      <t>- en millones de australes -</t>
    </r>
  </si>
  <si>
    <r>
      <t xml:space="preserve">GASTO EN
 PERSONAL
</t>
    </r>
    <r>
      <rPr>
        <b/>
        <sz val="9"/>
        <color theme="0"/>
        <rFont val="Roboto"/>
      </rPr>
      <t>- en miles de australes -</t>
    </r>
  </si>
  <si>
    <r>
      <t xml:space="preserve">GASTO EN
 PERSONAL
</t>
    </r>
    <r>
      <rPr>
        <b/>
        <sz val="9"/>
        <color theme="0"/>
        <rFont val="Roboto"/>
      </rPr>
      <t>- en millones de pesos -</t>
    </r>
  </si>
  <si>
    <r>
      <t xml:space="preserve">GASTO MEDIO
 MENSUAL
</t>
    </r>
    <r>
      <rPr>
        <b/>
        <sz val="10"/>
        <color theme="0"/>
        <rFont val="Roboto"/>
      </rPr>
      <t xml:space="preserve"> - en $ -</t>
    </r>
  </si>
  <si>
    <r>
      <t xml:space="preserve">GASTO EN
 PERSONAL
</t>
    </r>
    <r>
      <rPr>
        <b/>
        <sz val="10"/>
        <color theme="0"/>
        <rFont val="Roboto"/>
      </rPr>
      <t>- en miles de $ -</t>
    </r>
  </si>
  <si>
    <r>
      <t xml:space="preserve">HABITANTES </t>
    </r>
    <r>
      <rPr>
        <b/>
        <vertAlign val="superscript"/>
        <sz val="11"/>
        <color theme="0"/>
        <rFont val="Roboto"/>
      </rPr>
      <t>(**)</t>
    </r>
  </si>
  <si>
    <r>
      <t xml:space="preserve">HABITANTES </t>
    </r>
    <r>
      <rPr>
        <b/>
        <vertAlign val="superscript"/>
        <sz val="11"/>
        <color theme="0"/>
        <rFont val="Roboto"/>
      </rPr>
      <t>(*)</t>
    </r>
  </si>
  <si>
    <r>
      <t>SECTOR PUBLICO PROVINCIAL</t>
    </r>
    <r>
      <rPr>
        <b/>
        <vertAlign val="superscript"/>
        <sz val="11"/>
        <rFont val="Roboto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</si>
</sst>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1" formatCode="_ * #,##0.00_ ;_ * \-#,##0.00_ ;_ * &quot;-&quot;??_ ;_ @_ "/>
    <numFmt numFmtId="172" formatCode="#,##0.0_);\(#,##0.0\)"/>
    <numFmt numFmtId="173" formatCode="0_)"/>
    <numFmt numFmtId="174" formatCode="_-* #,##0\ _P_t_s_-;\-* #,##0\ _P_t_s_-;_-* &quot;-&quot;??\ _P_t_s_-;_-@_-"/>
    <numFmt numFmtId="175" formatCode="#,##0.0"/>
    <numFmt numFmtId="177" formatCode="0.0%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Roboto"/>
    </font>
    <font>
      <b/>
      <sz val="10"/>
      <name val="Roboto"/>
    </font>
    <font>
      <b/>
      <sz val="11"/>
      <name val="Roboto"/>
    </font>
    <font>
      <b/>
      <sz val="12"/>
      <name val="Roboto"/>
    </font>
    <font>
      <sz val="12"/>
      <name val="Roboto"/>
    </font>
    <font>
      <sz val="11"/>
      <name val="Roboto"/>
    </font>
    <font>
      <b/>
      <sz val="11"/>
      <color theme="0"/>
      <name val="Roboto"/>
    </font>
    <font>
      <b/>
      <sz val="12"/>
      <color theme="0"/>
      <name val="Roboto"/>
    </font>
    <font>
      <b/>
      <vertAlign val="superscript"/>
      <sz val="12"/>
      <name val="Roboto"/>
    </font>
    <font>
      <b/>
      <sz val="10"/>
      <color theme="0"/>
      <name val="Roboto"/>
    </font>
    <font>
      <b/>
      <sz val="9"/>
      <color theme="0"/>
      <name val="Roboto"/>
    </font>
    <font>
      <b/>
      <vertAlign val="superscript"/>
      <sz val="11"/>
      <color theme="0"/>
      <name val="Roboto"/>
    </font>
    <font>
      <b/>
      <vertAlign val="superscript"/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C4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auto="1"/>
      </left>
      <right style="thin">
        <color theme="0" tint="-4.9989318521683403E-2"/>
      </right>
      <top style="medium">
        <color auto="1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auto="1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auto="1"/>
      </right>
      <top style="medium">
        <color auto="1"/>
      </top>
      <bottom style="medium">
        <color theme="0" tint="-4.9989318521683403E-2"/>
      </bottom>
      <diagonal/>
    </border>
    <border>
      <left style="medium">
        <color auto="1"/>
      </left>
      <right style="thin">
        <color theme="0" tint="-4.9989318521683403E-2"/>
      </right>
      <top style="medium">
        <color theme="0" tint="-4.9989318521683403E-2"/>
      </top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medium">
        <color auto="1"/>
      </bottom>
      <diagonal/>
    </border>
    <border>
      <left style="thin">
        <color theme="0" tint="-4.9989318521683403E-2"/>
      </left>
      <right style="medium">
        <color auto="1"/>
      </right>
      <top style="medium">
        <color theme="0" tint="-4.9989318521683403E-2"/>
      </top>
      <bottom style="medium">
        <color auto="1"/>
      </bottom>
      <diagonal/>
    </border>
  </borders>
  <cellStyleXfs count="7">
    <xf numFmtId="0" fontId="0" fillId="0" borderId="0"/>
    <xf numFmtId="171" fontId="2" fillId="0" borderId="0" applyFont="0" applyFill="0" applyBorder="0" applyAlignment="0" applyProtection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3" applyFont="1" applyBorder="1" applyAlignment="1">
      <alignment vertical="center"/>
    </xf>
    <xf numFmtId="3" fontId="10" fillId="2" borderId="6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 applyProtection="1">
      <alignment horizontal="right" vertical="center"/>
    </xf>
    <xf numFmtId="3" fontId="10" fillId="2" borderId="2" xfId="0" applyNumberFormat="1" applyFont="1" applyFill="1" applyBorder="1" applyAlignment="1" applyProtection="1">
      <alignment horizontal="right" vertical="center"/>
    </xf>
    <xf numFmtId="3" fontId="10" fillId="0" borderId="6" xfId="0" applyNumberFormat="1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3" fontId="10" fillId="2" borderId="6" xfId="2" applyNumberFormat="1" applyFont="1" applyFill="1" applyBorder="1" applyAlignment="1" applyProtection="1">
      <alignment horizontal="right" vertical="center"/>
    </xf>
    <xf numFmtId="3" fontId="10" fillId="2" borderId="1" xfId="2" applyNumberFormat="1" applyFont="1" applyFill="1" applyBorder="1" applyAlignment="1" applyProtection="1">
      <alignment horizontal="right" vertical="center"/>
    </xf>
    <xf numFmtId="3" fontId="10" fillId="2" borderId="2" xfId="2" applyNumberFormat="1" applyFont="1" applyFill="1" applyBorder="1" applyAlignment="1" applyProtection="1">
      <alignment horizontal="right" vertical="center"/>
    </xf>
    <xf numFmtId="3" fontId="10" fillId="0" borderId="1" xfId="2" applyNumberFormat="1" applyFont="1" applyFill="1" applyBorder="1" applyAlignment="1" applyProtection="1">
      <alignment horizontal="right" vertical="center"/>
    </xf>
    <xf numFmtId="3" fontId="10" fillId="0" borderId="2" xfId="2" applyNumberFormat="1" applyFont="1" applyFill="1" applyBorder="1" applyAlignment="1" applyProtection="1">
      <alignment horizontal="right" vertical="center"/>
    </xf>
    <xf numFmtId="175" fontId="10" fillId="2" borderId="1" xfId="2" applyNumberFormat="1" applyFont="1" applyFill="1" applyBorder="1" applyAlignment="1" applyProtection="1">
      <alignment horizontal="right" vertical="center"/>
    </xf>
    <xf numFmtId="3" fontId="10" fillId="0" borderId="6" xfId="2" applyNumberFormat="1" applyFont="1" applyFill="1" applyBorder="1" applyAlignment="1" applyProtection="1">
      <alignment horizontal="right" vertical="center"/>
    </xf>
    <xf numFmtId="175" fontId="10" fillId="0" borderId="1" xfId="0" applyNumberFormat="1" applyFont="1" applyFill="1" applyBorder="1" applyAlignment="1" applyProtection="1">
      <alignment horizontal="right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 applyProtection="1">
      <alignment horizontal="right" vertical="center"/>
    </xf>
    <xf numFmtId="3" fontId="10" fillId="0" borderId="5" xfId="0" applyNumberFormat="1" applyFont="1" applyFill="1" applyBorder="1" applyAlignment="1" applyProtection="1">
      <alignment horizontal="right" vertical="center"/>
    </xf>
    <xf numFmtId="17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right" vertical="center"/>
    </xf>
    <xf numFmtId="3" fontId="10" fillId="0" borderId="2" xfId="3" applyNumberFormat="1" applyFont="1" applyFill="1" applyBorder="1" applyAlignment="1" applyProtection="1">
      <alignment horizontal="right" vertical="center"/>
    </xf>
    <xf numFmtId="3" fontId="10" fillId="0" borderId="6" xfId="3" applyNumberFormat="1" applyFont="1" applyFill="1" applyBorder="1" applyAlignment="1" applyProtection="1">
      <alignment horizontal="right" vertical="center"/>
    </xf>
    <xf numFmtId="3" fontId="10" fillId="0" borderId="8" xfId="3" applyNumberFormat="1" applyFont="1" applyFill="1" applyBorder="1" applyAlignment="1" applyProtection="1">
      <alignment horizontal="right" vertical="center"/>
    </xf>
    <xf numFmtId="3" fontId="10" fillId="0" borderId="0" xfId="3" applyNumberFormat="1" applyFont="1" applyFill="1" applyBorder="1" applyAlignment="1" applyProtection="1">
      <alignment horizontal="right" vertical="center"/>
    </xf>
    <xf numFmtId="0" fontId="10" fillId="0" borderId="0" xfId="3" applyFont="1" applyBorder="1" applyAlignment="1">
      <alignment vertical="center"/>
    </xf>
    <xf numFmtId="0" fontId="6" fillId="0" borderId="0" xfId="0" quotePrefix="1" applyFont="1" applyFill="1" applyBorder="1" applyAlignment="1">
      <alignment horizontal="left" vertical="center" wrapText="1"/>
    </xf>
    <xf numFmtId="0" fontId="6" fillId="0" borderId="0" xfId="3" applyFont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9" fillId="0" borderId="4" xfId="3" applyFont="1" applyBorder="1" applyAlignment="1">
      <alignment vertical="center"/>
    </xf>
    <xf numFmtId="3" fontId="10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175" fontId="6" fillId="0" borderId="0" xfId="0" applyNumberFormat="1" applyFont="1" applyFill="1" applyBorder="1" applyAlignment="1">
      <alignment vertical="center"/>
    </xf>
    <xf numFmtId="9" fontId="6" fillId="0" borderId="0" xfId="6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77" fontId="10" fillId="0" borderId="0" xfId="4" applyNumberFormat="1" applyFont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9" fontId="6" fillId="0" borderId="0" xfId="5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49" fontId="8" fillId="0" borderId="0" xfId="2" applyNumberFormat="1" applyFont="1" applyBorder="1" applyAlignment="1">
      <alignment vertical="center"/>
    </xf>
    <xf numFmtId="175" fontId="6" fillId="0" borderId="0" xfId="2" applyNumberFormat="1" applyFont="1" applyFill="1" applyBorder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4" fontId="9" fillId="0" borderId="0" xfId="2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0" fontId="9" fillId="0" borderId="0" xfId="2" applyFont="1" applyFill="1" applyBorder="1" applyAlignment="1">
      <alignment vertical="center"/>
    </xf>
    <xf numFmtId="17" fontId="10" fillId="0" borderId="0" xfId="2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14" fontId="6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17" fontId="10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7" fillId="0" borderId="0" xfId="0" applyFont="1" applyBorder="1" applyAlignment="1">
      <alignment vertical="center"/>
    </xf>
    <xf numFmtId="10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vertical="center"/>
    </xf>
    <xf numFmtId="3" fontId="10" fillId="0" borderId="2" xfId="0" applyNumberFormat="1" applyFont="1" applyFill="1" applyBorder="1" applyAlignment="1" applyProtection="1">
      <alignment vertical="center"/>
    </xf>
    <xf numFmtId="3" fontId="10" fillId="0" borderId="1" xfId="0" applyNumberFormat="1" applyFont="1" applyBorder="1" applyAlignment="1">
      <alignment vertical="center"/>
    </xf>
    <xf numFmtId="175" fontId="10" fillId="0" borderId="0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vertical="center"/>
    </xf>
    <xf numFmtId="3" fontId="10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vertical="center"/>
    </xf>
    <xf numFmtId="174" fontId="6" fillId="0" borderId="0" xfId="1" applyNumberFormat="1" applyFont="1" applyAlignment="1">
      <alignment vertical="center"/>
    </xf>
    <xf numFmtId="3" fontId="9" fillId="0" borderId="3" xfId="3" applyNumberFormat="1" applyFont="1" applyBorder="1" applyAlignment="1">
      <alignment vertical="center"/>
    </xf>
    <xf numFmtId="3" fontId="10" fillId="0" borderId="1" xfId="3" applyNumberFormat="1" applyFont="1" applyBorder="1" applyAlignment="1">
      <alignment horizontal="right" vertical="center"/>
    </xf>
    <xf numFmtId="0" fontId="9" fillId="0" borderId="3" xfId="3" applyFont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2" borderId="0" xfId="2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2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vertical="center"/>
    </xf>
    <xf numFmtId="3" fontId="9" fillId="0" borderId="3" xfId="0" applyNumberFormat="1" applyFont="1" applyFill="1" applyBorder="1" applyAlignment="1" applyProtection="1">
      <alignment horizontal="left" vertical="center"/>
    </xf>
    <xf numFmtId="3" fontId="9" fillId="0" borderId="3" xfId="3" applyNumberFormat="1" applyFont="1" applyFill="1" applyBorder="1" applyAlignment="1" applyProtection="1">
      <alignment horizontal="left" vertical="center"/>
    </xf>
    <xf numFmtId="0" fontId="9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left" vertical="center"/>
    </xf>
    <xf numFmtId="0" fontId="9" fillId="0" borderId="11" xfId="0" applyFont="1" applyFill="1" applyBorder="1" applyAlignment="1">
      <alignment vertical="center"/>
    </xf>
    <xf numFmtId="0" fontId="12" fillId="3" borderId="12" xfId="0" applyFont="1" applyFill="1" applyBorder="1" applyAlignment="1" applyProtection="1">
      <alignment horizontal="center" vertical="center"/>
    </xf>
    <xf numFmtId="172" fontId="12" fillId="3" borderId="13" xfId="0" applyNumberFormat="1" applyFont="1" applyFill="1" applyBorder="1" applyAlignment="1" applyProtection="1">
      <alignment horizontal="center" vertical="center" wrapText="1"/>
    </xf>
    <xf numFmtId="37" fontId="12" fillId="3" borderId="13" xfId="0" applyNumberFormat="1" applyFont="1" applyFill="1" applyBorder="1" applyAlignment="1" applyProtection="1">
      <alignment horizontal="center" vertical="center" wrapText="1"/>
    </xf>
    <xf numFmtId="173" fontId="12" fillId="3" borderId="13" xfId="0" applyNumberFormat="1" applyFont="1" applyFill="1" applyBorder="1" applyAlignment="1" applyProtection="1">
      <alignment horizontal="center" vertical="center" wrapText="1"/>
    </xf>
    <xf numFmtId="173" fontId="12" fillId="3" borderId="14" xfId="0" applyNumberFormat="1" applyFont="1" applyFill="1" applyBorder="1" applyAlignment="1" applyProtection="1">
      <alignment horizontal="center" vertical="center" wrapText="1"/>
    </xf>
    <xf numFmtId="0" fontId="12" fillId="3" borderId="12" xfId="2" applyFont="1" applyFill="1" applyBorder="1" applyAlignment="1" applyProtection="1">
      <alignment horizontal="center" vertical="center"/>
    </xf>
    <xf numFmtId="172" fontId="12" fillId="3" borderId="13" xfId="2" applyNumberFormat="1" applyFont="1" applyFill="1" applyBorder="1" applyAlignment="1" applyProtection="1">
      <alignment horizontal="center" vertical="center" wrapText="1"/>
    </xf>
    <xf numFmtId="37" fontId="12" fillId="3" borderId="13" xfId="2" applyNumberFormat="1" applyFont="1" applyFill="1" applyBorder="1" applyAlignment="1" applyProtection="1">
      <alignment horizontal="center" vertical="center" wrapText="1"/>
    </xf>
    <xf numFmtId="173" fontId="12" fillId="3" borderId="13" xfId="2" applyNumberFormat="1" applyFont="1" applyFill="1" applyBorder="1" applyAlignment="1" applyProtection="1">
      <alignment horizontal="center" vertical="center" wrapText="1"/>
    </xf>
    <xf numFmtId="173" fontId="12" fillId="3" borderId="14" xfId="2" applyNumberFormat="1" applyFont="1" applyFill="1" applyBorder="1" applyAlignment="1" applyProtection="1">
      <alignment horizontal="center" vertical="center" wrapText="1"/>
    </xf>
    <xf numFmtId="0" fontId="12" fillId="3" borderId="12" xfId="3" applyFont="1" applyFill="1" applyBorder="1" applyAlignment="1" applyProtection="1">
      <alignment horizontal="center" vertical="center"/>
    </xf>
    <xf numFmtId="172" fontId="12" fillId="3" borderId="13" xfId="3" applyNumberFormat="1" applyFont="1" applyFill="1" applyBorder="1" applyAlignment="1" applyProtection="1">
      <alignment horizontal="center" vertical="center" wrapText="1"/>
    </xf>
    <xf numFmtId="37" fontId="12" fillId="3" borderId="13" xfId="3" applyNumberFormat="1" applyFont="1" applyFill="1" applyBorder="1" applyAlignment="1" applyProtection="1">
      <alignment horizontal="center" vertical="center" wrapText="1"/>
    </xf>
    <xf numFmtId="173" fontId="12" fillId="3" borderId="13" xfId="3" applyNumberFormat="1" applyFont="1" applyFill="1" applyBorder="1" applyAlignment="1" applyProtection="1">
      <alignment horizontal="center" vertical="center" wrapText="1"/>
    </xf>
    <xf numFmtId="173" fontId="12" fillId="3" borderId="14" xfId="3" applyNumberFormat="1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>
      <alignment vertical="center"/>
    </xf>
    <xf numFmtId="3" fontId="13" fillId="3" borderId="16" xfId="0" applyNumberFormat="1" applyFont="1" applyFill="1" applyBorder="1" applyAlignment="1">
      <alignment vertical="center"/>
    </xf>
    <xf numFmtId="3" fontId="13" fillId="3" borderId="17" xfId="0" applyNumberFormat="1" applyFont="1" applyFill="1" applyBorder="1" applyAlignment="1">
      <alignment vertical="center"/>
    </xf>
    <xf numFmtId="0" fontId="13" fillId="3" borderId="15" xfId="2" applyFont="1" applyFill="1" applyBorder="1" applyAlignment="1">
      <alignment vertical="center"/>
    </xf>
    <xf numFmtId="3" fontId="13" fillId="3" borderId="16" xfId="2" applyNumberFormat="1" applyFont="1" applyFill="1" applyBorder="1" applyAlignment="1">
      <alignment vertical="center"/>
    </xf>
    <xf numFmtId="3" fontId="13" fillId="3" borderId="17" xfId="2" applyNumberFormat="1" applyFont="1" applyFill="1" applyBorder="1" applyAlignment="1">
      <alignment vertical="center"/>
    </xf>
    <xf numFmtId="3" fontId="13" fillId="3" borderId="16" xfId="0" applyNumberFormat="1" applyFont="1" applyFill="1" applyBorder="1" applyAlignment="1" applyProtection="1">
      <alignment vertical="center"/>
    </xf>
    <xf numFmtId="3" fontId="13" fillId="3" borderId="17" xfId="0" applyNumberFormat="1" applyFont="1" applyFill="1" applyBorder="1" applyAlignment="1" applyProtection="1">
      <alignment vertical="center"/>
    </xf>
    <xf numFmtId="3" fontId="13" fillId="3" borderId="16" xfId="0" applyNumberFormat="1" applyFont="1" applyFill="1" applyBorder="1" applyAlignment="1">
      <alignment horizontal="right" vertical="center"/>
    </xf>
    <xf numFmtId="3" fontId="13" fillId="3" borderId="17" xfId="0" applyNumberFormat="1" applyFont="1" applyFill="1" applyBorder="1" applyAlignment="1">
      <alignment horizontal="right" vertical="center"/>
    </xf>
    <xf numFmtId="3" fontId="13" fillId="3" borderId="15" xfId="0" applyNumberFormat="1" applyFont="1" applyFill="1" applyBorder="1" applyAlignment="1">
      <alignment vertical="center"/>
    </xf>
    <xf numFmtId="3" fontId="13" fillId="3" borderId="15" xfId="3" applyNumberFormat="1" applyFont="1" applyFill="1" applyBorder="1" applyAlignment="1">
      <alignment vertical="center"/>
    </xf>
    <xf numFmtId="3" fontId="13" fillId="3" borderId="16" xfId="3" applyNumberFormat="1" applyFont="1" applyFill="1" applyBorder="1" applyAlignment="1">
      <alignment horizontal="right" vertical="center"/>
    </xf>
    <xf numFmtId="3" fontId="13" fillId="3" borderId="17" xfId="3" applyNumberFormat="1" applyFont="1" applyFill="1" applyBorder="1" applyAlignment="1">
      <alignment horizontal="right" vertical="center"/>
    </xf>
    <xf numFmtId="0" fontId="13" fillId="3" borderId="15" xfId="3" applyFont="1" applyFill="1" applyBorder="1" applyAlignment="1">
      <alignment vertical="center"/>
    </xf>
    <xf numFmtId="3" fontId="13" fillId="3" borderId="16" xfId="3" applyNumberFormat="1" applyFont="1" applyFill="1" applyBorder="1" applyAlignment="1" applyProtection="1">
      <alignment horizontal="right" vertical="center"/>
    </xf>
    <xf numFmtId="3" fontId="13" fillId="3" borderId="17" xfId="3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Border="1" applyAlignment="1">
      <alignment horizontal="left" vertical="center"/>
    </xf>
  </cellXfs>
  <cellStyles count="7">
    <cellStyle name="Millares 2" xfId="1"/>
    <cellStyle name="Normal" xfId="0" builtinId="0"/>
    <cellStyle name="Normal 2" xfId="2"/>
    <cellStyle name="Normal 3" xfId="3"/>
    <cellStyle name="Porcentaje" xfId="4" builtinId="5"/>
    <cellStyle name="Porcentaje 2" xfId="5"/>
    <cellStyle name="Porcentaje 3" xfId="6"/>
  </cellStyles>
  <dxfs count="0"/>
  <tableStyles count="0" defaultTableStyle="TableStyleMedium2" defaultPivotStyle="PivotStyleLight16"/>
  <colors>
    <mruColors>
      <color rgb="FF24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135731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" y="0"/>
          <a:ext cx="970684" cy="79295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135731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970684" cy="77390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135731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" y="0"/>
          <a:ext cx="970684" cy="79295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180975</xdr:colOff>
          <xdr:row>0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180975</xdr:colOff>
          <xdr:row>0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219075</xdr:colOff>
          <xdr:row>0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180975</xdr:colOff>
          <xdr:row>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0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186531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970684</xdr:colOff>
      <xdr:row>3</xdr:row>
      <xdr:rowOff>205581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970684" cy="777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970684</xdr:colOff>
      <xdr:row>3</xdr:row>
      <xdr:rowOff>177006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970684" cy="7929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EJEC/PROY/Proy%202021/IV%20TRIM%20PARA%20PUBLICAR/D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. PUBL. NO FINAN 1.1 TRI CAJ"/>
      <sheetName val="ADM. PUBL. NO FINAN 1.1 TRIM"/>
      <sheetName val="ADM. PUBL. NO FINAN 1.1"/>
      <sheetName val="ADM. PUBL. NO FINAN 1.1 CAJA"/>
      <sheetName val="D"/>
      <sheetName val="D (ADM CENTRAL)"/>
      <sheetName val="D (ORG DESC)"/>
      <sheetName val="D (FDO FIDUC)"/>
      <sheetName val="D (CAJA PREVISIONAL)"/>
      <sheetName val="D CAJA"/>
      <sheetName val="D CAJA (ADM CENTRAL)"/>
      <sheetName val="D CAJA (ORG DESC)"/>
      <sheetName val="D CAJA (FDO FIDUC)"/>
      <sheetName val="D CAJA (CAJA PREVISIONAL)"/>
      <sheetName val="PLANILLA 1.2 PROYECTADA"/>
      <sheetName val="PLANILLA 1.2 I TRIM"/>
      <sheetName val="PLANILLA 1.2 II TRIM"/>
      <sheetName val="PLANILLA 1.2 III TRIM"/>
      <sheetName val="PLANILLA 1.2 IV TRIM"/>
      <sheetName val="Hoja1"/>
    </sheetNames>
    <sheetDataSet>
      <sheetData sheetId="0"/>
      <sheetData sheetId="1"/>
      <sheetData sheetId="2">
        <row r="71">
          <cell r="F71">
            <v>45612.421240310752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9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1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2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1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1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1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29" customWidth="1"/>
    <col min="2" max="2" width="27.140625" style="29" customWidth="1"/>
    <col min="3" max="3" width="23.7109375" style="29" customWidth="1"/>
    <col min="4" max="4" width="17" style="29" customWidth="1"/>
    <col min="5" max="7" width="19.42578125" style="29" customWidth="1"/>
    <col min="8" max="8" width="3.7109375" style="29" customWidth="1"/>
    <col min="9" max="16384" width="11.42578125" style="29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30"/>
      <c r="C2" s="30"/>
      <c r="D2" s="30"/>
      <c r="E2" s="30"/>
      <c r="F2" s="30"/>
      <c r="G2" s="30"/>
      <c r="H2" s="1"/>
    </row>
    <row r="3" spans="1:8" s="33" customFormat="1" ht="18.75" customHeight="1" x14ac:dyDescent="0.2">
      <c r="A3" s="27"/>
      <c r="B3" s="42" t="s">
        <v>58</v>
      </c>
      <c r="C3" s="42"/>
      <c r="D3" s="42"/>
      <c r="E3" s="42"/>
      <c r="F3" s="42"/>
      <c r="G3" s="42"/>
      <c r="H3" s="27"/>
    </row>
    <row r="4" spans="1:8" s="32" customFormat="1" ht="18.75" customHeight="1" x14ac:dyDescent="0.2">
      <c r="A4" s="31"/>
      <c r="B4" s="145" t="s">
        <v>0</v>
      </c>
      <c r="C4" s="145"/>
      <c r="D4" s="145"/>
      <c r="E4" s="145"/>
      <c r="F4" s="145"/>
      <c r="G4" s="145"/>
      <c r="H4" s="31"/>
    </row>
    <row r="5" spans="1:8" ht="18.75" customHeight="1" x14ac:dyDescent="0.2">
      <c r="A5" s="1"/>
      <c r="B5" s="143" t="s">
        <v>1</v>
      </c>
      <c r="C5" s="143"/>
      <c r="D5" s="143"/>
      <c r="E5" s="143"/>
      <c r="F5" s="143"/>
      <c r="G5" s="143"/>
      <c r="H5" s="1"/>
    </row>
    <row r="6" spans="1:8" ht="13.5" thickBot="1" x14ac:dyDescent="0.25">
      <c r="A6" s="1"/>
      <c r="B6" s="1"/>
      <c r="C6" s="1"/>
      <c r="D6" s="1"/>
      <c r="E6" s="1"/>
      <c r="F6" s="1"/>
      <c r="G6" s="1"/>
      <c r="H6" s="1"/>
    </row>
    <row r="7" spans="1:8" s="32" customFormat="1" ht="53.25" customHeight="1" thickBot="1" x14ac:dyDescent="0.25">
      <c r="A7" s="31"/>
      <c r="B7" s="163" t="s">
        <v>2</v>
      </c>
      <c r="C7" s="164" t="s">
        <v>135</v>
      </c>
      <c r="D7" s="165" t="s">
        <v>3</v>
      </c>
      <c r="E7" s="164" t="s">
        <v>107</v>
      </c>
      <c r="F7" s="166" t="s">
        <v>4</v>
      </c>
      <c r="G7" s="167" t="s">
        <v>5</v>
      </c>
      <c r="H7" s="31"/>
    </row>
    <row r="8" spans="1:8" s="33" customFormat="1" ht="20.25" customHeight="1" x14ac:dyDescent="0.2">
      <c r="A8" s="27"/>
      <c r="B8" s="151" t="s">
        <v>6</v>
      </c>
      <c r="C8" s="25">
        <v>1011969.7468945809</v>
      </c>
      <c r="D8" s="26">
        <v>84292</v>
      </c>
      <c r="E8" s="25">
        <v>923.50195373461918</v>
      </c>
      <c r="F8" s="26">
        <v>2935864</v>
      </c>
      <c r="G8" s="25">
        <v>28.711139208083207</v>
      </c>
      <c r="H8" s="27"/>
    </row>
    <row r="9" spans="1:8" s="33" customFormat="1" ht="20.25" customHeight="1" x14ac:dyDescent="0.2">
      <c r="A9" s="27"/>
      <c r="B9" s="34" t="s">
        <v>7</v>
      </c>
      <c r="C9" s="25">
        <v>2553623.4441268635</v>
      </c>
      <c r="D9" s="26">
        <v>274889</v>
      </c>
      <c r="E9" s="25">
        <v>714.58869807501696</v>
      </c>
      <c r="F9" s="35">
        <v>12005834</v>
      </c>
      <c r="G9" s="25">
        <v>22.896285255984715</v>
      </c>
      <c r="H9" s="27"/>
    </row>
    <row r="10" spans="1:8" s="33" customFormat="1" ht="20.25" customHeight="1" x14ac:dyDescent="0.2">
      <c r="A10" s="27"/>
      <c r="B10" s="34" t="s">
        <v>8</v>
      </c>
      <c r="C10" s="25">
        <v>190870.19339231207</v>
      </c>
      <c r="D10" s="26">
        <v>22185</v>
      </c>
      <c r="E10" s="25">
        <v>661.81305245162901</v>
      </c>
      <c r="F10" s="35">
        <v>241915</v>
      </c>
      <c r="G10" s="25">
        <v>91.705764421387684</v>
      </c>
      <c r="H10" s="27"/>
    </row>
    <row r="11" spans="1:8" s="33" customFormat="1" ht="20.25" customHeight="1" x14ac:dyDescent="0.2">
      <c r="A11" s="27"/>
      <c r="B11" s="34" t="s">
        <v>9</v>
      </c>
      <c r="C11" s="25">
        <v>868369.94945618813</v>
      </c>
      <c r="D11" s="26">
        <v>72722</v>
      </c>
      <c r="E11" s="25">
        <v>918.53480954466022</v>
      </c>
      <c r="F11" s="35">
        <v>2637724</v>
      </c>
      <c r="G11" s="25">
        <v>27.569980786465909</v>
      </c>
      <c r="H11" s="27"/>
    </row>
    <row r="12" spans="1:8" s="33" customFormat="1" ht="20.25" customHeight="1" x14ac:dyDescent="0.2">
      <c r="A12" s="27"/>
      <c r="B12" s="34" t="s">
        <v>10</v>
      </c>
      <c r="C12" s="25">
        <v>327954.34165867814</v>
      </c>
      <c r="D12" s="26">
        <v>35843</v>
      </c>
      <c r="E12" s="25">
        <v>703.82660632948</v>
      </c>
      <c r="F12" s="35">
        <v>735898</v>
      </c>
      <c r="G12" s="25">
        <v>48.706478343466081</v>
      </c>
      <c r="H12" s="27"/>
    </row>
    <row r="13" spans="1:8" s="33" customFormat="1" ht="20.25" customHeight="1" x14ac:dyDescent="0.2">
      <c r="A13" s="27"/>
      <c r="B13" s="34" t="s">
        <v>11</v>
      </c>
      <c r="C13" s="25">
        <v>373180.61238215765</v>
      </c>
      <c r="D13" s="26">
        <v>38523</v>
      </c>
      <c r="E13" s="25">
        <v>745.17044239736424</v>
      </c>
      <c r="F13" s="35">
        <v>769801</v>
      </c>
      <c r="G13" s="25">
        <v>50.042803269935995</v>
      </c>
      <c r="H13" s="27"/>
    </row>
    <row r="14" spans="1:8" s="33" customFormat="1" ht="20.25" customHeight="1" x14ac:dyDescent="0.2">
      <c r="A14" s="27"/>
      <c r="B14" s="34" t="s">
        <v>12</v>
      </c>
      <c r="C14" s="25">
        <v>210928.17221600213</v>
      </c>
      <c r="D14" s="26">
        <v>16231</v>
      </c>
      <c r="E14" s="25">
        <v>999.64537099473523</v>
      </c>
      <c r="F14" s="35">
        <v>320954</v>
      </c>
      <c r="G14" s="25">
        <v>50.571109878674207</v>
      </c>
      <c r="H14" s="27"/>
    </row>
    <row r="15" spans="1:8" s="33" customFormat="1" ht="20.25" customHeight="1" x14ac:dyDescent="0.2">
      <c r="A15" s="27"/>
      <c r="B15" s="34" t="s">
        <v>13</v>
      </c>
      <c r="C15" s="25">
        <v>332553.62342716753</v>
      </c>
      <c r="D15" s="26">
        <v>34780</v>
      </c>
      <c r="E15" s="25">
        <v>735.51029200505945</v>
      </c>
      <c r="F15" s="35">
        <v>979268</v>
      </c>
      <c r="G15" s="25">
        <v>35.516324438253882</v>
      </c>
      <c r="H15" s="27"/>
    </row>
    <row r="16" spans="1:8" s="33" customFormat="1" ht="20.25" customHeight="1" x14ac:dyDescent="0.2">
      <c r="A16" s="27"/>
      <c r="B16" s="34" t="s">
        <v>14</v>
      </c>
      <c r="C16" s="25">
        <v>258709.59947753142</v>
      </c>
      <c r="D16" s="26">
        <v>28990</v>
      </c>
      <c r="E16" s="25">
        <v>686.469072830237</v>
      </c>
      <c r="F16" s="35">
        <v>338720</v>
      </c>
      <c r="G16" s="25">
        <v>85.586915446386399</v>
      </c>
      <c r="H16" s="27"/>
    </row>
    <row r="17" spans="1:8" s="33" customFormat="1" ht="20.25" customHeight="1" x14ac:dyDescent="0.2">
      <c r="A17" s="27"/>
      <c r="B17" s="34" t="s">
        <v>15</v>
      </c>
      <c r="C17" s="25">
        <v>264075.42820743576</v>
      </c>
      <c r="D17" s="26">
        <v>31846</v>
      </c>
      <c r="E17" s="25">
        <v>637.86643463841801</v>
      </c>
      <c r="F17" s="35">
        <v>477517</v>
      </c>
      <c r="G17" s="25">
        <v>66.690819384440772</v>
      </c>
      <c r="H17" s="27"/>
    </row>
    <row r="18" spans="1:8" s="33" customFormat="1" ht="20.25" customHeight="1" x14ac:dyDescent="0.2">
      <c r="A18" s="27"/>
      <c r="B18" s="34" t="s">
        <v>16</v>
      </c>
      <c r="C18" s="25">
        <v>124436.12340302004</v>
      </c>
      <c r="D18" s="26">
        <v>14405</v>
      </c>
      <c r="E18" s="25">
        <v>664.49215498368653</v>
      </c>
      <c r="F18" s="35">
        <v>239766</v>
      </c>
      <c r="G18" s="25">
        <v>60.079410758823187</v>
      </c>
      <c r="H18" s="27"/>
    </row>
    <row r="19" spans="1:8" s="33" customFormat="1" ht="20.25" customHeight="1" x14ac:dyDescent="0.2">
      <c r="A19" s="27"/>
      <c r="B19" s="34" t="s">
        <v>17</v>
      </c>
      <c r="C19" s="25">
        <v>165701.90149252259</v>
      </c>
      <c r="D19" s="26">
        <v>18344</v>
      </c>
      <c r="E19" s="25">
        <v>694.8484580685473</v>
      </c>
      <c r="F19" s="35">
        <v>197153</v>
      </c>
      <c r="G19" s="25">
        <v>93.044488290819828</v>
      </c>
      <c r="H19" s="27"/>
    </row>
    <row r="20" spans="1:8" s="33" customFormat="1" ht="20.25" customHeight="1" x14ac:dyDescent="0.2">
      <c r="A20" s="27"/>
      <c r="B20" s="34" t="s">
        <v>18</v>
      </c>
      <c r="C20" s="25">
        <v>384678.81680338131</v>
      </c>
      <c r="D20" s="26">
        <v>38098</v>
      </c>
      <c r="E20" s="25">
        <v>776.69899248371871</v>
      </c>
      <c r="F20" s="35">
        <v>1331028</v>
      </c>
      <c r="G20" s="25">
        <v>28.622989148237302</v>
      </c>
      <c r="H20" s="27"/>
    </row>
    <row r="21" spans="1:8" s="33" customFormat="1" ht="20.25" customHeight="1" x14ac:dyDescent="0.2">
      <c r="A21" s="27"/>
      <c r="B21" s="34" t="s">
        <v>19</v>
      </c>
      <c r="C21" s="25">
        <v>221148.79836820095</v>
      </c>
      <c r="D21" s="26">
        <v>25809</v>
      </c>
      <c r="E21" s="25">
        <v>659.1284446636115</v>
      </c>
      <c r="F21" s="35">
        <v>710715</v>
      </c>
      <c r="G21" s="25">
        <v>36.314134357653913</v>
      </c>
      <c r="H21" s="27"/>
    </row>
    <row r="22" spans="1:8" s="33" customFormat="1" ht="20.25" customHeight="1" x14ac:dyDescent="0.2">
      <c r="A22" s="27"/>
      <c r="B22" s="34" t="s">
        <v>20</v>
      </c>
      <c r="C22" s="25">
        <v>244017.44938374567</v>
      </c>
      <c r="D22" s="26">
        <v>22842</v>
      </c>
      <c r="E22" s="25">
        <v>821.75698404338061</v>
      </c>
      <c r="F22" s="35">
        <v>328780</v>
      </c>
      <c r="G22" s="25">
        <v>69.475028894701623</v>
      </c>
      <c r="H22" s="27"/>
    </row>
    <row r="23" spans="1:8" s="33" customFormat="1" ht="20.25" customHeight="1" x14ac:dyDescent="0.2">
      <c r="A23" s="27"/>
      <c r="B23" s="34" t="s">
        <v>21</v>
      </c>
      <c r="C23" s="25">
        <v>278512.06264741655</v>
      </c>
      <c r="D23" s="26">
        <v>23691</v>
      </c>
      <c r="E23" s="25">
        <v>904.30985686682891</v>
      </c>
      <c r="F23" s="35">
        <v>462795</v>
      </c>
      <c r="G23" s="25">
        <v>51.191132142741388</v>
      </c>
      <c r="H23" s="27"/>
    </row>
    <row r="24" spans="1:8" s="33" customFormat="1" ht="20.25" customHeight="1" x14ac:dyDescent="0.2">
      <c r="A24" s="27"/>
      <c r="B24" s="34" t="s">
        <v>22</v>
      </c>
      <c r="C24" s="25">
        <v>598417.66121123801</v>
      </c>
      <c r="D24" s="26">
        <v>40860</v>
      </c>
      <c r="E24" s="25">
        <v>1126.5816883377347</v>
      </c>
      <c r="F24" s="35">
        <v>786731</v>
      </c>
      <c r="G24" s="25">
        <v>51.93643062241096</v>
      </c>
      <c r="H24" s="27"/>
    </row>
    <row r="25" spans="1:8" s="33" customFormat="1" ht="20.25" customHeight="1" x14ac:dyDescent="0.2">
      <c r="A25" s="27"/>
      <c r="B25" s="34" t="s">
        <v>23</v>
      </c>
      <c r="C25" s="25">
        <v>177072.34808684373</v>
      </c>
      <c r="D25" s="26">
        <v>18836</v>
      </c>
      <c r="E25" s="25">
        <v>723.13388473317764</v>
      </c>
      <c r="F25" s="35">
        <v>507925</v>
      </c>
      <c r="G25" s="25">
        <v>37.084215189250386</v>
      </c>
      <c r="H25" s="27"/>
    </row>
    <row r="26" spans="1:8" s="33" customFormat="1" ht="20.25" customHeight="1" x14ac:dyDescent="0.2">
      <c r="A26" s="27"/>
      <c r="B26" s="34" t="s">
        <v>24</v>
      </c>
      <c r="C26" s="25">
        <v>164041.04974279029</v>
      </c>
      <c r="D26" s="26">
        <v>16109</v>
      </c>
      <c r="E26" s="25">
        <v>783.32250840567042</v>
      </c>
      <c r="F26" s="35">
        <v>255615</v>
      </c>
      <c r="G26" s="25">
        <v>63.020558261447881</v>
      </c>
      <c r="H26" s="27"/>
    </row>
    <row r="27" spans="1:8" s="33" customFormat="1" ht="20.25" customHeight="1" x14ac:dyDescent="0.2">
      <c r="A27" s="27"/>
      <c r="B27" s="34" t="s">
        <v>25</v>
      </c>
      <c r="C27" s="25">
        <v>207989.74219724498</v>
      </c>
      <c r="D27" s="26">
        <v>14285</v>
      </c>
      <c r="E27" s="25">
        <v>1120.0007657157587</v>
      </c>
      <c r="F27" s="35">
        <v>142077</v>
      </c>
      <c r="G27" s="25">
        <v>100.54407117267397</v>
      </c>
      <c r="H27" s="27"/>
    </row>
    <row r="28" spans="1:8" s="33" customFormat="1" ht="20.25" customHeight="1" x14ac:dyDescent="0.2">
      <c r="A28" s="27"/>
      <c r="B28" s="34" t="s">
        <v>26</v>
      </c>
      <c r="C28" s="25">
        <v>923433.57285115891</v>
      </c>
      <c r="D28" s="26">
        <v>67242</v>
      </c>
      <c r="E28" s="25">
        <v>1056.3836851637586</v>
      </c>
      <c r="F28" s="35">
        <v>2672980</v>
      </c>
      <c r="G28" s="25">
        <v>25.156192713750194</v>
      </c>
      <c r="H28" s="27"/>
    </row>
    <row r="29" spans="1:8" s="33" customFormat="1" ht="20.25" customHeight="1" x14ac:dyDescent="0.2">
      <c r="A29" s="27"/>
      <c r="B29" s="34" t="s">
        <v>133</v>
      </c>
      <c r="C29" s="25">
        <v>217060.54790732142</v>
      </c>
      <c r="D29" s="26">
        <v>29973</v>
      </c>
      <c r="E29" s="25">
        <v>557.06686763554239</v>
      </c>
      <c r="F29" s="35">
        <v>647064</v>
      </c>
      <c r="G29" s="25">
        <v>46.321538518600946</v>
      </c>
      <c r="H29" s="27"/>
    </row>
    <row r="30" spans="1:8" s="33" customFormat="1" ht="20.25" customHeight="1" x14ac:dyDescent="0.2">
      <c r="A30" s="27"/>
      <c r="B30" s="34" t="s">
        <v>27</v>
      </c>
      <c r="C30" s="25">
        <v>428883.02491164097</v>
      </c>
      <c r="D30" s="26">
        <v>45676</v>
      </c>
      <c r="E30" s="25">
        <v>722.28307899728691</v>
      </c>
      <c r="F30" s="35">
        <v>1087618</v>
      </c>
      <c r="G30" s="25">
        <v>41.996362693519231</v>
      </c>
      <c r="H30" s="27"/>
    </row>
    <row r="31" spans="1:8" s="33" customFormat="1" ht="20.25" customHeight="1" thickBot="1" x14ac:dyDescent="0.25">
      <c r="A31" s="27"/>
      <c r="B31" s="34" t="s">
        <v>132</v>
      </c>
      <c r="C31" s="25">
        <v>85214.470543957243</v>
      </c>
      <c r="D31" s="26">
        <v>3808</v>
      </c>
      <c r="E31" s="25">
        <v>1721.3653552027563</v>
      </c>
      <c r="F31" s="35">
        <v>50602</v>
      </c>
      <c r="G31" s="25">
        <v>75.25394253191574</v>
      </c>
      <c r="H31" s="27"/>
    </row>
    <row r="32" spans="1:8" s="33" customFormat="1" ht="26.25" customHeight="1" thickBot="1" x14ac:dyDescent="0.25">
      <c r="A32" s="27"/>
      <c r="B32" s="182" t="s">
        <v>28</v>
      </c>
      <c r="C32" s="180">
        <v>10612842.680789396</v>
      </c>
      <c r="D32" s="180">
        <v>1020279</v>
      </c>
      <c r="E32" s="183">
        <v>800.14634615323507</v>
      </c>
      <c r="F32" s="180">
        <v>30864344</v>
      </c>
      <c r="G32" s="184">
        <v>33.056882725257339</v>
      </c>
      <c r="H32" s="27"/>
    </row>
    <row r="33" spans="1:8" ht="8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36" t="s">
        <v>126</v>
      </c>
      <c r="C34" s="36"/>
      <c r="D34" s="36"/>
      <c r="E34" s="36"/>
      <c r="F34" s="36"/>
      <c r="G34" s="36"/>
      <c r="H34" s="1"/>
    </row>
    <row r="35" spans="1:8" x14ac:dyDescent="0.2">
      <c r="A35" s="1"/>
      <c r="B35" s="36"/>
      <c r="C35" s="36"/>
      <c r="D35" s="36"/>
      <c r="E35" s="36"/>
      <c r="F35" s="36"/>
      <c r="G35" s="36"/>
      <c r="H35" s="1"/>
    </row>
    <row r="36" spans="1:8" x14ac:dyDescent="0.2">
      <c r="B36" s="138"/>
      <c r="C36" s="138"/>
      <c r="D36" s="138"/>
      <c r="E36" s="138"/>
      <c r="F36" s="138"/>
      <c r="G36" s="138"/>
    </row>
    <row r="37" spans="1:8" x14ac:dyDescent="0.2">
      <c r="B37" s="138"/>
      <c r="C37" s="138"/>
      <c r="D37" s="138"/>
      <c r="E37" s="138"/>
      <c r="F37" s="138"/>
      <c r="G37" s="138"/>
    </row>
    <row r="38" spans="1:8" x14ac:dyDescent="0.2">
      <c r="B38" s="138"/>
      <c r="C38" s="138"/>
      <c r="D38" s="138"/>
      <c r="E38" s="138"/>
      <c r="F38" s="138"/>
      <c r="G38" s="138"/>
    </row>
    <row r="39" spans="1:8" x14ac:dyDescent="0.2">
      <c r="B39" s="138"/>
      <c r="C39" s="138"/>
      <c r="D39" s="138"/>
      <c r="E39" s="138"/>
      <c r="F39" s="138"/>
      <c r="G39" s="138"/>
    </row>
    <row r="40" spans="1:8" x14ac:dyDescent="0.2">
      <c r="B40" s="138"/>
      <c r="C40" s="138"/>
      <c r="D40" s="138"/>
      <c r="E40" s="138"/>
      <c r="F40" s="138"/>
      <c r="G40" s="138"/>
    </row>
    <row r="41" spans="1:8" x14ac:dyDescent="0.2">
      <c r="B41" s="138"/>
      <c r="C41" s="138"/>
      <c r="D41" s="138"/>
      <c r="E41" s="138"/>
      <c r="F41" s="138"/>
      <c r="G41" s="138"/>
    </row>
    <row r="42" spans="1:8" x14ac:dyDescent="0.2">
      <c r="B42" s="138"/>
      <c r="C42" s="138"/>
      <c r="D42" s="138"/>
      <c r="E42" s="138"/>
      <c r="F42" s="138"/>
      <c r="G42" s="138"/>
    </row>
    <row r="43" spans="1:8" x14ac:dyDescent="0.2">
      <c r="B43" s="138"/>
      <c r="C43" s="138"/>
      <c r="D43" s="138"/>
      <c r="E43" s="138"/>
      <c r="F43" s="138"/>
      <c r="G43" s="138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4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9" width="11.42578125" style="40"/>
    <col min="10" max="16384" width="11.42578125" style="60"/>
  </cols>
  <sheetData>
    <row r="1" spans="1:9" x14ac:dyDescent="0.2">
      <c r="B1" s="40"/>
      <c r="C1" s="40"/>
      <c r="D1" s="40"/>
      <c r="E1" s="40"/>
      <c r="F1" s="40"/>
      <c r="G1" s="40"/>
      <c r="H1" s="40"/>
    </row>
    <row r="2" spans="1:9" ht="15.75" x14ac:dyDescent="0.2">
      <c r="B2" s="102"/>
      <c r="C2" s="102"/>
      <c r="D2" s="102"/>
      <c r="E2" s="102"/>
      <c r="F2" s="102"/>
      <c r="G2" s="102"/>
      <c r="H2" s="40"/>
    </row>
    <row r="3" spans="1:9" s="113" customFormat="1" ht="18.75" customHeight="1" x14ac:dyDescent="0.2">
      <c r="A3" s="100"/>
      <c r="B3" s="42" t="s">
        <v>58</v>
      </c>
      <c r="C3" s="42"/>
      <c r="D3" s="42"/>
      <c r="E3" s="42"/>
      <c r="F3" s="42"/>
      <c r="G3" s="42"/>
      <c r="H3" s="100"/>
      <c r="I3" s="100"/>
    </row>
    <row r="4" spans="1:9" s="111" customFormat="1" ht="18.75" customHeight="1" x14ac:dyDescent="0.2">
      <c r="A4" s="109"/>
      <c r="B4" s="144" t="s">
        <v>0</v>
      </c>
      <c r="C4" s="144"/>
      <c r="D4" s="144"/>
      <c r="E4" s="144"/>
      <c r="F4" s="144"/>
      <c r="G4" s="144"/>
      <c r="H4" s="109"/>
      <c r="I4" s="109"/>
    </row>
    <row r="5" spans="1:9" ht="18.75" customHeight="1" x14ac:dyDescent="0.2">
      <c r="B5" s="142" t="s">
        <v>37</v>
      </c>
      <c r="C5" s="142"/>
      <c r="D5" s="142"/>
      <c r="E5" s="142"/>
      <c r="F5" s="142"/>
      <c r="G5" s="142"/>
      <c r="H5" s="40"/>
    </row>
    <row r="6" spans="1:9" ht="13.5" thickBot="1" x14ac:dyDescent="0.25">
      <c r="B6" s="40"/>
      <c r="C6" s="40"/>
      <c r="D6" s="40"/>
      <c r="E6" s="40"/>
      <c r="F6" s="40"/>
      <c r="G6" s="40"/>
      <c r="H6" s="40"/>
    </row>
    <row r="7" spans="1:9" s="111" customFormat="1" ht="53.25" customHeight="1" thickBot="1" x14ac:dyDescent="0.25">
      <c r="A7" s="10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109"/>
      <c r="I7" s="109"/>
    </row>
    <row r="8" spans="1:9" s="113" customFormat="1" ht="20.25" customHeight="1" x14ac:dyDescent="0.2">
      <c r="A8" s="100"/>
      <c r="B8" s="147" t="s">
        <v>6</v>
      </c>
      <c r="C8" s="6">
        <v>1651546.9739900001</v>
      </c>
      <c r="D8" s="6">
        <v>106339</v>
      </c>
      <c r="E8" s="6">
        <v>1194.6893888630484</v>
      </c>
      <c r="F8" s="6">
        <v>3032875</v>
      </c>
      <c r="G8" s="15">
        <v>35.062111033260521</v>
      </c>
      <c r="H8" s="100"/>
      <c r="I8" s="100"/>
    </row>
    <row r="9" spans="1:9" s="113" customFormat="1" ht="20.25" customHeight="1" x14ac:dyDescent="0.2">
      <c r="A9" s="100"/>
      <c r="B9" s="50" t="s">
        <v>7</v>
      </c>
      <c r="C9" s="6">
        <v>3610484.0115800002</v>
      </c>
      <c r="D9" s="6">
        <v>323936</v>
      </c>
      <c r="E9" s="6">
        <v>857.35929119427215</v>
      </c>
      <c r="F9" s="122">
        <v>13544764</v>
      </c>
      <c r="G9" s="15">
        <v>23.915957487336065</v>
      </c>
      <c r="H9" s="100"/>
      <c r="I9" s="100"/>
    </row>
    <row r="10" spans="1:9" s="113" customFormat="1" ht="20.25" customHeight="1" x14ac:dyDescent="0.2">
      <c r="A10" s="100"/>
      <c r="B10" s="50" t="s">
        <v>8</v>
      </c>
      <c r="C10" s="6">
        <v>266694.89019000001</v>
      </c>
      <c r="D10" s="6">
        <v>22456</v>
      </c>
      <c r="E10" s="6">
        <v>913.5639273725028</v>
      </c>
      <c r="F10" s="122">
        <v>294895</v>
      </c>
      <c r="G10" s="15">
        <v>76.149137828718693</v>
      </c>
      <c r="H10" s="100"/>
      <c r="I10" s="100"/>
    </row>
    <row r="11" spans="1:9" s="113" customFormat="1" ht="20.25" customHeight="1" x14ac:dyDescent="0.2">
      <c r="A11" s="100"/>
      <c r="B11" s="50" t="s">
        <v>9</v>
      </c>
      <c r="C11" s="6">
        <v>1052753.73025</v>
      </c>
      <c r="D11" s="6">
        <v>76892.899999999994</v>
      </c>
      <c r="E11" s="6">
        <v>1053.1668876200135</v>
      </c>
      <c r="F11" s="122">
        <v>2962371</v>
      </c>
      <c r="G11" s="15">
        <v>25.956539542143776</v>
      </c>
      <c r="H11" s="100"/>
      <c r="I11" s="100"/>
    </row>
    <row r="12" spans="1:9" s="113" customFormat="1" ht="20.25" customHeight="1" x14ac:dyDescent="0.2">
      <c r="A12" s="100"/>
      <c r="B12" s="50" t="s">
        <v>10</v>
      </c>
      <c r="C12" s="6">
        <v>364833</v>
      </c>
      <c r="D12" s="6">
        <v>39872</v>
      </c>
      <c r="E12" s="6">
        <v>703.85425669835774</v>
      </c>
      <c r="F12" s="122">
        <v>870657</v>
      </c>
      <c r="G12" s="15">
        <v>45.795301708939341</v>
      </c>
      <c r="H12" s="100"/>
      <c r="I12" s="100"/>
    </row>
    <row r="13" spans="1:9" s="113" customFormat="1" ht="20.25" customHeight="1" x14ac:dyDescent="0.2">
      <c r="A13" s="100"/>
      <c r="B13" s="50" t="s">
        <v>11</v>
      </c>
      <c r="C13" s="6">
        <v>505987</v>
      </c>
      <c r="D13" s="6">
        <v>39344</v>
      </c>
      <c r="E13" s="6">
        <v>989.27605030187385</v>
      </c>
      <c r="F13" s="122">
        <v>907389</v>
      </c>
      <c r="G13" s="15">
        <v>43.359573457469729</v>
      </c>
      <c r="H13" s="100"/>
      <c r="I13" s="100"/>
    </row>
    <row r="14" spans="1:9" s="113" customFormat="1" ht="20.25" customHeight="1" x14ac:dyDescent="0.2">
      <c r="A14" s="100"/>
      <c r="B14" s="50" t="s">
        <v>12</v>
      </c>
      <c r="C14" s="6">
        <v>283924.01017000002</v>
      </c>
      <c r="D14" s="6">
        <v>22673</v>
      </c>
      <c r="E14" s="6">
        <v>963.27387088675448</v>
      </c>
      <c r="F14" s="122">
        <v>408804</v>
      </c>
      <c r="G14" s="15">
        <v>55.461786088198743</v>
      </c>
      <c r="H14" s="100"/>
      <c r="I14" s="100"/>
    </row>
    <row r="15" spans="1:9" s="113" customFormat="1" ht="20.25" customHeight="1" x14ac:dyDescent="0.2">
      <c r="A15" s="100"/>
      <c r="B15" s="50" t="s">
        <v>13</v>
      </c>
      <c r="C15" s="6">
        <v>551511.60700000008</v>
      </c>
      <c r="D15" s="6">
        <v>47849.5</v>
      </c>
      <c r="E15" s="6">
        <v>886.61260345940457</v>
      </c>
      <c r="F15" s="122">
        <v>1078274</v>
      </c>
      <c r="G15" s="15">
        <v>44.376012034047008</v>
      </c>
      <c r="H15" s="100"/>
      <c r="I15" s="100"/>
    </row>
    <row r="16" spans="1:9" s="113" customFormat="1" ht="20.25" customHeight="1" x14ac:dyDescent="0.2">
      <c r="A16" s="100"/>
      <c r="B16" s="50" t="s">
        <v>14</v>
      </c>
      <c r="C16" s="6">
        <v>347055.54894000001</v>
      </c>
      <c r="D16" s="6">
        <v>32571.599999999999</v>
      </c>
      <c r="E16" s="6">
        <v>819.62754938941634</v>
      </c>
      <c r="F16" s="122">
        <v>458282</v>
      </c>
      <c r="G16" s="15">
        <v>71.073269297070368</v>
      </c>
      <c r="H16" s="100"/>
      <c r="I16" s="100"/>
    </row>
    <row r="17" spans="1:9" s="113" customFormat="1" ht="20.25" customHeight="1" x14ac:dyDescent="0.2">
      <c r="A17" s="100"/>
      <c r="B17" s="50" t="s">
        <v>15</v>
      </c>
      <c r="C17" s="6">
        <v>330783.59999999998</v>
      </c>
      <c r="D17" s="6">
        <v>25111</v>
      </c>
      <c r="E17" s="6">
        <v>1013.2966551587872</v>
      </c>
      <c r="F17" s="122">
        <v>564739</v>
      </c>
      <c r="G17" s="15">
        <v>44.464788158777772</v>
      </c>
      <c r="H17" s="100"/>
      <c r="I17" s="100"/>
    </row>
    <row r="18" spans="1:9" s="113" customFormat="1" ht="20.25" customHeight="1" x14ac:dyDescent="0.2">
      <c r="A18" s="100"/>
      <c r="B18" s="50" t="s">
        <v>16</v>
      </c>
      <c r="C18" s="6">
        <v>209927.13235</v>
      </c>
      <c r="D18" s="6">
        <v>15648</v>
      </c>
      <c r="E18" s="6">
        <v>1031.9683633691209</v>
      </c>
      <c r="F18" s="122">
        <v>287175</v>
      </c>
      <c r="G18" s="15">
        <v>54.489422825803082</v>
      </c>
      <c r="H18" s="100"/>
      <c r="I18" s="100"/>
    </row>
    <row r="19" spans="1:9" s="113" customFormat="1" ht="20.25" customHeight="1" x14ac:dyDescent="0.2">
      <c r="A19" s="100"/>
      <c r="B19" s="50" t="s">
        <v>17</v>
      </c>
      <c r="C19" s="6">
        <v>288136.054</v>
      </c>
      <c r="D19" s="6">
        <v>25989.4</v>
      </c>
      <c r="E19" s="6">
        <v>852.8212211960971</v>
      </c>
      <c r="F19" s="122">
        <v>253898</v>
      </c>
      <c r="G19" s="15">
        <v>102.36157827158938</v>
      </c>
      <c r="H19" s="100"/>
      <c r="I19" s="100"/>
    </row>
    <row r="20" spans="1:9" s="113" customFormat="1" ht="20.25" customHeight="1" x14ac:dyDescent="0.2">
      <c r="A20" s="100"/>
      <c r="B20" s="50" t="s">
        <v>18</v>
      </c>
      <c r="C20" s="6">
        <v>638084</v>
      </c>
      <c r="D20" s="6">
        <v>45903</v>
      </c>
      <c r="E20" s="6">
        <v>1069.2848967471541</v>
      </c>
      <c r="F20" s="122">
        <v>1528895</v>
      </c>
      <c r="G20" s="15">
        <v>30.023644527583645</v>
      </c>
      <c r="H20" s="100"/>
      <c r="I20" s="100"/>
    </row>
    <row r="21" spans="1:9" s="113" customFormat="1" ht="20.25" customHeight="1" x14ac:dyDescent="0.2">
      <c r="A21" s="100"/>
      <c r="B21" s="50" t="s">
        <v>19</v>
      </c>
      <c r="C21" s="6">
        <v>360666.10943000001</v>
      </c>
      <c r="D21" s="6">
        <v>32231.066666666666</v>
      </c>
      <c r="E21" s="6">
        <v>860.77036066333847</v>
      </c>
      <c r="F21" s="122">
        <v>906092</v>
      </c>
      <c r="G21" s="15">
        <v>35.571516652466485</v>
      </c>
      <c r="H21" s="100"/>
      <c r="I21" s="100"/>
    </row>
    <row r="22" spans="1:9" s="113" customFormat="1" ht="20.25" customHeight="1" x14ac:dyDescent="0.2">
      <c r="A22" s="100"/>
      <c r="B22" s="50" t="s">
        <v>20</v>
      </c>
      <c r="C22" s="6">
        <v>418022.82400000002</v>
      </c>
      <c r="D22" s="6">
        <v>32755</v>
      </c>
      <c r="E22" s="6">
        <v>981.70056010239193</v>
      </c>
      <c r="F22" s="122">
        <v>481819</v>
      </c>
      <c r="G22" s="15">
        <v>67.9819600306339</v>
      </c>
      <c r="H22" s="100"/>
      <c r="I22" s="100"/>
    </row>
    <row r="23" spans="1:9" s="113" customFormat="1" ht="20.25" customHeight="1" x14ac:dyDescent="0.2">
      <c r="A23" s="100"/>
      <c r="B23" s="50" t="s">
        <v>21</v>
      </c>
      <c r="C23" s="6">
        <v>391865.29800000001</v>
      </c>
      <c r="D23" s="6">
        <v>31451</v>
      </c>
      <c r="E23" s="6">
        <v>958.42690094236946</v>
      </c>
      <c r="F23" s="122">
        <v>571366</v>
      </c>
      <c r="G23" s="15">
        <v>55.045277457881639</v>
      </c>
      <c r="H23" s="100"/>
      <c r="I23" s="100"/>
    </row>
    <row r="24" spans="1:9" s="113" customFormat="1" ht="20.25" customHeight="1" x14ac:dyDescent="0.2">
      <c r="A24" s="100"/>
      <c r="B24" s="50" t="s">
        <v>22</v>
      </c>
      <c r="C24" s="6">
        <v>467365.94896000001</v>
      </c>
      <c r="D24" s="6">
        <v>38916</v>
      </c>
      <c r="E24" s="6">
        <v>923.81608703558743</v>
      </c>
      <c r="F24" s="122">
        <v>979393</v>
      </c>
      <c r="G24" s="15">
        <v>39.734815339705307</v>
      </c>
      <c r="H24" s="100"/>
      <c r="I24" s="100"/>
    </row>
    <row r="25" spans="1:9" s="113" customFormat="1" ht="20.25" customHeight="1" x14ac:dyDescent="0.2">
      <c r="A25" s="100"/>
      <c r="B25" s="50" t="s">
        <v>23</v>
      </c>
      <c r="C25" s="6">
        <v>317479.799</v>
      </c>
      <c r="D25" s="6">
        <v>28851</v>
      </c>
      <c r="E25" s="6">
        <v>846.47059027416731</v>
      </c>
      <c r="F25" s="122">
        <v>560139</v>
      </c>
      <c r="G25" s="15">
        <v>51.506858119145427</v>
      </c>
      <c r="H25" s="100"/>
      <c r="I25" s="100"/>
    </row>
    <row r="26" spans="1:9" s="113" customFormat="1" ht="20.25" customHeight="1" x14ac:dyDescent="0.2">
      <c r="A26" s="100"/>
      <c r="B26" s="50" t="s">
        <v>24</v>
      </c>
      <c r="C26" s="6">
        <v>203290</v>
      </c>
      <c r="D26" s="6">
        <v>18113</v>
      </c>
      <c r="E26" s="6">
        <v>863.34082193409745</v>
      </c>
      <c r="F26" s="122">
        <v>330026</v>
      </c>
      <c r="G26" s="15">
        <v>54.883554629029227</v>
      </c>
      <c r="H26" s="100"/>
      <c r="I26" s="100"/>
    </row>
    <row r="27" spans="1:9" s="113" customFormat="1" ht="20.25" customHeight="1" x14ac:dyDescent="0.2">
      <c r="A27" s="100"/>
      <c r="B27" s="50" t="s">
        <v>25</v>
      </c>
      <c r="C27" s="6">
        <v>265534.39159000001</v>
      </c>
      <c r="D27" s="6">
        <v>16412.3</v>
      </c>
      <c r="E27" s="6">
        <v>1244.5374767704711</v>
      </c>
      <c r="F27" s="122">
        <v>186210</v>
      </c>
      <c r="G27" s="15">
        <v>88.138660651952094</v>
      </c>
      <c r="H27" s="100"/>
      <c r="I27" s="100"/>
    </row>
    <row r="28" spans="1:9" s="113" customFormat="1" ht="20.25" customHeight="1" x14ac:dyDescent="0.2">
      <c r="A28" s="100"/>
      <c r="B28" s="50" t="s">
        <v>26</v>
      </c>
      <c r="C28" s="6">
        <v>1185451.08256</v>
      </c>
      <c r="D28" s="6">
        <v>94802</v>
      </c>
      <c r="E28" s="6">
        <v>961.88418822712276</v>
      </c>
      <c r="F28" s="122">
        <v>2979021</v>
      </c>
      <c r="G28" s="15">
        <v>31.823206348662868</v>
      </c>
      <c r="H28" s="100"/>
      <c r="I28" s="100"/>
    </row>
    <row r="29" spans="1:9" s="113" customFormat="1" ht="20.25" customHeight="1" x14ac:dyDescent="0.2">
      <c r="A29" s="100"/>
      <c r="B29" s="50" t="s">
        <v>133</v>
      </c>
      <c r="C29" s="6">
        <v>361844.61953000003</v>
      </c>
      <c r="D29" s="6">
        <v>31535</v>
      </c>
      <c r="E29" s="6">
        <v>882.64472815309</v>
      </c>
      <c r="F29" s="122">
        <v>705460</v>
      </c>
      <c r="G29" s="15">
        <v>44.701329628894619</v>
      </c>
      <c r="H29" s="100"/>
      <c r="I29" s="100"/>
    </row>
    <row r="30" spans="1:9" s="113" customFormat="1" ht="20.25" customHeight="1" x14ac:dyDescent="0.2">
      <c r="A30" s="100"/>
      <c r="B30" s="50" t="s">
        <v>27</v>
      </c>
      <c r="C30" s="6">
        <v>507825</v>
      </c>
      <c r="D30" s="6">
        <v>45194.766666666663</v>
      </c>
      <c r="E30" s="6">
        <v>864.33594903970902</v>
      </c>
      <c r="F30" s="122">
        <v>1232100</v>
      </c>
      <c r="G30" s="15">
        <v>36.681086491897304</v>
      </c>
      <c r="H30" s="100"/>
      <c r="I30" s="100"/>
    </row>
    <row r="31" spans="1:9" s="113" customFormat="1" ht="20.25" customHeight="1" thickBot="1" x14ac:dyDescent="0.25">
      <c r="A31" s="100"/>
      <c r="B31" s="50" t="s">
        <v>132</v>
      </c>
      <c r="C31" s="6">
        <v>171090.76194</v>
      </c>
      <c r="D31" s="6">
        <v>6636</v>
      </c>
      <c r="E31" s="6">
        <v>1983.2471129503408</v>
      </c>
      <c r="F31" s="122">
        <v>94968</v>
      </c>
      <c r="G31" s="15">
        <v>69.876168814758657</v>
      </c>
      <c r="H31" s="100"/>
      <c r="I31" s="100"/>
    </row>
    <row r="32" spans="1:9" s="113" customFormat="1" ht="26.25" customHeight="1" thickBot="1" x14ac:dyDescent="0.25">
      <c r="A32" s="100"/>
      <c r="B32" s="168" t="s">
        <v>28</v>
      </c>
      <c r="C32" s="176">
        <v>14752157.393479997</v>
      </c>
      <c r="D32" s="176">
        <v>1201482.5333333332</v>
      </c>
      <c r="E32" s="176">
        <v>944.48425713831989</v>
      </c>
      <c r="F32" s="176">
        <v>35219612</v>
      </c>
      <c r="G32" s="177">
        <v>34.114019579015618</v>
      </c>
      <c r="H32" s="100"/>
      <c r="I32" s="100"/>
    </row>
    <row r="33" spans="2:8" ht="8.25" customHeight="1" x14ac:dyDescent="0.2">
      <c r="B33" s="40"/>
      <c r="C33" s="40"/>
      <c r="D33" s="40"/>
      <c r="E33" s="40"/>
      <c r="F33" s="40"/>
      <c r="G33" s="40"/>
      <c r="H33" s="40"/>
    </row>
    <row r="34" spans="2:8" x14ac:dyDescent="0.2">
      <c r="B34" s="67" t="s">
        <v>126</v>
      </c>
      <c r="C34" s="67"/>
      <c r="D34" s="67"/>
      <c r="E34" s="67"/>
      <c r="F34" s="67"/>
      <c r="G34" s="67"/>
      <c r="H34" s="40"/>
    </row>
    <row r="35" spans="2:8" x14ac:dyDescent="0.2">
      <c r="B35" s="136"/>
      <c r="C35" s="136"/>
      <c r="D35" s="136"/>
      <c r="E35" s="136"/>
      <c r="F35" s="136"/>
      <c r="G35" s="136"/>
      <c r="H35" s="40"/>
    </row>
    <row r="36" spans="2:8" x14ac:dyDescent="0.2">
      <c r="B36" s="133"/>
      <c r="C36" s="133"/>
      <c r="D36" s="133"/>
      <c r="E36" s="133"/>
      <c r="F36" s="133"/>
      <c r="G36" s="133"/>
    </row>
    <row r="37" spans="2:8" x14ac:dyDescent="0.2">
      <c r="B37" s="133"/>
      <c r="C37" s="133"/>
      <c r="D37" s="133"/>
      <c r="E37" s="133"/>
      <c r="F37" s="133"/>
      <c r="G37" s="133"/>
    </row>
    <row r="38" spans="2:8" x14ac:dyDescent="0.2">
      <c r="B38" s="133"/>
      <c r="C38" s="133"/>
      <c r="D38" s="133"/>
      <c r="E38" s="133"/>
      <c r="F38" s="133"/>
      <c r="G38" s="133"/>
    </row>
    <row r="39" spans="2:8" x14ac:dyDescent="0.2">
      <c r="B39" s="133"/>
      <c r="C39" s="133"/>
      <c r="D39" s="133"/>
      <c r="E39" s="133"/>
      <c r="F39" s="133"/>
      <c r="G39" s="133"/>
    </row>
    <row r="40" spans="2:8" x14ac:dyDescent="0.2">
      <c r="B40" s="133"/>
      <c r="C40" s="133"/>
      <c r="D40" s="133"/>
      <c r="E40" s="133"/>
      <c r="F40" s="133"/>
      <c r="G40" s="133"/>
    </row>
    <row r="41" spans="2:8" x14ac:dyDescent="0.2">
      <c r="B41" s="133"/>
      <c r="C41" s="133"/>
      <c r="D41" s="133"/>
      <c r="E41" s="133"/>
      <c r="F41" s="133"/>
      <c r="G41" s="133"/>
    </row>
    <row r="42" spans="2:8" x14ac:dyDescent="0.2">
      <c r="B42" s="133"/>
      <c r="C42" s="133"/>
      <c r="D42" s="133"/>
      <c r="E42" s="133"/>
      <c r="F42" s="133"/>
      <c r="G42" s="133"/>
    </row>
    <row r="43" spans="2:8" x14ac:dyDescent="0.2">
      <c r="B43" s="133"/>
      <c r="C43" s="133"/>
      <c r="D43" s="133"/>
      <c r="E43" s="133"/>
      <c r="F43" s="133"/>
      <c r="G43" s="133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4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9" width="11.42578125" style="40"/>
    <col min="10" max="16384" width="11.42578125" style="60"/>
  </cols>
  <sheetData>
    <row r="1" spans="1:9" x14ac:dyDescent="0.2">
      <c r="B1" s="40"/>
      <c r="C1" s="40"/>
      <c r="D1" s="40"/>
      <c r="E1" s="40"/>
      <c r="F1" s="40"/>
      <c r="G1" s="40"/>
      <c r="H1" s="40"/>
    </row>
    <row r="2" spans="1:9" ht="15.75" x14ac:dyDescent="0.2">
      <c r="B2" s="102"/>
      <c r="C2" s="102"/>
      <c r="D2" s="102"/>
      <c r="E2" s="102"/>
      <c r="F2" s="102"/>
      <c r="G2" s="102"/>
      <c r="H2" s="40"/>
    </row>
    <row r="3" spans="1:9" s="113" customFormat="1" ht="18.75" customHeight="1" x14ac:dyDescent="0.2">
      <c r="A3" s="100"/>
      <c r="B3" s="42" t="s">
        <v>58</v>
      </c>
      <c r="C3" s="42"/>
      <c r="D3" s="42"/>
      <c r="E3" s="42"/>
      <c r="F3" s="42"/>
      <c r="G3" s="42"/>
      <c r="H3" s="100"/>
      <c r="I3" s="100"/>
    </row>
    <row r="4" spans="1:9" s="111" customFormat="1" ht="18.75" customHeight="1" x14ac:dyDescent="0.2">
      <c r="A4" s="109"/>
      <c r="B4" s="144" t="s">
        <v>0</v>
      </c>
      <c r="C4" s="144"/>
      <c r="D4" s="144"/>
      <c r="E4" s="144"/>
      <c r="F4" s="144"/>
      <c r="G4" s="144"/>
      <c r="H4" s="109"/>
      <c r="I4" s="109"/>
    </row>
    <row r="5" spans="1:9" ht="18.75" customHeight="1" x14ac:dyDescent="0.2">
      <c r="B5" s="142" t="s">
        <v>38</v>
      </c>
      <c r="C5" s="142"/>
      <c r="D5" s="142"/>
      <c r="E5" s="142"/>
      <c r="F5" s="142"/>
      <c r="G5" s="142"/>
      <c r="H5" s="40"/>
    </row>
    <row r="6" spans="1:9" ht="13.5" thickBot="1" x14ac:dyDescent="0.25">
      <c r="B6" s="40"/>
      <c r="C6" s="40"/>
      <c r="D6" s="40"/>
      <c r="E6" s="40"/>
      <c r="F6" s="40"/>
      <c r="G6" s="40"/>
      <c r="H6" s="40"/>
    </row>
    <row r="7" spans="1:9" s="111" customFormat="1" ht="53.25" customHeight="1" thickBot="1" x14ac:dyDescent="0.25">
      <c r="A7" s="10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109"/>
      <c r="I7" s="109"/>
    </row>
    <row r="8" spans="1:9" s="113" customFormat="1" ht="20.25" customHeight="1" x14ac:dyDescent="0.2">
      <c r="A8" s="100"/>
      <c r="B8" s="147" t="s">
        <v>6</v>
      </c>
      <c r="C8" s="6">
        <v>1723283.89876</v>
      </c>
      <c r="D8" s="6">
        <v>109318</v>
      </c>
      <c r="E8" s="6">
        <v>1212.6118288352823</v>
      </c>
      <c r="F8" s="6">
        <v>2985428</v>
      </c>
      <c r="G8" s="15">
        <v>36.617195256425546</v>
      </c>
      <c r="H8" s="100"/>
      <c r="I8" s="100"/>
    </row>
    <row r="9" spans="1:9" s="113" customFormat="1" ht="20.25" customHeight="1" x14ac:dyDescent="0.2">
      <c r="A9" s="100"/>
      <c r="B9" s="50" t="s">
        <v>7</v>
      </c>
      <c r="C9" s="6">
        <v>3991144.2730800002</v>
      </c>
      <c r="D9" s="6">
        <v>348788</v>
      </c>
      <c r="E9" s="6">
        <v>880.22265080573527</v>
      </c>
      <c r="F9" s="122">
        <v>13634681</v>
      </c>
      <c r="G9" s="15">
        <v>25.580943184516016</v>
      </c>
      <c r="H9" s="100"/>
      <c r="I9" s="100"/>
    </row>
    <row r="10" spans="1:9" s="113" customFormat="1" ht="20.25" customHeight="1" x14ac:dyDescent="0.2">
      <c r="A10" s="100"/>
      <c r="B10" s="50" t="s">
        <v>8</v>
      </c>
      <c r="C10" s="6">
        <v>275998.49358000001</v>
      </c>
      <c r="D10" s="6">
        <v>21843.533333333333</v>
      </c>
      <c r="E10" s="6">
        <v>971.94226906091319</v>
      </c>
      <c r="F10" s="122">
        <v>298246</v>
      </c>
      <c r="G10" s="15">
        <v>73.239987571780787</v>
      </c>
      <c r="H10" s="100"/>
      <c r="I10" s="100"/>
    </row>
    <row r="11" spans="1:9" s="113" customFormat="1" ht="20.25" customHeight="1" x14ac:dyDescent="0.2">
      <c r="A11" s="100"/>
      <c r="B11" s="50" t="s">
        <v>9</v>
      </c>
      <c r="C11" s="6">
        <v>1180495.1780000001</v>
      </c>
      <c r="D11" s="6">
        <v>75730.933333333334</v>
      </c>
      <c r="E11" s="6">
        <v>1199.0783341454753</v>
      </c>
      <c r="F11" s="122">
        <v>2973533</v>
      </c>
      <c r="G11" s="15">
        <v>25.468334581567898</v>
      </c>
      <c r="H11" s="100"/>
      <c r="I11" s="100"/>
    </row>
    <row r="12" spans="1:9" s="113" customFormat="1" ht="20.25" customHeight="1" x14ac:dyDescent="0.2">
      <c r="A12" s="100"/>
      <c r="B12" s="50" t="s">
        <v>10</v>
      </c>
      <c r="C12" s="6">
        <v>439106.36109000002</v>
      </c>
      <c r="D12" s="6">
        <v>40576</v>
      </c>
      <c r="E12" s="6">
        <v>832.44805775676411</v>
      </c>
      <c r="F12" s="122">
        <v>876423</v>
      </c>
      <c r="G12" s="15">
        <v>46.297278825407368</v>
      </c>
      <c r="H12" s="100"/>
      <c r="I12" s="100"/>
    </row>
    <row r="13" spans="1:9" s="113" customFormat="1" ht="20.25" customHeight="1" x14ac:dyDescent="0.2">
      <c r="A13" s="100"/>
      <c r="B13" s="50" t="s">
        <v>11</v>
      </c>
      <c r="C13" s="6">
        <v>526144</v>
      </c>
      <c r="D13" s="6">
        <v>38960</v>
      </c>
      <c r="E13" s="6">
        <v>1038.8248302006002</v>
      </c>
      <c r="F13" s="122">
        <v>911091</v>
      </c>
      <c r="G13" s="15">
        <v>42.761919500906053</v>
      </c>
      <c r="H13" s="100"/>
      <c r="I13" s="100"/>
    </row>
    <row r="14" spans="1:9" s="113" customFormat="1" ht="20.25" customHeight="1" x14ac:dyDescent="0.2">
      <c r="A14" s="100"/>
      <c r="B14" s="50" t="s">
        <v>12</v>
      </c>
      <c r="C14" s="6">
        <v>290411.21004999999</v>
      </c>
      <c r="D14" s="6">
        <v>21036</v>
      </c>
      <c r="E14" s="6">
        <v>1061.9568287697282</v>
      </c>
      <c r="F14" s="122">
        <v>415163</v>
      </c>
      <c r="G14" s="15">
        <v>50.669255208195331</v>
      </c>
      <c r="H14" s="100"/>
      <c r="I14" s="100"/>
    </row>
    <row r="15" spans="1:9" s="113" customFormat="1" ht="20.25" customHeight="1" x14ac:dyDescent="0.2">
      <c r="A15" s="100"/>
      <c r="B15" s="50" t="s">
        <v>13</v>
      </c>
      <c r="C15" s="6">
        <v>568595.67000000004</v>
      </c>
      <c r="D15" s="6">
        <v>49249</v>
      </c>
      <c r="E15" s="6">
        <v>888.10185915528166</v>
      </c>
      <c r="F15" s="122">
        <v>1079142</v>
      </c>
      <c r="G15" s="15">
        <v>45.637182131730576</v>
      </c>
      <c r="H15" s="100"/>
      <c r="I15" s="100"/>
    </row>
    <row r="16" spans="1:9" s="113" customFormat="1" ht="20.25" customHeight="1" x14ac:dyDescent="0.2">
      <c r="A16" s="100"/>
      <c r="B16" s="50" t="s">
        <v>14</v>
      </c>
      <c r="C16" s="6">
        <v>355518.35623999999</v>
      </c>
      <c r="D16" s="6">
        <v>32049.533333333333</v>
      </c>
      <c r="E16" s="6">
        <v>853.29061051170947</v>
      </c>
      <c r="F16" s="122">
        <v>465595</v>
      </c>
      <c r="G16" s="15">
        <v>68.835647576398657</v>
      </c>
      <c r="H16" s="100"/>
      <c r="I16" s="100"/>
    </row>
    <row r="17" spans="1:9" s="113" customFormat="1" ht="20.25" customHeight="1" x14ac:dyDescent="0.2">
      <c r="A17" s="100"/>
      <c r="B17" s="50" t="s">
        <v>15</v>
      </c>
      <c r="C17" s="6">
        <v>327063.77601999999</v>
      </c>
      <c r="D17" s="6">
        <v>28479.5</v>
      </c>
      <c r="E17" s="6">
        <v>883.39865522703906</v>
      </c>
      <c r="F17" s="122">
        <v>569706</v>
      </c>
      <c r="G17" s="15">
        <v>49.989819310310935</v>
      </c>
      <c r="H17" s="100"/>
      <c r="I17" s="100"/>
    </row>
    <row r="18" spans="1:9" s="113" customFormat="1" ht="20.25" customHeight="1" x14ac:dyDescent="0.2">
      <c r="A18" s="100"/>
      <c r="B18" s="50" t="s">
        <v>16</v>
      </c>
      <c r="C18" s="6">
        <v>218574.63500000001</v>
      </c>
      <c r="D18" s="6">
        <v>16620.400000000001</v>
      </c>
      <c r="E18" s="6">
        <v>1011.6142488471072</v>
      </c>
      <c r="F18" s="122">
        <v>289815</v>
      </c>
      <c r="G18" s="15">
        <v>57.348308403636807</v>
      </c>
      <c r="H18" s="100"/>
      <c r="I18" s="100"/>
    </row>
    <row r="19" spans="1:9" s="113" customFormat="1" ht="20.25" customHeight="1" x14ac:dyDescent="0.2">
      <c r="A19" s="100"/>
      <c r="B19" s="50" t="s">
        <v>17</v>
      </c>
      <c r="C19" s="6">
        <v>287490.93267000001</v>
      </c>
      <c r="D19" s="6">
        <v>22522.400000000001</v>
      </c>
      <c r="E19" s="6">
        <v>981.89745002582038</v>
      </c>
      <c r="F19" s="122">
        <v>258231</v>
      </c>
      <c r="G19" s="15">
        <v>87.218033466160151</v>
      </c>
      <c r="H19" s="100"/>
      <c r="I19" s="100"/>
    </row>
    <row r="20" spans="1:9" s="113" customFormat="1" ht="20.25" customHeight="1" x14ac:dyDescent="0.2">
      <c r="A20" s="100"/>
      <c r="B20" s="50" t="s">
        <v>18</v>
      </c>
      <c r="C20" s="6">
        <v>645900</v>
      </c>
      <c r="D20" s="6">
        <v>54829.966666666667</v>
      </c>
      <c r="E20" s="6">
        <v>906.15804468144336</v>
      </c>
      <c r="F20" s="122">
        <v>1536986</v>
      </c>
      <c r="G20" s="15">
        <v>35.673692972263034</v>
      </c>
      <c r="H20" s="100"/>
      <c r="I20" s="100"/>
    </row>
    <row r="21" spans="1:9" s="113" customFormat="1" ht="20.25" customHeight="1" x14ac:dyDescent="0.2">
      <c r="A21" s="100"/>
      <c r="B21" s="50" t="s">
        <v>19</v>
      </c>
      <c r="C21" s="6">
        <v>405300</v>
      </c>
      <c r="D21" s="6">
        <v>33733.066666666666</v>
      </c>
      <c r="E21" s="6">
        <v>924.2243933822524</v>
      </c>
      <c r="F21" s="122">
        <v>918797</v>
      </c>
      <c r="G21" s="15">
        <v>36.714384860493304</v>
      </c>
      <c r="H21" s="100"/>
      <c r="I21" s="100"/>
    </row>
    <row r="22" spans="1:9" s="113" customFormat="1" ht="20.25" customHeight="1" x14ac:dyDescent="0.2">
      <c r="A22" s="100"/>
      <c r="B22" s="50" t="s">
        <v>20</v>
      </c>
      <c r="C22" s="6">
        <v>430313.54349000001</v>
      </c>
      <c r="D22" s="6">
        <v>33753</v>
      </c>
      <c r="E22" s="6">
        <v>980.68443714404884</v>
      </c>
      <c r="F22" s="122">
        <v>496567</v>
      </c>
      <c r="G22" s="15">
        <v>67.972700562059103</v>
      </c>
      <c r="H22" s="100"/>
      <c r="I22" s="100"/>
    </row>
    <row r="23" spans="1:9" s="113" customFormat="1" ht="20.25" customHeight="1" x14ac:dyDescent="0.2">
      <c r="A23" s="100"/>
      <c r="B23" s="50" t="s">
        <v>21</v>
      </c>
      <c r="C23" s="6">
        <v>383556</v>
      </c>
      <c r="D23" s="6">
        <v>30759.533333333333</v>
      </c>
      <c r="E23" s="6">
        <v>959.19230544159836</v>
      </c>
      <c r="F23" s="122">
        <v>578536</v>
      </c>
      <c r="G23" s="15">
        <v>53.167881226636432</v>
      </c>
      <c r="H23" s="100"/>
      <c r="I23" s="100"/>
    </row>
    <row r="24" spans="1:9" s="113" customFormat="1" ht="20.25" customHeight="1" x14ac:dyDescent="0.2">
      <c r="A24" s="100"/>
      <c r="B24" s="50" t="s">
        <v>22</v>
      </c>
      <c r="C24" s="6">
        <v>458324.33789999998</v>
      </c>
      <c r="D24" s="6">
        <v>39239.933333333334</v>
      </c>
      <c r="E24" s="6">
        <v>898.46529555775658</v>
      </c>
      <c r="F24" s="122">
        <v>992374</v>
      </c>
      <c r="G24" s="15">
        <v>39.541476634145326</v>
      </c>
      <c r="H24" s="100"/>
      <c r="I24" s="100"/>
    </row>
    <row r="25" spans="1:9" s="113" customFormat="1" ht="20.25" customHeight="1" x14ac:dyDescent="0.2">
      <c r="A25" s="100"/>
      <c r="B25" s="50" t="s">
        <v>23</v>
      </c>
      <c r="C25" s="6">
        <v>347125.69</v>
      </c>
      <c r="D25" s="6">
        <v>28393</v>
      </c>
      <c r="E25" s="6">
        <v>940.44222709280996</v>
      </c>
      <c r="F25" s="122">
        <v>558647</v>
      </c>
      <c r="G25" s="15">
        <v>50.824581533598142</v>
      </c>
      <c r="H25" s="100"/>
      <c r="I25" s="100"/>
    </row>
    <row r="26" spans="1:9" s="113" customFormat="1" ht="20.25" customHeight="1" x14ac:dyDescent="0.2">
      <c r="A26" s="100"/>
      <c r="B26" s="50" t="s">
        <v>24</v>
      </c>
      <c r="C26" s="6">
        <v>197060.82</v>
      </c>
      <c r="D26" s="6">
        <v>17001</v>
      </c>
      <c r="E26" s="6">
        <v>891.62546999497772</v>
      </c>
      <c r="F26" s="122">
        <v>335637</v>
      </c>
      <c r="G26" s="15">
        <v>50.652937548601621</v>
      </c>
      <c r="H26" s="100"/>
      <c r="I26" s="100"/>
    </row>
    <row r="27" spans="1:9" s="113" customFormat="1" ht="20.25" customHeight="1" x14ac:dyDescent="0.2">
      <c r="A27" s="100"/>
      <c r="B27" s="50" t="s">
        <v>25</v>
      </c>
      <c r="C27" s="6">
        <v>281665.91673</v>
      </c>
      <c r="D27" s="6">
        <v>16941.3</v>
      </c>
      <c r="E27" s="6">
        <v>1278.9224545478073</v>
      </c>
      <c r="F27" s="122">
        <v>189688</v>
      </c>
      <c r="G27" s="15">
        <v>89.311395554805785</v>
      </c>
      <c r="H27" s="100"/>
      <c r="I27" s="100"/>
    </row>
    <row r="28" spans="1:9" s="113" customFormat="1" ht="20.25" customHeight="1" x14ac:dyDescent="0.2">
      <c r="A28" s="100"/>
      <c r="B28" s="50" t="s">
        <v>26</v>
      </c>
      <c r="C28" s="6">
        <v>1213386.11534</v>
      </c>
      <c r="D28" s="6">
        <v>94625</v>
      </c>
      <c r="E28" s="6">
        <v>986.39253355553308</v>
      </c>
      <c r="F28" s="122">
        <v>2987522</v>
      </c>
      <c r="G28" s="15">
        <v>31.673406923865333</v>
      </c>
      <c r="H28" s="100"/>
      <c r="I28" s="100"/>
    </row>
    <row r="29" spans="1:9" s="113" customFormat="1" ht="20.25" customHeight="1" x14ac:dyDescent="0.2">
      <c r="A29" s="100"/>
      <c r="B29" s="50" t="s">
        <v>133</v>
      </c>
      <c r="C29" s="6">
        <v>372160.95668</v>
      </c>
      <c r="D29" s="6">
        <v>33651</v>
      </c>
      <c r="E29" s="6">
        <v>850.72556234470119</v>
      </c>
      <c r="F29" s="122">
        <v>705009</v>
      </c>
      <c r="G29" s="15">
        <v>47.731305557801392</v>
      </c>
      <c r="H29" s="100"/>
      <c r="I29" s="100"/>
    </row>
    <row r="30" spans="1:9" s="113" customFormat="1" ht="20.25" customHeight="1" x14ac:dyDescent="0.2">
      <c r="A30" s="100"/>
      <c r="B30" s="50" t="s">
        <v>27</v>
      </c>
      <c r="C30" s="6">
        <v>538765</v>
      </c>
      <c r="D30" s="6">
        <v>45673.166666666664</v>
      </c>
      <c r="E30" s="6">
        <v>907.39190126503627</v>
      </c>
      <c r="F30" s="122">
        <v>1237629</v>
      </c>
      <c r="G30" s="15">
        <v>36.903762489943809</v>
      </c>
      <c r="H30" s="100"/>
      <c r="I30" s="100"/>
    </row>
    <row r="31" spans="1:9" s="113" customFormat="1" ht="20.25" customHeight="1" thickBot="1" x14ac:dyDescent="0.25">
      <c r="A31" s="100"/>
      <c r="B31" s="50" t="s">
        <v>132</v>
      </c>
      <c r="C31" s="6">
        <v>189422.96299999999</v>
      </c>
      <c r="D31" s="6">
        <v>6878</v>
      </c>
      <c r="E31" s="6">
        <v>2118.4933343771668</v>
      </c>
      <c r="F31" s="122">
        <v>114143</v>
      </c>
      <c r="G31" s="15">
        <v>60.257746861393166</v>
      </c>
      <c r="H31" s="100"/>
      <c r="I31" s="100"/>
    </row>
    <row r="32" spans="1:9" s="113" customFormat="1" ht="26.25" customHeight="1" thickBot="1" x14ac:dyDescent="0.25">
      <c r="A32" s="100"/>
      <c r="B32" s="168" t="s">
        <v>28</v>
      </c>
      <c r="C32" s="176">
        <v>15646808.127629999</v>
      </c>
      <c r="D32" s="176">
        <v>1240651.2666666668</v>
      </c>
      <c r="E32" s="176">
        <v>970.13613538322875</v>
      </c>
      <c r="F32" s="176">
        <v>35408589</v>
      </c>
      <c r="G32" s="177">
        <v>35.038144746933206</v>
      </c>
      <c r="H32" s="100"/>
      <c r="I32" s="100"/>
    </row>
    <row r="33" spans="2:8" ht="8.25" customHeight="1" x14ac:dyDescent="0.2">
      <c r="B33" s="40"/>
      <c r="C33" s="40"/>
      <c r="D33" s="40"/>
      <c r="E33" s="40"/>
      <c r="F33" s="40"/>
      <c r="G33" s="40"/>
      <c r="H33" s="40"/>
    </row>
    <row r="34" spans="2:8" x14ac:dyDescent="0.2">
      <c r="B34" s="67" t="s">
        <v>126</v>
      </c>
      <c r="C34" s="67"/>
      <c r="D34" s="67"/>
      <c r="E34" s="67"/>
      <c r="F34" s="67"/>
      <c r="G34" s="67"/>
      <c r="H34" s="40"/>
    </row>
    <row r="35" spans="2:8" x14ac:dyDescent="0.2">
      <c r="B35" s="136"/>
      <c r="C35" s="136"/>
      <c r="D35" s="136"/>
      <c r="E35" s="136"/>
      <c r="F35" s="136"/>
      <c r="G35" s="136"/>
      <c r="H35" s="40"/>
    </row>
    <row r="36" spans="2:8" x14ac:dyDescent="0.2">
      <c r="B36" s="133"/>
      <c r="C36" s="133"/>
      <c r="D36" s="133"/>
      <c r="E36" s="133"/>
      <c r="F36" s="133"/>
      <c r="G36" s="133"/>
    </row>
    <row r="37" spans="2:8" x14ac:dyDescent="0.2">
      <c r="B37" s="133"/>
      <c r="C37" s="133"/>
      <c r="D37" s="133"/>
      <c r="E37" s="133"/>
      <c r="F37" s="133"/>
      <c r="G37" s="133"/>
    </row>
    <row r="38" spans="2:8" x14ac:dyDescent="0.2">
      <c r="B38" s="133"/>
      <c r="C38" s="133"/>
      <c r="D38" s="133"/>
      <c r="E38" s="133"/>
      <c r="F38" s="133"/>
      <c r="G38" s="133"/>
    </row>
    <row r="39" spans="2:8" x14ac:dyDescent="0.2">
      <c r="B39" s="133"/>
      <c r="C39" s="133"/>
      <c r="D39" s="133"/>
      <c r="E39" s="133"/>
      <c r="F39" s="133"/>
      <c r="G39" s="133"/>
    </row>
    <row r="40" spans="2:8" x14ac:dyDescent="0.2">
      <c r="B40" s="133"/>
      <c r="C40" s="133"/>
      <c r="D40" s="133"/>
      <c r="E40" s="133"/>
      <c r="F40" s="133"/>
      <c r="G40" s="133"/>
    </row>
    <row r="41" spans="2:8" x14ac:dyDescent="0.2">
      <c r="B41" s="133"/>
      <c r="C41" s="133"/>
      <c r="D41" s="133"/>
      <c r="E41" s="133"/>
      <c r="F41" s="133"/>
      <c r="G41" s="133"/>
    </row>
    <row r="42" spans="2:8" x14ac:dyDescent="0.2">
      <c r="B42" s="133"/>
      <c r="C42" s="133"/>
      <c r="D42" s="133"/>
      <c r="E42" s="133"/>
      <c r="F42" s="133"/>
      <c r="G42" s="133"/>
    </row>
    <row r="43" spans="2:8" x14ac:dyDescent="0.2">
      <c r="B43" s="133"/>
      <c r="C43" s="133"/>
      <c r="D43" s="133"/>
      <c r="E43" s="133"/>
      <c r="F43" s="133"/>
      <c r="G43" s="133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4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9" width="11.42578125" style="40"/>
    <col min="10" max="16384" width="11.42578125" style="60"/>
  </cols>
  <sheetData>
    <row r="1" spans="1:9" x14ac:dyDescent="0.2">
      <c r="B1" s="40"/>
      <c r="C1" s="40"/>
      <c r="D1" s="40"/>
      <c r="E1" s="40"/>
      <c r="F1" s="40"/>
      <c r="G1" s="40"/>
      <c r="H1" s="40"/>
    </row>
    <row r="2" spans="1:9" ht="15.75" x14ac:dyDescent="0.2">
      <c r="B2" s="102"/>
      <c r="C2" s="102"/>
      <c r="D2" s="102"/>
      <c r="E2" s="102"/>
      <c r="F2" s="102"/>
      <c r="G2" s="102"/>
      <c r="H2" s="40"/>
    </row>
    <row r="3" spans="1:9" s="113" customFormat="1" ht="18.75" customHeight="1" x14ac:dyDescent="0.2">
      <c r="A3" s="100"/>
      <c r="B3" s="42" t="s">
        <v>58</v>
      </c>
      <c r="C3" s="42"/>
      <c r="D3" s="42"/>
      <c r="E3" s="42"/>
      <c r="F3" s="42"/>
      <c r="G3" s="42"/>
      <c r="H3" s="100"/>
      <c r="I3" s="100"/>
    </row>
    <row r="4" spans="1:9" s="111" customFormat="1" ht="18.75" customHeight="1" x14ac:dyDescent="0.2">
      <c r="A4" s="109"/>
      <c r="B4" s="144" t="s">
        <v>0</v>
      </c>
      <c r="C4" s="144"/>
      <c r="D4" s="144"/>
      <c r="E4" s="144"/>
      <c r="F4" s="144"/>
      <c r="G4" s="144"/>
      <c r="H4" s="109"/>
      <c r="I4" s="109"/>
    </row>
    <row r="5" spans="1:9" ht="18.75" customHeight="1" x14ac:dyDescent="0.2">
      <c r="B5" s="142" t="s">
        <v>39</v>
      </c>
      <c r="C5" s="142"/>
      <c r="D5" s="142"/>
      <c r="E5" s="142"/>
      <c r="F5" s="142"/>
      <c r="G5" s="142"/>
      <c r="H5" s="40"/>
    </row>
    <row r="6" spans="1:9" ht="13.5" thickBot="1" x14ac:dyDescent="0.25">
      <c r="B6" s="40"/>
      <c r="C6" s="40"/>
      <c r="D6" s="40"/>
      <c r="E6" s="40"/>
      <c r="F6" s="40"/>
      <c r="G6" s="40"/>
      <c r="H6" s="40"/>
    </row>
    <row r="7" spans="1:9" s="111" customFormat="1" ht="53.25" customHeight="1" thickBot="1" x14ac:dyDescent="0.25">
      <c r="A7" s="10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109"/>
      <c r="I7" s="109"/>
    </row>
    <row r="8" spans="1:9" s="113" customFormat="1" ht="20.25" customHeight="1" x14ac:dyDescent="0.2">
      <c r="A8" s="100"/>
      <c r="B8" s="147" t="s">
        <v>6</v>
      </c>
      <c r="C8" s="6">
        <v>1656577.45848</v>
      </c>
      <c r="D8" s="6">
        <v>110847</v>
      </c>
      <c r="E8" s="6">
        <v>1149.5939021145571</v>
      </c>
      <c r="F8" s="6">
        <v>3040292</v>
      </c>
      <c r="G8" s="15">
        <v>36.459326933070905</v>
      </c>
      <c r="H8" s="100"/>
      <c r="I8" s="100"/>
    </row>
    <row r="9" spans="1:9" s="113" customFormat="1" ht="20.25" customHeight="1" x14ac:dyDescent="0.2">
      <c r="A9" s="100"/>
      <c r="B9" s="50" t="s">
        <v>7</v>
      </c>
      <c r="C9" s="6">
        <v>4793804.2504500002</v>
      </c>
      <c r="D9" s="6">
        <v>365938.66666666669</v>
      </c>
      <c r="E9" s="6">
        <v>1007.6939298886292</v>
      </c>
      <c r="F9" s="122">
        <v>13879577</v>
      </c>
      <c r="G9" s="15">
        <v>26.365260747259565</v>
      </c>
      <c r="H9" s="100"/>
      <c r="I9" s="100"/>
    </row>
    <row r="10" spans="1:9" s="113" customFormat="1" ht="20.25" customHeight="1" x14ac:dyDescent="0.2">
      <c r="A10" s="100"/>
      <c r="B10" s="50" t="s">
        <v>8</v>
      </c>
      <c r="C10" s="6">
        <v>273247.48255000002</v>
      </c>
      <c r="D10" s="6">
        <v>22145</v>
      </c>
      <c r="E10" s="6">
        <v>949.15498393455721</v>
      </c>
      <c r="F10" s="122">
        <v>306430</v>
      </c>
      <c r="G10" s="15">
        <v>72.267728355578768</v>
      </c>
      <c r="H10" s="100"/>
      <c r="I10" s="100"/>
    </row>
    <row r="11" spans="1:9" s="113" customFormat="1" ht="20.25" customHeight="1" x14ac:dyDescent="0.2">
      <c r="A11" s="100"/>
      <c r="B11" s="50" t="s">
        <v>9</v>
      </c>
      <c r="C11" s="6">
        <v>1213417.96673</v>
      </c>
      <c r="D11" s="6">
        <v>74368.866666666669</v>
      </c>
      <c r="E11" s="6">
        <v>1255.0929949353635</v>
      </c>
      <c r="F11" s="122">
        <v>3027113</v>
      </c>
      <c r="G11" s="15">
        <v>24.567588546138406</v>
      </c>
      <c r="H11" s="100"/>
      <c r="I11" s="100"/>
    </row>
    <row r="12" spans="1:9" s="113" customFormat="1" ht="20.25" customHeight="1" x14ac:dyDescent="0.2">
      <c r="A12" s="100"/>
      <c r="B12" s="50" t="s">
        <v>10</v>
      </c>
      <c r="C12" s="6">
        <v>476510.83123000001</v>
      </c>
      <c r="D12" s="6">
        <v>42343</v>
      </c>
      <c r="E12" s="6">
        <v>865.66089614303712</v>
      </c>
      <c r="F12" s="122">
        <v>896418</v>
      </c>
      <c r="G12" s="15">
        <v>47.235776166922129</v>
      </c>
      <c r="H12" s="100"/>
      <c r="I12" s="100"/>
    </row>
    <row r="13" spans="1:9" s="113" customFormat="1" ht="20.25" customHeight="1" x14ac:dyDescent="0.2">
      <c r="A13" s="100"/>
      <c r="B13" s="50" t="s">
        <v>11</v>
      </c>
      <c r="C13" s="6">
        <v>556521.30000000005</v>
      </c>
      <c r="D13" s="6">
        <v>40637</v>
      </c>
      <c r="E13" s="6">
        <v>1053.4569670308038</v>
      </c>
      <c r="F13" s="122">
        <v>929878</v>
      </c>
      <c r="G13" s="15">
        <v>43.701431800730852</v>
      </c>
      <c r="H13" s="100"/>
      <c r="I13" s="100"/>
    </row>
    <row r="14" spans="1:9" s="113" customFormat="1" ht="20.25" customHeight="1" x14ac:dyDescent="0.2">
      <c r="A14" s="100"/>
      <c r="B14" s="50" t="s">
        <v>12</v>
      </c>
      <c r="C14" s="6">
        <v>306941.96600000001</v>
      </c>
      <c r="D14" s="6">
        <v>22349</v>
      </c>
      <c r="E14" s="6">
        <v>1056.4642919834653</v>
      </c>
      <c r="F14" s="122">
        <v>428405</v>
      </c>
      <c r="G14" s="15">
        <v>52.167925210956923</v>
      </c>
      <c r="H14" s="100"/>
      <c r="I14" s="100"/>
    </row>
    <row r="15" spans="1:9" s="113" customFormat="1" ht="20.25" customHeight="1" x14ac:dyDescent="0.2">
      <c r="A15" s="100"/>
      <c r="B15" s="50" t="s">
        <v>13</v>
      </c>
      <c r="C15" s="6">
        <v>597095.82169999985</v>
      </c>
      <c r="D15" s="6">
        <v>49595.133333333331</v>
      </c>
      <c r="E15" s="6">
        <v>926.10796132705718</v>
      </c>
      <c r="F15" s="122">
        <v>1096121</v>
      </c>
      <c r="G15" s="15">
        <v>45.246038834520398</v>
      </c>
      <c r="H15" s="100"/>
      <c r="I15" s="100"/>
    </row>
    <row r="16" spans="1:9" s="113" customFormat="1" ht="20.25" customHeight="1" x14ac:dyDescent="0.2">
      <c r="A16" s="100"/>
      <c r="B16" s="50" t="s">
        <v>14</v>
      </c>
      <c r="C16" s="6">
        <v>371674.03208999999</v>
      </c>
      <c r="D16" s="6">
        <v>32909.333333333336</v>
      </c>
      <c r="E16" s="6">
        <v>868.75993114727009</v>
      </c>
      <c r="F16" s="122">
        <v>480979</v>
      </c>
      <c r="G16" s="15">
        <v>68.421559638431901</v>
      </c>
      <c r="H16" s="100"/>
      <c r="I16" s="100"/>
    </row>
    <row r="17" spans="1:9" s="113" customFormat="1" ht="20.25" customHeight="1" x14ac:dyDescent="0.2">
      <c r="A17" s="100"/>
      <c r="B17" s="50" t="s">
        <v>15</v>
      </c>
      <c r="C17" s="6">
        <v>368708.85610000003</v>
      </c>
      <c r="D17" s="6">
        <v>29133.166666666668</v>
      </c>
      <c r="E17" s="6">
        <v>973.53713808431405</v>
      </c>
      <c r="F17" s="122">
        <v>584267</v>
      </c>
      <c r="G17" s="15">
        <v>49.862762515539416</v>
      </c>
      <c r="H17" s="100"/>
      <c r="I17" s="100"/>
    </row>
    <row r="18" spans="1:9" s="113" customFormat="1" ht="20.25" customHeight="1" x14ac:dyDescent="0.2">
      <c r="A18" s="100"/>
      <c r="B18" s="50" t="s">
        <v>16</v>
      </c>
      <c r="C18" s="6">
        <v>223913.69477999999</v>
      </c>
      <c r="D18" s="6">
        <v>17098.400000000001</v>
      </c>
      <c r="E18" s="6">
        <v>1007.3533411133384</v>
      </c>
      <c r="F18" s="122">
        <v>296748</v>
      </c>
      <c r="G18" s="15">
        <v>57.619259438985267</v>
      </c>
      <c r="H18" s="100"/>
      <c r="I18" s="100"/>
    </row>
    <row r="19" spans="1:9" s="113" customFormat="1" ht="20.25" customHeight="1" x14ac:dyDescent="0.2">
      <c r="A19" s="100"/>
      <c r="B19" s="50" t="s">
        <v>17</v>
      </c>
      <c r="C19" s="6">
        <v>295882.17115999997</v>
      </c>
      <c r="D19" s="6">
        <v>23253.4</v>
      </c>
      <c r="E19" s="6">
        <v>978.78877980457435</v>
      </c>
      <c r="F19" s="122">
        <v>266846</v>
      </c>
      <c r="G19" s="15">
        <v>87.141647242229595</v>
      </c>
      <c r="H19" s="100"/>
      <c r="I19" s="100"/>
    </row>
    <row r="20" spans="1:9" s="113" customFormat="1" ht="20.25" customHeight="1" x14ac:dyDescent="0.2">
      <c r="A20" s="100"/>
      <c r="B20" s="50" t="s">
        <v>18</v>
      </c>
      <c r="C20" s="6">
        <v>672985.90172000008</v>
      </c>
      <c r="D20" s="6">
        <v>54044.266666666663</v>
      </c>
      <c r="E20" s="6">
        <v>957.88414718342972</v>
      </c>
      <c r="F20" s="122">
        <v>1568461</v>
      </c>
      <c r="G20" s="15">
        <v>34.45687630528694</v>
      </c>
      <c r="H20" s="100"/>
      <c r="I20" s="100"/>
    </row>
    <row r="21" spans="1:9" s="113" customFormat="1" ht="20.25" customHeight="1" x14ac:dyDescent="0.2">
      <c r="A21" s="100"/>
      <c r="B21" s="50" t="s">
        <v>19</v>
      </c>
      <c r="C21" s="6">
        <v>418032.79926</v>
      </c>
      <c r="D21" s="6">
        <v>35577.066666666666</v>
      </c>
      <c r="E21" s="6">
        <v>903.85105312728103</v>
      </c>
      <c r="F21" s="122">
        <v>950262</v>
      </c>
      <c r="G21" s="15">
        <v>37.439218517279087</v>
      </c>
      <c r="H21" s="100"/>
      <c r="I21" s="100"/>
    </row>
    <row r="22" spans="1:9" s="113" customFormat="1" ht="20.25" customHeight="1" x14ac:dyDescent="0.2">
      <c r="A22" s="100"/>
      <c r="B22" s="50" t="s">
        <v>20</v>
      </c>
      <c r="C22" s="6">
        <v>481871.19949999999</v>
      </c>
      <c r="D22" s="6">
        <v>34549</v>
      </c>
      <c r="E22" s="6">
        <v>1072.8824378753029</v>
      </c>
      <c r="F22" s="122">
        <v>520423</v>
      </c>
      <c r="G22" s="15">
        <v>66.386381847074404</v>
      </c>
      <c r="H22" s="100"/>
      <c r="I22" s="100"/>
    </row>
    <row r="23" spans="1:9" s="113" customFormat="1" ht="20.25" customHeight="1" x14ac:dyDescent="0.2">
      <c r="A23" s="100"/>
      <c r="B23" s="50" t="s">
        <v>21</v>
      </c>
      <c r="C23" s="6">
        <v>386949.7</v>
      </c>
      <c r="D23" s="6">
        <v>28430.333333333332</v>
      </c>
      <c r="E23" s="6">
        <v>1046.9578808477402</v>
      </c>
      <c r="F23" s="122">
        <v>594794</v>
      </c>
      <c r="G23" s="15">
        <v>47.798621595600039</v>
      </c>
      <c r="H23" s="100"/>
      <c r="I23" s="100"/>
    </row>
    <row r="24" spans="1:9" s="113" customFormat="1" ht="20.25" customHeight="1" x14ac:dyDescent="0.2">
      <c r="A24" s="100"/>
      <c r="B24" s="50" t="s">
        <v>22</v>
      </c>
      <c r="C24" s="6">
        <v>462830.62472000002</v>
      </c>
      <c r="D24" s="6">
        <v>38093.866666666669</v>
      </c>
      <c r="E24" s="6">
        <v>934.59548381434035</v>
      </c>
      <c r="F24" s="122">
        <v>1022846</v>
      </c>
      <c r="G24" s="15">
        <v>37.243012796321899</v>
      </c>
      <c r="H24" s="100"/>
      <c r="I24" s="100"/>
    </row>
    <row r="25" spans="1:9" s="113" customFormat="1" ht="20.25" customHeight="1" x14ac:dyDescent="0.2">
      <c r="A25" s="100"/>
      <c r="B25" s="50" t="s">
        <v>23</v>
      </c>
      <c r="C25" s="6">
        <v>386195.03</v>
      </c>
      <c r="D25" s="6">
        <v>27866</v>
      </c>
      <c r="E25" s="6">
        <v>1066.0772984999642</v>
      </c>
      <c r="F25" s="122">
        <v>569527</v>
      </c>
      <c r="G25" s="15">
        <v>48.928321220942991</v>
      </c>
      <c r="H25" s="100"/>
      <c r="I25" s="100"/>
    </row>
    <row r="26" spans="1:9" s="113" customFormat="1" ht="20.25" customHeight="1" x14ac:dyDescent="0.2">
      <c r="A26" s="100"/>
      <c r="B26" s="50" t="s">
        <v>24</v>
      </c>
      <c r="C26" s="6">
        <v>190119.6</v>
      </c>
      <c r="D26" s="6">
        <v>16899</v>
      </c>
      <c r="E26" s="6">
        <v>865.41124417921856</v>
      </c>
      <c r="F26" s="122">
        <v>346591</v>
      </c>
      <c r="G26" s="15">
        <v>48.757757702883225</v>
      </c>
      <c r="H26" s="100"/>
      <c r="I26" s="100"/>
    </row>
    <row r="27" spans="1:9" s="113" customFormat="1" ht="20.25" customHeight="1" x14ac:dyDescent="0.2">
      <c r="A27" s="100"/>
      <c r="B27" s="50" t="s">
        <v>25</v>
      </c>
      <c r="C27" s="6">
        <v>290760.76542000001</v>
      </c>
      <c r="D27" s="6">
        <v>17728.3</v>
      </c>
      <c r="E27" s="6">
        <v>1261.6106860000896</v>
      </c>
      <c r="F27" s="122">
        <v>196438</v>
      </c>
      <c r="G27" s="15">
        <v>90.248831692442394</v>
      </c>
      <c r="H27" s="100"/>
      <c r="I27" s="100"/>
    </row>
    <row r="28" spans="1:9" s="113" customFormat="1" ht="20.25" customHeight="1" x14ac:dyDescent="0.2">
      <c r="A28" s="100"/>
      <c r="B28" s="50" t="s">
        <v>26</v>
      </c>
      <c r="C28" s="6">
        <v>1292292.3538299999</v>
      </c>
      <c r="D28" s="6">
        <v>99792</v>
      </c>
      <c r="E28" s="6">
        <v>996.14301888697719</v>
      </c>
      <c r="F28" s="122">
        <v>3038867</v>
      </c>
      <c r="G28" s="15">
        <v>32.838554632367924</v>
      </c>
      <c r="H28" s="100"/>
      <c r="I28" s="100"/>
    </row>
    <row r="29" spans="1:9" s="113" customFormat="1" ht="20.25" customHeight="1" x14ac:dyDescent="0.2">
      <c r="A29" s="100"/>
      <c r="B29" s="50" t="s">
        <v>133</v>
      </c>
      <c r="C29" s="6">
        <v>389984.84538000001</v>
      </c>
      <c r="D29" s="6">
        <v>34272</v>
      </c>
      <c r="E29" s="6">
        <v>875.31612570028017</v>
      </c>
      <c r="F29" s="122">
        <v>715891</v>
      </c>
      <c r="G29" s="15">
        <v>47.873209748411426</v>
      </c>
      <c r="H29" s="100"/>
      <c r="I29" s="100"/>
    </row>
    <row r="30" spans="1:9" s="113" customFormat="1" ht="20.25" customHeight="1" x14ac:dyDescent="0.2">
      <c r="A30" s="100"/>
      <c r="B30" s="50" t="s">
        <v>27</v>
      </c>
      <c r="C30" s="6">
        <v>522253.37892000005</v>
      </c>
      <c r="D30" s="6">
        <v>46106.566666666666</v>
      </c>
      <c r="E30" s="6">
        <v>871.31486346485735</v>
      </c>
      <c r="F30" s="122">
        <v>1262936</v>
      </c>
      <c r="G30" s="15">
        <v>36.507445085631154</v>
      </c>
      <c r="H30" s="100"/>
      <c r="I30" s="100"/>
    </row>
    <row r="31" spans="1:9" s="113" customFormat="1" ht="20.25" customHeight="1" thickBot="1" x14ac:dyDescent="0.25">
      <c r="A31" s="100"/>
      <c r="B31" s="50" t="s">
        <v>132</v>
      </c>
      <c r="C31" s="6">
        <v>211024</v>
      </c>
      <c r="D31" s="6">
        <v>7010</v>
      </c>
      <c r="E31" s="6">
        <v>2315.6370020849336</v>
      </c>
      <c r="F31" s="122">
        <v>104823</v>
      </c>
      <c r="G31" s="15">
        <v>66.874636291653545</v>
      </c>
      <c r="H31" s="100"/>
      <c r="I31" s="100"/>
    </row>
    <row r="32" spans="1:9" s="113" customFormat="1" ht="26.25" customHeight="1" thickBot="1" x14ac:dyDescent="0.25">
      <c r="A32" s="100"/>
      <c r="B32" s="168" t="s">
        <v>28</v>
      </c>
      <c r="C32" s="176">
        <v>16839596.030019999</v>
      </c>
      <c r="D32" s="176">
        <v>1270986.3666666667</v>
      </c>
      <c r="E32" s="176">
        <v>1019.1718611176049</v>
      </c>
      <c r="F32" s="176">
        <v>36124933</v>
      </c>
      <c r="G32" s="177">
        <v>35.18307886319586</v>
      </c>
      <c r="H32" s="100"/>
      <c r="I32" s="100"/>
    </row>
    <row r="33" spans="2:8" ht="8.25" customHeight="1" x14ac:dyDescent="0.2">
      <c r="B33" s="40"/>
      <c r="C33" s="40"/>
      <c r="D33" s="40"/>
      <c r="E33" s="40"/>
      <c r="F33" s="40"/>
      <c r="G33" s="40"/>
      <c r="H33" s="40"/>
    </row>
    <row r="34" spans="2:8" x14ac:dyDescent="0.2">
      <c r="B34" s="67" t="s">
        <v>126</v>
      </c>
      <c r="C34" s="67"/>
      <c r="D34" s="67"/>
      <c r="E34" s="67"/>
      <c r="F34" s="67"/>
      <c r="G34" s="67"/>
      <c r="H34" s="40"/>
    </row>
    <row r="35" spans="2:8" x14ac:dyDescent="0.2">
      <c r="B35" s="136"/>
      <c r="C35" s="136"/>
      <c r="D35" s="136"/>
      <c r="E35" s="136"/>
      <c r="F35" s="136"/>
      <c r="G35" s="136"/>
      <c r="H35" s="40"/>
    </row>
    <row r="36" spans="2:8" x14ac:dyDescent="0.2">
      <c r="B36" s="133"/>
      <c r="C36" s="133"/>
      <c r="D36" s="133"/>
      <c r="E36" s="133"/>
      <c r="F36" s="133"/>
      <c r="G36" s="133"/>
    </row>
    <row r="37" spans="2:8" x14ac:dyDescent="0.2">
      <c r="B37" s="133"/>
      <c r="C37" s="133"/>
      <c r="D37" s="133"/>
      <c r="E37" s="133"/>
      <c r="F37" s="133"/>
      <c r="G37" s="133"/>
    </row>
    <row r="38" spans="2:8" x14ac:dyDescent="0.2">
      <c r="B38" s="133"/>
      <c r="C38" s="133"/>
      <c r="D38" s="133"/>
      <c r="E38" s="133"/>
      <c r="F38" s="133"/>
      <c r="G38" s="133"/>
    </row>
    <row r="39" spans="2:8" x14ac:dyDescent="0.2">
      <c r="B39" s="133"/>
      <c r="C39" s="133"/>
      <c r="D39" s="133"/>
      <c r="E39" s="133"/>
      <c r="F39" s="133"/>
      <c r="G39" s="133"/>
    </row>
    <row r="40" spans="2:8" x14ac:dyDescent="0.2">
      <c r="B40" s="133"/>
      <c r="C40" s="133"/>
      <c r="D40" s="133"/>
      <c r="E40" s="133"/>
      <c r="F40" s="133"/>
      <c r="G40" s="133"/>
    </row>
    <row r="41" spans="2:8" x14ac:dyDescent="0.2">
      <c r="B41" s="133"/>
      <c r="C41" s="133"/>
      <c r="D41" s="133"/>
      <c r="E41" s="133"/>
      <c r="F41" s="133"/>
      <c r="G41" s="133"/>
    </row>
    <row r="42" spans="2:8" x14ac:dyDescent="0.2">
      <c r="B42" s="133"/>
      <c r="C42" s="133"/>
      <c r="D42" s="133"/>
      <c r="E42" s="133"/>
      <c r="F42" s="133"/>
      <c r="G42" s="133"/>
    </row>
    <row r="43" spans="2:8" x14ac:dyDescent="0.2">
      <c r="B43" s="133"/>
      <c r="C43" s="133"/>
      <c r="D43" s="133"/>
      <c r="E43" s="133"/>
      <c r="F43" s="133"/>
      <c r="G43" s="133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showGridLines="0" topLeftCell="A12" zoomScaleNormal="100" workbookViewId="0">
      <selection activeCell="B37" sqref="B37:G37"/>
    </sheetView>
  </sheetViews>
  <sheetFormatPr baseColWidth="10" defaultRowHeight="12.75" x14ac:dyDescent="0.2"/>
  <cols>
    <col min="1" max="1" width="2.85546875" style="4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16384" width="11.42578125" style="60"/>
  </cols>
  <sheetData>
    <row r="1" spans="1:8" s="40" customFormat="1" x14ac:dyDescent="0.2"/>
    <row r="2" spans="1:8" ht="15.75" x14ac:dyDescent="0.2">
      <c r="B2" s="102"/>
      <c r="C2" s="102"/>
      <c r="D2" s="102"/>
      <c r="E2" s="102"/>
      <c r="F2" s="102"/>
      <c r="G2" s="102"/>
      <c r="H2" s="121"/>
    </row>
    <row r="3" spans="1:8" s="113" customFormat="1" ht="18.75" customHeight="1" x14ac:dyDescent="0.2">
      <c r="A3" s="100"/>
      <c r="B3" s="42" t="s">
        <v>58</v>
      </c>
      <c r="C3" s="42"/>
      <c r="D3" s="42"/>
      <c r="E3" s="42"/>
      <c r="F3" s="42"/>
      <c r="G3" s="42"/>
      <c r="H3" s="100"/>
    </row>
    <row r="4" spans="1:8" s="111" customFormat="1" ht="18.75" customHeight="1" x14ac:dyDescent="0.2">
      <c r="A4" s="109"/>
      <c r="B4" s="144" t="s">
        <v>141</v>
      </c>
      <c r="C4" s="144"/>
      <c r="D4" s="144"/>
      <c r="E4" s="144"/>
      <c r="F4" s="144"/>
      <c r="G4" s="144"/>
      <c r="H4" s="109"/>
    </row>
    <row r="5" spans="1:8" ht="18.75" customHeight="1" x14ac:dyDescent="0.2">
      <c r="B5" s="142" t="s">
        <v>40</v>
      </c>
      <c r="C5" s="142"/>
      <c r="D5" s="142"/>
      <c r="E5" s="142"/>
      <c r="F5" s="142"/>
      <c r="G5" s="142"/>
      <c r="H5" s="40"/>
    </row>
    <row r="6" spans="1:8" ht="13.5" thickBot="1" x14ac:dyDescent="0.25">
      <c r="B6" s="40"/>
      <c r="C6" s="40"/>
      <c r="D6" s="40"/>
      <c r="E6" s="40"/>
      <c r="F6" s="40"/>
      <c r="G6" s="40"/>
      <c r="H6" s="40"/>
    </row>
    <row r="7" spans="1:8" s="111" customFormat="1" ht="53.25" customHeight="1" thickBot="1" x14ac:dyDescent="0.25">
      <c r="A7" s="10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109"/>
    </row>
    <row r="8" spans="1:8" s="113" customFormat="1" ht="20.25" customHeight="1" x14ac:dyDescent="0.2">
      <c r="A8" s="100"/>
      <c r="B8" s="147" t="s">
        <v>6</v>
      </c>
      <c r="C8" s="6">
        <v>1732063.2200770001</v>
      </c>
      <c r="D8" s="6">
        <v>114312</v>
      </c>
      <c r="E8" s="6">
        <f>+C8/D8/13*1000</f>
        <v>1165.5437076913656</v>
      </c>
      <c r="F8" s="6">
        <v>3043431</v>
      </c>
      <c r="G8" s="15">
        <v>37.560240399733068</v>
      </c>
      <c r="H8" s="100"/>
    </row>
    <row r="9" spans="1:8" s="113" customFormat="1" ht="20.25" customHeight="1" x14ac:dyDescent="0.2">
      <c r="A9" s="100"/>
      <c r="B9" s="50" t="s">
        <v>7</v>
      </c>
      <c r="C9" s="6">
        <v>5361228.5809099991</v>
      </c>
      <c r="D9" s="6">
        <v>404654.66666666669</v>
      </c>
      <c r="E9" s="6">
        <f t="shared" ref="E9:E31" si="0">+C9/D9/13*1000</f>
        <v>1019.1460336505984</v>
      </c>
      <c r="F9" s="122">
        <v>14047486</v>
      </c>
      <c r="G9" s="15">
        <v>28.806198252603114</v>
      </c>
      <c r="H9" s="100"/>
    </row>
    <row r="10" spans="1:8" s="113" customFormat="1" ht="20.25" customHeight="1" x14ac:dyDescent="0.2">
      <c r="A10" s="100"/>
      <c r="B10" s="50" t="s">
        <v>8</v>
      </c>
      <c r="C10" s="6">
        <v>291500.50771887612</v>
      </c>
      <c r="D10" s="6">
        <v>22962.766666666666</v>
      </c>
      <c r="E10" s="6">
        <f t="shared" si="0"/>
        <v>976.49888203258411</v>
      </c>
      <c r="F10" s="122">
        <v>312269</v>
      </c>
      <c r="G10" s="15">
        <v>73.535210560980005</v>
      </c>
      <c r="H10" s="100"/>
    </row>
    <row r="11" spans="1:8" s="113" customFormat="1" ht="20.25" customHeight="1" x14ac:dyDescent="0.2">
      <c r="A11" s="100"/>
      <c r="B11" s="50" t="s">
        <v>9</v>
      </c>
      <c r="C11" s="6">
        <v>1256629.4634199999</v>
      </c>
      <c r="D11" s="6">
        <v>72528.133333333331</v>
      </c>
      <c r="E11" s="6">
        <f t="shared" si="0"/>
        <v>1332.7766817629602</v>
      </c>
      <c r="F11" s="122">
        <v>3059115</v>
      </c>
      <c r="G11" s="15">
        <v>23.708861331899367</v>
      </c>
      <c r="H11" s="100"/>
    </row>
    <row r="12" spans="1:8" s="113" customFormat="1" ht="20.25" customHeight="1" x14ac:dyDescent="0.2">
      <c r="A12" s="100"/>
      <c r="B12" s="50" t="s">
        <v>10</v>
      </c>
      <c r="C12" s="6">
        <v>482257.18742999999</v>
      </c>
      <c r="D12" s="6">
        <v>41401</v>
      </c>
      <c r="E12" s="6">
        <f t="shared" si="0"/>
        <v>896.03407466932231</v>
      </c>
      <c r="F12" s="122">
        <v>909207</v>
      </c>
      <c r="G12" s="15">
        <v>45.535285144087098</v>
      </c>
      <c r="H12" s="100"/>
    </row>
    <row r="13" spans="1:8" s="113" customFormat="1" ht="20.25" customHeight="1" x14ac:dyDescent="0.2">
      <c r="A13" s="100"/>
      <c r="B13" s="50" t="s">
        <v>11</v>
      </c>
      <c r="C13" s="6">
        <v>593195.69999999995</v>
      </c>
      <c r="D13" s="6">
        <v>41776</v>
      </c>
      <c r="E13" s="6">
        <f t="shared" si="0"/>
        <v>1092.2644212356008</v>
      </c>
      <c r="F13" s="122">
        <v>940901</v>
      </c>
      <c r="G13" s="15">
        <v>44.399995323631288</v>
      </c>
      <c r="H13" s="100"/>
    </row>
    <row r="14" spans="1:8" s="113" customFormat="1" ht="20.25" customHeight="1" x14ac:dyDescent="0.2">
      <c r="A14" s="100"/>
      <c r="B14" s="50" t="s">
        <v>12</v>
      </c>
      <c r="C14" s="6">
        <v>316849.52479999996</v>
      </c>
      <c r="D14" s="6">
        <v>22921</v>
      </c>
      <c r="E14" s="6">
        <f t="shared" si="0"/>
        <v>1063.3497826984324</v>
      </c>
      <c r="F14" s="122">
        <v>438236</v>
      </c>
      <c r="G14" s="15">
        <v>52.302868773902645</v>
      </c>
      <c r="H14" s="100"/>
    </row>
    <row r="15" spans="1:8" s="113" customFormat="1" ht="20.25" customHeight="1" x14ac:dyDescent="0.2">
      <c r="A15" s="100"/>
      <c r="B15" s="50" t="s">
        <v>13</v>
      </c>
      <c r="C15" s="6">
        <v>645735.18782400002</v>
      </c>
      <c r="D15" s="6">
        <v>50283</v>
      </c>
      <c r="E15" s="6">
        <f t="shared" si="0"/>
        <v>987.84753345908325</v>
      </c>
      <c r="F15" s="122">
        <v>1104836</v>
      </c>
      <c r="G15" s="15">
        <v>45.51173205797059</v>
      </c>
      <c r="H15" s="100"/>
    </row>
    <row r="16" spans="1:8" s="113" customFormat="1" ht="20.25" customHeight="1" x14ac:dyDescent="0.2">
      <c r="A16" s="100"/>
      <c r="B16" s="50" t="s">
        <v>14</v>
      </c>
      <c r="C16" s="6">
        <v>393838.25964799995</v>
      </c>
      <c r="D16" s="6">
        <v>33439.599999999999</v>
      </c>
      <c r="E16" s="6">
        <f t="shared" si="0"/>
        <v>905.96929216120532</v>
      </c>
      <c r="F16" s="122">
        <v>492513</v>
      </c>
      <c r="G16" s="15">
        <v>67.895872799296669</v>
      </c>
      <c r="H16" s="100"/>
    </row>
    <row r="17" spans="1:8" s="113" customFormat="1" ht="20.25" customHeight="1" x14ac:dyDescent="0.2">
      <c r="A17" s="100"/>
      <c r="B17" s="50" t="s">
        <v>15</v>
      </c>
      <c r="C17" s="6">
        <v>372077.09610999998</v>
      </c>
      <c r="D17" s="6">
        <v>28938.166666666668</v>
      </c>
      <c r="E17" s="6">
        <f t="shared" si="0"/>
        <v>989.0507375628938</v>
      </c>
      <c r="F17" s="122">
        <v>594117</v>
      </c>
      <c r="G17" s="15">
        <v>48.707858328690591</v>
      </c>
      <c r="H17" s="100"/>
    </row>
    <row r="18" spans="1:8" s="113" customFormat="1" ht="20.25" customHeight="1" x14ac:dyDescent="0.2">
      <c r="A18" s="100"/>
      <c r="B18" s="50" t="s">
        <v>16</v>
      </c>
      <c r="C18" s="6">
        <v>230684.57178641378</v>
      </c>
      <c r="D18" s="6">
        <v>17177.466666666667</v>
      </c>
      <c r="E18" s="6">
        <f t="shared" si="0"/>
        <v>1033.0374906171671</v>
      </c>
      <c r="F18" s="122">
        <v>301466</v>
      </c>
      <c r="G18" s="15">
        <v>56.979781025610407</v>
      </c>
      <c r="H18" s="100"/>
    </row>
    <row r="19" spans="1:8" s="113" customFormat="1" ht="20.25" customHeight="1" x14ac:dyDescent="0.2">
      <c r="A19" s="100"/>
      <c r="B19" s="50" t="s">
        <v>17</v>
      </c>
      <c r="C19" s="6">
        <v>316512.04616135266</v>
      </c>
      <c r="D19" s="6">
        <v>23581.4</v>
      </c>
      <c r="E19" s="6">
        <f t="shared" si="0"/>
        <v>1032.4696783884845</v>
      </c>
      <c r="F19" s="122">
        <v>273471</v>
      </c>
      <c r="G19" s="15">
        <v>86.229984166511258</v>
      </c>
      <c r="H19" s="100"/>
    </row>
    <row r="20" spans="1:8" s="113" customFormat="1" ht="20.25" customHeight="1" x14ac:dyDescent="0.2">
      <c r="A20" s="100"/>
      <c r="B20" s="50" t="s">
        <v>18</v>
      </c>
      <c r="C20" s="6">
        <v>729567.23944522545</v>
      </c>
      <c r="D20" s="6">
        <v>60347.366666666669</v>
      </c>
      <c r="E20" s="6">
        <f t="shared" si="0"/>
        <v>929.95867061421552</v>
      </c>
      <c r="F20" s="122">
        <v>1588091</v>
      </c>
      <c r="G20" s="15">
        <v>37.999942488602144</v>
      </c>
      <c r="H20" s="100"/>
    </row>
    <row r="21" spans="1:8" s="113" customFormat="1" ht="20.25" customHeight="1" x14ac:dyDescent="0.2">
      <c r="A21" s="100"/>
      <c r="B21" s="50" t="s">
        <v>19</v>
      </c>
      <c r="C21" s="6">
        <v>455706.83170799998</v>
      </c>
      <c r="D21" s="6">
        <v>35849.066666666666</v>
      </c>
      <c r="E21" s="6">
        <f t="shared" si="0"/>
        <v>977.83219841649498</v>
      </c>
      <c r="F21" s="122">
        <v>972672</v>
      </c>
      <c r="G21" s="15">
        <v>36.856274948458136</v>
      </c>
      <c r="H21" s="100"/>
    </row>
    <row r="22" spans="1:8" s="113" customFormat="1" ht="20.25" customHeight="1" x14ac:dyDescent="0.2">
      <c r="A22" s="100"/>
      <c r="B22" s="50" t="s">
        <v>20</v>
      </c>
      <c r="C22" s="6">
        <v>547322.91861000005</v>
      </c>
      <c r="D22" s="6">
        <v>36177.26666666667</v>
      </c>
      <c r="E22" s="6">
        <f t="shared" si="0"/>
        <v>1163.7629608096429</v>
      </c>
      <c r="F22" s="122">
        <v>540384</v>
      </c>
      <c r="G22" s="15">
        <v>66.947331280472156</v>
      </c>
      <c r="H22" s="100"/>
    </row>
    <row r="23" spans="1:8" s="113" customFormat="1" ht="20.25" customHeight="1" x14ac:dyDescent="0.2">
      <c r="A23" s="100"/>
      <c r="B23" s="50" t="s">
        <v>21</v>
      </c>
      <c r="C23" s="6">
        <v>372319.05911999999</v>
      </c>
      <c r="D23" s="6">
        <v>28547.599999999999</v>
      </c>
      <c r="E23" s="6">
        <f t="shared" si="0"/>
        <v>1003.2341641544433</v>
      </c>
      <c r="F23" s="122">
        <v>606575</v>
      </c>
      <c r="G23" s="15">
        <v>47.06359477393562</v>
      </c>
      <c r="H23" s="100"/>
    </row>
    <row r="24" spans="1:8" s="113" customFormat="1" ht="20.25" customHeight="1" x14ac:dyDescent="0.2">
      <c r="A24" s="100"/>
      <c r="B24" s="50" t="s">
        <v>22</v>
      </c>
      <c r="C24" s="6">
        <v>466002.83051</v>
      </c>
      <c r="D24" s="6">
        <v>36237.866666666669</v>
      </c>
      <c r="E24" s="6">
        <f t="shared" si="0"/>
        <v>989.19651941502173</v>
      </c>
      <c r="F24" s="122">
        <v>1044973</v>
      </c>
      <c r="G24" s="15">
        <v>34.678280363862676</v>
      </c>
      <c r="H24" s="100"/>
    </row>
    <row r="25" spans="1:8" s="113" customFormat="1" ht="20.25" customHeight="1" x14ac:dyDescent="0.2">
      <c r="A25" s="100"/>
      <c r="B25" s="50" t="s">
        <v>23</v>
      </c>
      <c r="C25" s="6">
        <v>399685.52728600003</v>
      </c>
      <c r="D25" s="6">
        <v>29161.166666666668</v>
      </c>
      <c r="E25" s="6">
        <f t="shared" si="0"/>
        <v>1054.3144899482145</v>
      </c>
      <c r="F25" s="122">
        <v>574053</v>
      </c>
      <c r="G25" s="15">
        <v>50.798735772945477</v>
      </c>
      <c r="H25" s="100"/>
    </row>
    <row r="26" spans="1:8" s="113" customFormat="1" ht="20.25" customHeight="1" x14ac:dyDescent="0.2">
      <c r="A26" s="100"/>
      <c r="B26" s="50" t="s">
        <v>24</v>
      </c>
      <c r="C26" s="6">
        <v>199849.72</v>
      </c>
      <c r="D26" s="6">
        <v>16652</v>
      </c>
      <c r="E26" s="6">
        <f t="shared" si="0"/>
        <v>923.19573532400818</v>
      </c>
      <c r="F26" s="122">
        <v>354959</v>
      </c>
      <c r="G26" s="15">
        <v>46.912460312317755</v>
      </c>
      <c r="H26" s="100"/>
    </row>
    <row r="27" spans="1:8" s="113" customFormat="1" ht="20.25" customHeight="1" x14ac:dyDescent="0.2">
      <c r="A27" s="100"/>
      <c r="B27" s="50" t="s">
        <v>25</v>
      </c>
      <c r="C27" s="6">
        <v>303896.43195</v>
      </c>
      <c r="D27" s="6">
        <v>17765.3</v>
      </c>
      <c r="E27" s="6">
        <f t="shared" si="0"/>
        <v>1315.860053674211</v>
      </c>
      <c r="F27" s="122">
        <v>201642</v>
      </c>
      <c r="G27" s="15">
        <v>88.103172950079838</v>
      </c>
      <c r="H27" s="100"/>
    </row>
    <row r="28" spans="1:8" s="113" customFormat="1" ht="20.25" customHeight="1" x14ac:dyDescent="0.2">
      <c r="A28" s="100"/>
      <c r="B28" s="50" t="s">
        <v>26</v>
      </c>
      <c r="C28" s="6">
        <v>1398704.8035509998</v>
      </c>
      <c r="D28" s="6">
        <v>101363</v>
      </c>
      <c r="E28" s="6">
        <f t="shared" si="0"/>
        <v>1061.4590846386825</v>
      </c>
      <c r="F28" s="122">
        <v>3068765</v>
      </c>
      <c r="G28" s="15">
        <v>33.030551378160276</v>
      </c>
      <c r="H28" s="100"/>
    </row>
    <row r="29" spans="1:8" s="113" customFormat="1" ht="20.25" customHeight="1" x14ac:dyDescent="0.2">
      <c r="A29" s="100"/>
      <c r="B29" s="50" t="s">
        <v>133</v>
      </c>
      <c r="C29" s="6">
        <v>408097.07449999999</v>
      </c>
      <c r="D29" s="6">
        <v>34454</v>
      </c>
      <c r="E29" s="6">
        <f t="shared" si="0"/>
        <v>911.13027961473711</v>
      </c>
      <c r="F29" s="122">
        <v>720982</v>
      </c>
      <c r="G29" s="15">
        <v>47.787600800019973</v>
      </c>
      <c r="H29" s="100"/>
    </row>
    <row r="30" spans="1:8" s="113" customFormat="1" ht="20.25" customHeight="1" x14ac:dyDescent="0.2">
      <c r="A30" s="100"/>
      <c r="B30" s="50" t="s">
        <v>27</v>
      </c>
      <c r="C30" s="6">
        <v>558871.60353999992</v>
      </c>
      <c r="D30" s="6">
        <v>46306.400000000001</v>
      </c>
      <c r="E30" s="6">
        <f t="shared" si="0"/>
        <v>928.38405380748156</v>
      </c>
      <c r="F30" s="122">
        <v>1278216</v>
      </c>
      <c r="G30" s="15">
        <v>36.227366892606568</v>
      </c>
      <c r="H30" s="100"/>
    </row>
    <row r="31" spans="1:8" s="113" customFormat="1" ht="20.25" customHeight="1" thickBot="1" x14ac:dyDescent="0.25">
      <c r="A31" s="100"/>
      <c r="B31" s="50" t="s">
        <v>132</v>
      </c>
      <c r="C31" s="6">
        <v>215543.23699999999</v>
      </c>
      <c r="D31" s="6">
        <v>7777</v>
      </c>
      <c r="E31" s="6">
        <f t="shared" si="0"/>
        <v>2131.9594959495948</v>
      </c>
      <c r="F31" s="122">
        <v>109998</v>
      </c>
      <c r="G31" s="15">
        <v>70.701285477917779</v>
      </c>
      <c r="H31" s="100"/>
    </row>
    <row r="32" spans="1:8" s="113" customFormat="1" ht="26.25" customHeight="1" thickBot="1" x14ac:dyDescent="0.25">
      <c r="A32" s="100"/>
      <c r="B32" s="168" t="s">
        <v>28</v>
      </c>
      <c r="C32" s="176">
        <f>+SUM(C8:C31)</f>
        <v>18048138.623105865</v>
      </c>
      <c r="D32" s="176">
        <v>1324613.2333333334</v>
      </c>
      <c r="E32" s="176">
        <f>C32/D32/13*1000</f>
        <v>1048.0933760037135</v>
      </c>
      <c r="F32" s="176">
        <v>36578358</v>
      </c>
      <c r="G32" s="177">
        <v>36.213031578217191</v>
      </c>
      <c r="H32" s="100"/>
    </row>
    <row r="33" spans="1:8" s="113" customFormat="1" ht="8.25" customHeight="1" x14ac:dyDescent="0.2">
      <c r="A33" s="100"/>
      <c r="B33" s="114"/>
      <c r="C33" s="129"/>
      <c r="D33" s="129"/>
      <c r="E33" s="129"/>
      <c r="F33" s="129"/>
      <c r="G33" s="129"/>
      <c r="H33" s="100"/>
    </row>
    <row r="34" spans="1:8" x14ac:dyDescent="0.2">
      <c r="B34" s="134" t="s">
        <v>41</v>
      </c>
      <c r="C34" s="134"/>
      <c r="D34" s="134"/>
      <c r="E34" s="134"/>
      <c r="F34" s="134"/>
      <c r="G34" s="134"/>
      <c r="H34" s="40"/>
    </row>
    <row r="35" spans="1:8" x14ac:dyDescent="0.2">
      <c r="B35" s="185"/>
      <c r="C35" s="185"/>
      <c r="D35" s="185"/>
      <c r="E35" s="185"/>
      <c r="F35" s="185"/>
      <c r="G35" s="185"/>
      <c r="H35" s="40"/>
    </row>
    <row r="36" spans="1:8" x14ac:dyDescent="0.2">
      <c r="B36" s="67" t="s">
        <v>126</v>
      </c>
      <c r="C36" s="67"/>
      <c r="D36" s="67"/>
      <c r="E36" s="67"/>
      <c r="F36" s="67"/>
      <c r="G36" s="67"/>
      <c r="H36" s="40"/>
    </row>
    <row r="37" spans="1:8" x14ac:dyDescent="0.2">
      <c r="B37" s="133"/>
      <c r="C37" s="133"/>
      <c r="D37" s="133"/>
      <c r="E37" s="133"/>
      <c r="F37" s="133"/>
      <c r="G37" s="133"/>
      <c r="H37" s="40"/>
    </row>
    <row r="38" spans="1:8" x14ac:dyDescent="0.2">
      <c r="B38" s="136"/>
      <c r="C38" s="136"/>
      <c r="D38" s="136"/>
      <c r="E38" s="136"/>
      <c r="F38" s="136"/>
      <c r="G38" s="136"/>
      <c r="H38" s="40"/>
    </row>
    <row r="39" spans="1:8" x14ac:dyDescent="0.2">
      <c r="B39" s="134"/>
      <c r="C39" s="134"/>
      <c r="D39" s="134"/>
      <c r="E39" s="134"/>
      <c r="F39" s="134"/>
      <c r="G39" s="134"/>
    </row>
    <row r="40" spans="1:8" x14ac:dyDescent="0.2">
      <c r="B40" s="133"/>
      <c r="C40" s="133"/>
      <c r="D40" s="133"/>
      <c r="E40" s="133"/>
      <c r="F40" s="133"/>
      <c r="G40" s="133"/>
    </row>
    <row r="41" spans="1:8" x14ac:dyDescent="0.2">
      <c r="B41" s="133"/>
      <c r="C41" s="133"/>
      <c r="D41" s="133"/>
      <c r="E41" s="133"/>
      <c r="F41" s="133"/>
      <c r="G41" s="133"/>
    </row>
    <row r="42" spans="1:8" x14ac:dyDescent="0.2">
      <c r="B42" s="133"/>
      <c r="C42" s="133"/>
      <c r="D42" s="133"/>
      <c r="E42" s="133"/>
      <c r="F42" s="133"/>
      <c r="G42" s="133"/>
    </row>
    <row r="43" spans="1:8" x14ac:dyDescent="0.2">
      <c r="B43" s="133"/>
      <c r="C43" s="133"/>
      <c r="D43" s="133"/>
      <c r="E43" s="133"/>
      <c r="F43" s="133"/>
      <c r="G43" s="133"/>
    </row>
    <row r="44" spans="1:8" x14ac:dyDescent="0.2">
      <c r="B44" s="133"/>
      <c r="C44" s="133"/>
      <c r="D44" s="133"/>
      <c r="E44" s="133"/>
      <c r="F44" s="133"/>
      <c r="G44" s="133"/>
    </row>
    <row r="45" spans="1:8" x14ac:dyDescent="0.2">
      <c r="B45" s="133"/>
      <c r="C45" s="133"/>
      <c r="D45" s="133"/>
      <c r="E45" s="133"/>
      <c r="F45" s="133"/>
      <c r="G45" s="133"/>
    </row>
  </sheetData>
  <mergeCells count="15">
    <mergeCell ref="B44:G44"/>
    <mergeCell ref="B45:G45"/>
    <mergeCell ref="B34:G34"/>
    <mergeCell ref="B38:G38"/>
    <mergeCell ref="B39:G39"/>
    <mergeCell ref="B40:G40"/>
    <mergeCell ref="B41:G41"/>
    <mergeCell ref="B42:G42"/>
    <mergeCell ref="B43:G43"/>
    <mergeCell ref="B2:G2"/>
    <mergeCell ref="B3:G3"/>
    <mergeCell ref="B4:G4"/>
    <mergeCell ref="B5:G5"/>
    <mergeCell ref="B36:G36"/>
    <mergeCell ref="B37:G37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opLeftCell="A11" zoomScaleNormal="100" workbookViewId="0">
      <selection activeCell="A34" sqref="A34:IV34"/>
    </sheetView>
  </sheetViews>
  <sheetFormatPr baseColWidth="10" defaultRowHeight="12.75" x14ac:dyDescent="0.2"/>
  <cols>
    <col min="1" max="1" width="2.85546875" style="4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16384" width="11.42578125" style="60"/>
  </cols>
  <sheetData>
    <row r="1" spans="1:8" s="40" customFormat="1" x14ac:dyDescent="0.2"/>
    <row r="2" spans="1:8" ht="15.75" x14ac:dyDescent="0.2">
      <c r="B2" s="102"/>
      <c r="C2" s="102"/>
      <c r="D2" s="102"/>
      <c r="E2" s="102"/>
      <c r="F2" s="102"/>
      <c r="G2" s="102"/>
      <c r="H2" s="121"/>
    </row>
    <row r="3" spans="1:8" s="113" customFormat="1" ht="18.75" customHeight="1" x14ac:dyDescent="0.2">
      <c r="A3" s="100"/>
      <c r="B3" s="42" t="s">
        <v>58</v>
      </c>
      <c r="C3" s="42"/>
      <c r="D3" s="42"/>
      <c r="E3" s="42"/>
      <c r="F3" s="42"/>
      <c r="G3" s="42"/>
      <c r="H3" s="100"/>
    </row>
    <row r="4" spans="1:8" s="111" customFormat="1" ht="18.75" customHeight="1" x14ac:dyDescent="0.2">
      <c r="A4" s="109"/>
      <c r="B4" s="144" t="s">
        <v>141</v>
      </c>
      <c r="C4" s="144"/>
      <c r="D4" s="144"/>
      <c r="E4" s="144"/>
      <c r="F4" s="144"/>
      <c r="G4" s="144"/>
      <c r="H4" s="109"/>
    </row>
    <row r="5" spans="1:8" ht="18.75" customHeight="1" x14ac:dyDescent="0.2">
      <c r="B5" s="142" t="s">
        <v>42</v>
      </c>
      <c r="C5" s="142"/>
      <c r="D5" s="142"/>
      <c r="E5" s="142"/>
      <c r="F5" s="142"/>
      <c r="G5" s="142"/>
      <c r="H5" s="40"/>
    </row>
    <row r="6" spans="1:8" ht="13.5" thickBot="1" x14ac:dyDescent="0.25">
      <c r="B6" s="40"/>
      <c r="C6" s="40"/>
      <c r="D6" s="40"/>
      <c r="E6" s="40"/>
      <c r="F6" s="40"/>
      <c r="G6" s="40"/>
      <c r="H6" s="40"/>
    </row>
    <row r="7" spans="1:8" s="111" customFormat="1" ht="53.25" customHeight="1" thickBot="1" x14ac:dyDescent="0.25">
      <c r="A7" s="10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109"/>
    </row>
    <row r="8" spans="1:8" s="113" customFormat="1" ht="20.25" customHeight="1" x14ac:dyDescent="0.2">
      <c r="A8" s="100"/>
      <c r="B8" s="147" t="s">
        <v>6</v>
      </c>
      <c r="C8" s="6">
        <v>1802088.7463400001</v>
      </c>
      <c r="D8" s="6">
        <v>112466</v>
      </c>
      <c r="E8" s="6">
        <v>1169.7877667926309</v>
      </c>
      <c r="F8" s="6">
        <v>3043431</v>
      </c>
      <c r="G8" s="15">
        <v>36.953688123699862</v>
      </c>
      <c r="H8" s="100"/>
    </row>
    <row r="9" spans="1:8" s="113" customFormat="1" ht="20.25" customHeight="1" x14ac:dyDescent="0.2">
      <c r="A9" s="100"/>
      <c r="B9" s="50" t="s">
        <v>7</v>
      </c>
      <c r="C9" s="6">
        <v>5628742.7962600002</v>
      </c>
      <c r="D9" s="6">
        <v>428407.83333333331</v>
      </c>
      <c r="E9" s="6">
        <v>981.02900255932138</v>
      </c>
      <c r="F9" s="122">
        <v>14047486</v>
      </c>
      <c r="G9" s="15">
        <v>30.497117657446555</v>
      </c>
      <c r="H9" s="100"/>
    </row>
    <row r="10" spans="1:8" s="113" customFormat="1" ht="20.25" customHeight="1" x14ac:dyDescent="0.2">
      <c r="A10" s="100"/>
      <c r="B10" s="50" t="s">
        <v>8</v>
      </c>
      <c r="C10" s="6">
        <v>266600.23880142497</v>
      </c>
      <c r="D10" s="6">
        <v>23784.333333333332</v>
      </c>
      <c r="E10" s="6">
        <v>839.13446164483935</v>
      </c>
      <c r="F10" s="122">
        <v>312269</v>
      </c>
      <c r="G10" s="15">
        <v>76.16616869856864</v>
      </c>
      <c r="H10" s="100"/>
    </row>
    <row r="11" spans="1:8" s="113" customFormat="1" ht="20.25" customHeight="1" x14ac:dyDescent="0.2">
      <c r="A11" s="100"/>
      <c r="B11" s="50" t="s">
        <v>43</v>
      </c>
      <c r="C11" s="6">
        <v>1295652.6240000001</v>
      </c>
      <c r="D11" s="6">
        <v>76079.133333333331</v>
      </c>
      <c r="E11" s="6">
        <v>1276.9277740144862</v>
      </c>
      <c r="F11" s="122">
        <v>3059115</v>
      </c>
      <c r="G11" s="15">
        <v>24.869654567851594</v>
      </c>
      <c r="H11" s="100"/>
    </row>
    <row r="12" spans="1:8" s="113" customFormat="1" ht="20.25" customHeight="1" x14ac:dyDescent="0.2">
      <c r="A12" s="100"/>
      <c r="B12" s="50" t="s">
        <v>10</v>
      </c>
      <c r="C12" s="6">
        <v>474771.04531999998</v>
      </c>
      <c r="D12" s="6">
        <v>36967</v>
      </c>
      <c r="E12" s="6">
        <v>955.14259081592525</v>
      </c>
      <c r="F12" s="122">
        <v>909207</v>
      </c>
      <c r="G12" s="15">
        <v>40.658507908540081</v>
      </c>
      <c r="H12" s="100"/>
    </row>
    <row r="13" spans="1:8" s="113" customFormat="1" ht="20.25" customHeight="1" x14ac:dyDescent="0.2">
      <c r="A13" s="100"/>
      <c r="B13" s="50" t="s">
        <v>11</v>
      </c>
      <c r="C13" s="6">
        <v>612410.90599999996</v>
      </c>
      <c r="D13" s="6">
        <v>42119</v>
      </c>
      <c r="E13" s="6">
        <v>1077.6230042096843</v>
      </c>
      <c r="F13" s="122">
        <v>940901</v>
      </c>
      <c r="G13" s="15">
        <v>44.764539521161097</v>
      </c>
      <c r="H13" s="100"/>
    </row>
    <row r="14" spans="1:8" s="113" customFormat="1" ht="20.25" customHeight="1" x14ac:dyDescent="0.2">
      <c r="A14" s="100"/>
      <c r="B14" s="50" t="s">
        <v>12</v>
      </c>
      <c r="C14" s="6">
        <v>328437.48499999999</v>
      </c>
      <c r="D14" s="6">
        <v>23408</v>
      </c>
      <c r="E14" s="6">
        <v>1051.941218503536</v>
      </c>
      <c r="F14" s="122">
        <v>438236</v>
      </c>
      <c r="G14" s="15">
        <v>53.414142151717336</v>
      </c>
      <c r="H14" s="100"/>
    </row>
    <row r="15" spans="1:8" s="113" customFormat="1" ht="20.25" customHeight="1" x14ac:dyDescent="0.2">
      <c r="A15" s="100"/>
      <c r="B15" s="50" t="s">
        <v>13</v>
      </c>
      <c r="C15" s="6">
        <v>675655.4682</v>
      </c>
      <c r="D15" s="6">
        <v>54159</v>
      </c>
      <c r="E15" s="6">
        <v>927.5318818351094</v>
      </c>
      <c r="F15" s="122">
        <v>1104836</v>
      </c>
      <c r="G15" s="15">
        <v>49.019945041617035</v>
      </c>
      <c r="H15" s="100"/>
    </row>
    <row r="16" spans="1:8" s="113" customFormat="1" ht="20.25" customHeight="1" x14ac:dyDescent="0.2">
      <c r="A16" s="100"/>
      <c r="B16" s="50" t="s">
        <v>14</v>
      </c>
      <c r="C16" s="6">
        <v>400607.60450999998</v>
      </c>
      <c r="D16" s="6">
        <v>33696.73333333333</v>
      </c>
      <c r="E16" s="6">
        <v>888.10759477491774</v>
      </c>
      <c r="F16" s="122">
        <v>492513</v>
      </c>
      <c r="G16" s="15">
        <v>68.417957157137636</v>
      </c>
      <c r="H16" s="100"/>
    </row>
    <row r="17" spans="1:8" s="113" customFormat="1" ht="20.25" customHeight="1" x14ac:dyDescent="0.2">
      <c r="A17" s="100"/>
      <c r="B17" s="50" t="s">
        <v>15</v>
      </c>
      <c r="C17" s="6">
        <v>367678.28897396842</v>
      </c>
      <c r="D17" s="6">
        <v>29622.166666666668</v>
      </c>
      <c r="E17" s="6">
        <v>929.11249510212178</v>
      </c>
      <c r="F17" s="122">
        <v>594117</v>
      </c>
      <c r="G17" s="15">
        <v>49.859146711281902</v>
      </c>
      <c r="H17" s="100"/>
    </row>
    <row r="18" spans="1:8" s="113" customFormat="1" ht="20.25" customHeight="1" x14ac:dyDescent="0.2">
      <c r="A18" s="100"/>
      <c r="B18" s="50" t="s">
        <v>16</v>
      </c>
      <c r="C18" s="6">
        <v>229882.09317000001</v>
      </c>
      <c r="D18" s="6">
        <v>17174.400000000001</v>
      </c>
      <c r="E18" s="6">
        <v>1004.4053508641215</v>
      </c>
      <c r="F18" s="122">
        <v>301466</v>
      </c>
      <c r="G18" s="15">
        <v>56.969608513066156</v>
      </c>
      <c r="H18" s="100"/>
    </row>
    <row r="19" spans="1:8" s="113" customFormat="1" ht="20.25" customHeight="1" x14ac:dyDescent="0.2">
      <c r="A19" s="100"/>
      <c r="B19" s="50" t="s">
        <v>17</v>
      </c>
      <c r="C19" s="6">
        <v>318118.54071000003</v>
      </c>
      <c r="D19" s="6">
        <v>23258.400000000001</v>
      </c>
      <c r="E19" s="6">
        <v>1026.7194243267611</v>
      </c>
      <c r="F19" s="122">
        <v>273471</v>
      </c>
      <c r="G19" s="15">
        <v>85.048871726801025</v>
      </c>
      <c r="H19" s="100"/>
    </row>
    <row r="20" spans="1:8" s="113" customFormat="1" ht="20.25" customHeight="1" x14ac:dyDescent="0.2">
      <c r="A20" s="100"/>
      <c r="B20" s="50" t="s">
        <v>18</v>
      </c>
      <c r="C20" s="6">
        <v>752137.6</v>
      </c>
      <c r="D20" s="6">
        <v>63257.433333333334</v>
      </c>
      <c r="E20" s="6">
        <v>889.86409853699558</v>
      </c>
      <c r="F20" s="122">
        <v>1588091</v>
      </c>
      <c r="G20" s="15">
        <v>39.832373165853426</v>
      </c>
      <c r="H20" s="100"/>
    </row>
    <row r="21" spans="1:8" s="113" customFormat="1" ht="20.25" customHeight="1" x14ac:dyDescent="0.2">
      <c r="A21" s="100"/>
      <c r="B21" s="50" t="s">
        <v>19</v>
      </c>
      <c r="C21" s="6">
        <v>451903.29957000003</v>
      </c>
      <c r="D21" s="6">
        <v>35511.066666666666</v>
      </c>
      <c r="E21" s="6">
        <v>946.53503106087976</v>
      </c>
      <c r="F21" s="122">
        <v>972672</v>
      </c>
      <c r="G21" s="15">
        <v>36.508778567355357</v>
      </c>
      <c r="H21" s="100"/>
    </row>
    <row r="22" spans="1:8" s="113" customFormat="1" ht="20.25" customHeight="1" x14ac:dyDescent="0.2">
      <c r="A22" s="100"/>
      <c r="B22" s="50" t="s">
        <v>20</v>
      </c>
      <c r="C22" s="6">
        <v>569349.8931632</v>
      </c>
      <c r="D22" s="6">
        <v>36543.26666666667</v>
      </c>
      <c r="E22" s="6">
        <v>1174.6816613931837</v>
      </c>
      <c r="F22" s="122">
        <v>540384</v>
      </c>
      <c r="G22" s="15">
        <v>67.624627425435747</v>
      </c>
      <c r="H22" s="100"/>
    </row>
    <row r="23" spans="1:8" s="113" customFormat="1" ht="20.25" customHeight="1" x14ac:dyDescent="0.2">
      <c r="A23" s="100"/>
      <c r="B23" s="50" t="s">
        <v>21</v>
      </c>
      <c r="C23" s="6">
        <v>370761.86242000002</v>
      </c>
      <c r="D23" s="6">
        <v>29295</v>
      </c>
      <c r="E23" s="6">
        <v>944.37987727808638</v>
      </c>
      <c r="F23" s="122">
        <v>606575</v>
      </c>
      <c r="G23" s="15">
        <v>48.295758974570333</v>
      </c>
      <c r="H23" s="100"/>
    </row>
    <row r="24" spans="1:8" s="113" customFormat="1" ht="20.25" customHeight="1" x14ac:dyDescent="0.2">
      <c r="A24" s="100"/>
      <c r="B24" s="50" t="s">
        <v>22</v>
      </c>
      <c r="C24" s="6">
        <v>456418.81935000001</v>
      </c>
      <c r="D24" s="6">
        <v>37563.866666666669</v>
      </c>
      <c r="E24" s="6">
        <v>904.34385235775676</v>
      </c>
      <c r="F24" s="122">
        <v>1044973</v>
      </c>
      <c r="G24" s="15">
        <v>35.947212671204582</v>
      </c>
      <c r="H24" s="100"/>
    </row>
    <row r="25" spans="1:8" s="113" customFormat="1" ht="20.25" customHeight="1" x14ac:dyDescent="0.2">
      <c r="A25" s="100"/>
      <c r="B25" s="50" t="s">
        <v>23</v>
      </c>
      <c r="C25" s="6">
        <v>414875.22200000001</v>
      </c>
      <c r="D25" s="6">
        <v>28452.5</v>
      </c>
      <c r="E25" s="6">
        <v>1096.5455239596358</v>
      </c>
      <c r="F25" s="122">
        <v>574053</v>
      </c>
      <c r="G25" s="15">
        <v>49.564238842058138</v>
      </c>
      <c r="H25" s="100"/>
    </row>
    <row r="26" spans="1:8" s="113" customFormat="1" ht="20.25" customHeight="1" x14ac:dyDescent="0.2">
      <c r="A26" s="100"/>
      <c r="B26" s="50" t="s">
        <v>24</v>
      </c>
      <c r="C26" s="6">
        <v>219021.84</v>
      </c>
      <c r="D26" s="6">
        <v>16738</v>
      </c>
      <c r="E26" s="6">
        <v>987.24455041407384</v>
      </c>
      <c r="F26" s="122">
        <v>354959</v>
      </c>
      <c r="G26" s="15">
        <v>47.154741815251903</v>
      </c>
      <c r="H26" s="100"/>
    </row>
    <row r="27" spans="1:8" s="113" customFormat="1" ht="20.25" customHeight="1" x14ac:dyDescent="0.2">
      <c r="A27" s="100"/>
      <c r="B27" s="50" t="s">
        <v>25</v>
      </c>
      <c r="C27" s="6">
        <v>329274.41835037031</v>
      </c>
      <c r="D27" s="6">
        <v>17365.3</v>
      </c>
      <c r="E27" s="6">
        <v>1434.6015689741187</v>
      </c>
      <c r="F27" s="122">
        <v>201642</v>
      </c>
      <c r="G27" s="15">
        <v>86.119459239642538</v>
      </c>
      <c r="H27" s="100"/>
    </row>
    <row r="28" spans="1:8" s="113" customFormat="1" ht="20.25" customHeight="1" x14ac:dyDescent="0.2">
      <c r="A28" s="100"/>
      <c r="B28" s="50" t="s">
        <v>26</v>
      </c>
      <c r="C28" s="6">
        <v>1439356.32</v>
      </c>
      <c r="D28" s="6">
        <v>104623</v>
      </c>
      <c r="E28" s="6">
        <v>1031.2715644394268</v>
      </c>
      <c r="F28" s="122">
        <v>3068765</v>
      </c>
      <c r="G28" s="15">
        <v>34.092867977834729</v>
      </c>
      <c r="H28" s="100"/>
    </row>
    <row r="29" spans="1:8" s="113" customFormat="1" ht="20.25" customHeight="1" x14ac:dyDescent="0.2">
      <c r="A29" s="100"/>
      <c r="B29" s="50" t="s">
        <v>133</v>
      </c>
      <c r="C29" s="6">
        <v>430015.21791510005</v>
      </c>
      <c r="D29" s="6">
        <v>34881</v>
      </c>
      <c r="E29" s="6">
        <v>924.6260789568048</v>
      </c>
      <c r="F29" s="122">
        <v>720982</v>
      </c>
      <c r="G29" s="15">
        <v>48.379848595387955</v>
      </c>
      <c r="H29" s="100"/>
    </row>
    <row r="30" spans="1:8" s="113" customFormat="1" ht="20.25" customHeight="1" x14ac:dyDescent="0.2">
      <c r="A30" s="100"/>
      <c r="B30" s="50" t="s">
        <v>27</v>
      </c>
      <c r="C30" s="6">
        <v>547356.66749999998</v>
      </c>
      <c r="D30" s="6">
        <v>46100.066666666666</v>
      </c>
      <c r="E30" s="6">
        <v>887.38283387790307</v>
      </c>
      <c r="F30" s="122">
        <v>1278216</v>
      </c>
      <c r="G30" s="15">
        <v>36.065943992773263</v>
      </c>
      <c r="H30" s="100"/>
    </row>
    <row r="31" spans="1:8" s="113" customFormat="1" ht="20.25" customHeight="1" thickBot="1" x14ac:dyDescent="0.25">
      <c r="A31" s="100"/>
      <c r="B31" s="50" t="s">
        <v>132</v>
      </c>
      <c r="C31" s="6">
        <v>192999.20513850002</v>
      </c>
      <c r="D31" s="6">
        <v>8129</v>
      </c>
      <c r="E31" s="6">
        <v>1802.3528106683575</v>
      </c>
      <c r="F31" s="122">
        <v>109998</v>
      </c>
      <c r="G31" s="15">
        <v>73.901343660793827</v>
      </c>
      <c r="H31" s="100"/>
    </row>
    <row r="32" spans="1:8" s="113" customFormat="1" ht="26.25" customHeight="1" thickBot="1" x14ac:dyDescent="0.25">
      <c r="A32" s="100"/>
      <c r="B32" s="168" t="s">
        <v>28</v>
      </c>
      <c r="C32" s="176">
        <f>+SUM(C8:C31)</f>
        <v>18574116.202692565</v>
      </c>
      <c r="D32" s="176">
        <v>1359601.5</v>
      </c>
      <c r="E32" s="176">
        <f>+C32/D32/13*1000</f>
        <v>1050.8801067356058</v>
      </c>
      <c r="F32" s="176">
        <v>36578358</v>
      </c>
      <c r="G32" s="177">
        <v>37.169560755023504</v>
      </c>
      <c r="H32" s="100"/>
    </row>
    <row r="33" spans="1:8" s="113" customFormat="1" ht="8.25" customHeight="1" x14ac:dyDescent="0.2">
      <c r="A33" s="100"/>
      <c r="B33" s="114"/>
      <c r="C33" s="129"/>
      <c r="D33" s="129"/>
      <c r="E33" s="129"/>
      <c r="F33" s="129"/>
      <c r="G33" s="129"/>
      <c r="H33" s="100"/>
    </row>
    <row r="34" spans="1:8" x14ac:dyDescent="0.2">
      <c r="B34" s="134" t="s">
        <v>41</v>
      </c>
      <c r="C34" s="134"/>
      <c r="D34" s="134"/>
      <c r="E34" s="134"/>
      <c r="F34" s="134"/>
      <c r="G34" s="134"/>
      <c r="H34" s="40"/>
    </row>
    <row r="35" spans="1:8" x14ac:dyDescent="0.2">
      <c r="B35" s="133" t="s">
        <v>44</v>
      </c>
      <c r="C35" s="133"/>
      <c r="D35" s="133"/>
      <c r="E35" s="133"/>
      <c r="F35" s="133"/>
      <c r="G35" s="133"/>
      <c r="H35" s="40"/>
    </row>
    <row r="36" spans="1:8" x14ac:dyDescent="0.2">
      <c r="B36" s="133"/>
      <c r="C36" s="133"/>
      <c r="D36" s="133"/>
      <c r="E36" s="133"/>
      <c r="F36" s="133"/>
      <c r="G36" s="133"/>
    </row>
    <row r="37" spans="1:8" x14ac:dyDescent="0.2">
      <c r="B37" s="67" t="s">
        <v>126</v>
      </c>
      <c r="C37" s="67"/>
      <c r="D37" s="67"/>
      <c r="E37" s="67"/>
      <c r="F37" s="67"/>
      <c r="G37" s="67"/>
    </row>
    <row r="38" spans="1:8" x14ac:dyDescent="0.2">
      <c r="B38" s="133"/>
      <c r="C38" s="133"/>
      <c r="D38" s="133"/>
      <c r="E38" s="133"/>
      <c r="F38" s="133"/>
      <c r="G38" s="133"/>
    </row>
    <row r="39" spans="1:8" x14ac:dyDescent="0.2">
      <c r="B39" s="133"/>
      <c r="C39" s="133"/>
      <c r="D39" s="133"/>
      <c r="E39" s="133"/>
      <c r="F39" s="133"/>
      <c r="G39" s="133"/>
    </row>
    <row r="40" spans="1:8" x14ac:dyDescent="0.2">
      <c r="B40" s="133"/>
      <c r="C40" s="133"/>
      <c r="D40" s="133"/>
      <c r="E40" s="133"/>
      <c r="F40" s="133"/>
      <c r="G40" s="133"/>
    </row>
    <row r="41" spans="1:8" x14ac:dyDescent="0.2">
      <c r="B41" s="133"/>
      <c r="C41" s="133"/>
      <c r="D41" s="133"/>
      <c r="E41" s="133"/>
      <c r="F41" s="133"/>
      <c r="G41" s="133"/>
    </row>
    <row r="42" spans="1:8" x14ac:dyDescent="0.2">
      <c r="B42" s="133"/>
      <c r="C42" s="133"/>
      <c r="D42" s="133"/>
      <c r="E42" s="133"/>
      <c r="F42" s="133"/>
      <c r="G42" s="133"/>
    </row>
    <row r="43" spans="1:8" x14ac:dyDescent="0.2">
      <c r="B43" s="133"/>
      <c r="C43" s="133"/>
      <c r="D43" s="133"/>
      <c r="E43" s="133"/>
      <c r="F43" s="133"/>
      <c r="G43" s="133"/>
    </row>
  </sheetData>
  <mergeCells count="14">
    <mergeCell ref="B38:G38"/>
    <mergeCell ref="B39:G39"/>
    <mergeCell ref="B40:G40"/>
    <mergeCell ref="B41:G41"/>
    <mergeCell ref="B42:G42"/>
    <mergeCell ref="B43:G43"/>
    <mergeCell ref="B2:G2"/>
    <mergeCell ref="B3:G3"/>
    <mergeCell ref="B4:G4"/>
    <mergeCell ref="B5:G5"/>
    <mergeCell ref="B37:G37"/>
    <mergeCell ref="B34:G34"/>
    <mergeCell ref="B35:G35"/>
    <mergeCell ref="B36:G36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opLeftCell="A10" zoomScaleNormal="100" workbookViewId="0">
      <selection activeCell="B5" sqref="B5:G5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16384" width="11.42578125" style="37"/>
  </cols>
  <sheetData>
    <row r="1" spans="1:8" x14ac:dyDescent="0.2">
      <c r="B1" s="40"/>
      <c r="C1" s="40"/>
      <c r="D1" s="40"/>
      <c r="E1" s="40"/>
      <c r="F1" s="40"/>
      <c r="G1" s="40"/>
      <c r="H1" s="39"/>
    </row>
    <row r="2" spans="1:8" ht="15.75" x14ac:dyDescent="0.2">
      <c r="A2" s="118"/>
      <c r="B2" s="102"/>
      <c r="C2" s="102"/>
      <c r="D2" s="102"/>
      <c r="E2" s="102"/>
      <c r="F2" s="102"/>
      <c r="G2" s="102"/>
      <c r="H2" s="39"/>
    </row>
    <row r="3" spans="1:8" s="51" customFormat="1" ht="18.75" customHeight="1" x14ac:dyDescent="0.2">
      <c r="A3" s="120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119"/>
      <c r="B4" s="144" t="s">
        <v>141</v>
      </c>
      <c r="C4" s="144"/>
      <c r="D4" s="144"/>
      <c r="E4" s="144"/>
      <c r="F4" s="144"/>
      <c r="G4" s="144"/>
      <c r="H4" s="44"/>
    </row>
    <row r="5" spans="1:8" ht="18.75" customHeight="1" x14ac:dyDescent="0.2">
      <c r="A5" s="118"/>
      <c r="B5" s="142" t="s">
        <v>45</v>
      </c>
      <c r="C5" s="142"/>
      <c r="D5" s="142"/>
      <c r="E5" s="142"/>
      <c r="F5" s="142"/>
      <c r="G5" s="142"/>
      <c r="H5" s="39"/>
    </row>
    <row r="6" spans="1:8" ht="13.5" thickBot="1" x14ac:dyDescent="0.25">
      <c r="A6" s="118"/>
      <c r="B6" s="40"/>
      <c r="C6" s="40"/>
      <c r="D6" s="40"/>
      <c r="E6" s="40"/>
      <c r="F6" s="40"/>
      <c r="G6" s="40"/>
      <c r="H6" s="39"/>
    </row>
    <row r="7" spans="1:8" s="45" customFormat="1" ht="53.25" customHeight="1" thickBot="1" x14ac:dyDescent="0.25">
      <c r="A7" s="11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46</v>
      </c>
      <c r="G7" s="157" t="s">
        <v>5</v>
      </c>
      <c r="H7" s="44"/>
    </row>
    <row r="8" spans="1:8" s="51" customFormat="1" ht="20.25" customHeight="1" x14ac:dyDescent="0.2">
      <c r="A8" s="120"/>
      <c r="B8" s="52" t="s">
        <v>6</v>
      </c>
      <c r="C8" s="6">
        <v>1824905.35</v>
      </c>
      <c r="D8" s="6">
        <v>111424</v>
      </c>
      <c r="E8" s="6">
        <v>1259.848278785402</v>
      </c>
      <c r="F8" s="6">
        <v>2995397</v>
      </c>
      <c r="G8" s="15">
        <v>40.822592233141314</v>
      </c>
      <c r="H8" s="49"/>
    </row>
    <row r="9" spans="1:8" s="51" customFormat="1" ht="20.25" customHeight="1" x14ac:dyDescent="0.2">
      <c r="A9" s="120"/>
      <c r="B9" s="52" t="s">
        <v>7</v>
      </c>
      <c r="C9" s="6">
        <v>5744785.2380400002</v>
      </c>
      <c r="D9" s="6">
        <v>412983.83333333331</v>
      </c>
      <c r="E9" s="6">
        <v>1070.0335487845352</v>
      </c>
      <c r="F9" s="6">
        <v>14167123</v>
      </c>
      <c r="G9" s="15">
        <v>30.022102608901683</v>
      </c>
      <c r="H9" s="49"/>
    </row>
    <row r="10" spans="1:8" s="51" customFormat="1" ht="20.25" customHeight="1" x14ac:dyDescent="0.2">
      <c r="A10" s="120"/>
      <c r="B10" s="52" t="s">
        <v>8</v>
      </c>
      <c r="C10" s="6">
        <v>270771.87327271001</v>
      </c>
      <c r="D10" s="6">
        <v>23994.7</v>
      </c>
      <c r="E10" s="6">
        <v>868.05026261475689</v>
      </c>
      <c r="F10" s="6">
        <v>335859</v>
      </c>
      <c r="G10" s="15">
        <v>72.492416826789452</v>
      </c>
      <c r="H10" s="49"/>
    </row>
    <row r="11" spans="1:8" s="51" customFormat="1" ht="20.25" customHeight="1" x14ac:dyDescent="0.2">
      <c r="A11" s="120"/>
      <c r="B11" s="52" t="s">
        <v>43</v>
      </c>
      <c r="C11" s="6">
        <v>1367257.3219999999</v>
      </c>
      <c r="D11" s="6">
        <v>95274.333333333328</v>
      </c>
      <c r="E11" s="6">
        <v>1103.9031864529393</v>
      </c>
      <c r="F11" s="6">
        <v>3144346</v>
      </c>
      <c r="G11" s="15">
        <v>31.209377433941732</v>
      </c>
      <c r="H11" s="49"/>
    </row>
    <row r="12" spans="1:8" s="51" customFormat="1" ht="20.25" customHeight="1" x14ac:dyDescent="0.2">
      <c r="A12" s="120"/>
      <c r="B12" s="52" t="s">
        <v>10</v>
      </c>
      <c r="C12" s="6">
        <v>444375.38587</v>
      </c>
      <c r="D12" s="6">
        <v>36515</v>
      </c>
      <c r="E12" s="6">
        <v>936.12822100506628</v>
      </c>
      <c r="F12" s="6">
        <v>939179</v>
      </c>
      <c r="G12" s="15">
        <v>39.390974434432337</v>
      </c>
      <c r="H12" s="49"/>
    </row>
    <row r="13" spans="1:8" s="51" customFormat="1" ht="20.25" customHeight="1" x14ac:dyDescent="0.2">
      <c r="A13" s="120"/>
      <c r="B13" s="52" t="s">
        <v>11</v>
      </c>
      <c r="C13" s="6">
        <v>604042</v>
      </c>
      <c r="D13" s="6">
        <v>41241</v>
      </c>
      <c r="E13" s="6">
        <v>1126.6644657202596</v>
      </c>
      <c r="F13" s="6">
        <v>991454</v>
      </c>
      <c r="G13" s="15">
        <v>42.127531778752058</v>
      </c>
      <c r="H13" s="49"/>
    </row>
    <row r="14" spans="1:8" s="51" customFormat="1" ht="20.25" customHeight="1" x14ac:dyDescent="0.2">
      <c r="A14" s="120"/>
      <c r="B14" s="52" t="s">
        <v>12</v>
      </c>
      <c r="C14" s="6">
        <v>337904.55499999999</v>
      </c>
      <c r="D14" s="6">
        <v>24357</v>
      </c>
      <c r="E14" s="6">
        <v>1067.1535113898706</v>
      </c>
      <c r="F14" s="6">
        <v>425375</v>
      </c>
      <c r="G14" s="15">
        <v>59.670595383043718</v>
      </c>
      <c r="H14" s="49"/>
    </row>
    <row r="15" spans="1:8" s="51" customFormat="1" ht="20.25" customHeight="1" x14ac:dyDescent="0.2">
      <c r="A15" s="120"/>
      <c r="B15" s="52" t="s">
        <v>13</v>
      </c>
      <c r="C15" s="6">
        <v>678347.25215000007</v>
      </c>
      <c r="D15" s="6">
        <v>54103</v>
      </c>
      <c r="E15" s="6">
        <v>964.46699550287997</v>
      </c>
      <c r="F15" s="6">
        <v>1173533</v>
      </c>
      <c r="G15" s="15">
        <v>46.960740914338288</v>
      </c>
      <c r="H15" s="49"/>
    </row>
    <row r="16" spans="1:8" s="51" customFormat="1" ht="20.25" customHeight="1" x14ac:dyDescent="0.2">
      <c r="A16" s="120"/>
      <c r="B16" s="52" t="s">
        <v>14</v>
      </c>
      <c r="C16" s="6">
        <v>395053.86777000001</v>
      </c>
      <c r="D16" s="6">
        <v>33442.966666666667</v>
      </c>
      <c r="E16" s="6">
        <v>908.6741425221677</v>
      </c>
      <c r="F16" s="6">
        <v>489663</v>
      </c>
      <c r="G16" s="15">
        <v>68.351945868317003</v>
      </c>
      <c r="H16" s="49"/>
    </row>
    <row r="17" spans="1:8" s="51" customFormat="1" ht="20.25" customHeight="1" x14ac:dyDescent="0.2">
      <c r="A17" s="120"/>
      <c r="B17" s="52" t="s">
        <v>15</v>
      </c>
      <c r="C17" s="6">
        <v>365081.14740999998</v>
      </c>
      <c r="D17" s="6">
        <v>29619.166666666668</v>
      </c>
      <c r="E17" s="6">
        <v>948.14163752248078</v>
      </c>
      <c r="F17" s="6">
        <v>617063</v>
      </c>
      <c r="G17" s="15">
        <v>48.631908596147866</v>
      </c>
      <c r="H17" s="49"/>
    </row>
    <row r="18" spans="1:8" s="51" customFormat="1" ht="20.25" customHeight="1" x14ac:dyDescent="0.2">
      <c r="A18" s="120"/>
      <c r="B18" s="52" t="s">
        <v>16</v>
      </c>
      <c r="C18" s="6">
        <v>230180.84354</v>
      </c>
      <c r="D18" s="6">
        <v>17228.433333333334</v>
      </c>
      <c r="E18" s="6">
        <v>1027.73237654688</v>
      </c>
      <c r="F18" s="6">
        <v>306037</v>
      </c>
      <c r="G18" s="15">
        <v>57.664149697205005</v>
      </c>
      <c r="H18" s="49"/>
    </row>
    <row r="19" spans="1:8" s="51" customFormat="1" ht="20.25" customHeight="1" x14ac:dyDescent="0.2">
      <c r="A19" s="120"/>
      <c r="B19" s="52" t="s">
        <v>17</v>
      </c>
      <c r="C19" s="6">
        <v>312256.03282999998</v>
      </c>
      <c r="D19" s="6">
        <v>23140.400000000001</v>
      </c>
      <c r="E19" s="6">
        <v>1037.9982555650256</v>
      </c>
      <c r="F19" s="6">
        <v>294597</v>
      </c>
      <c r="G19" s="15">
        <v>80.369819813561918</v>
      </c>
      <c r="H19" s="49"/>
    </row>
    <row r="20" spans="1:8" s="51" customFormat="1" ht="20.25" customHeight="1" x14ac:dyDescent="0.2">
      <c r="A20" s="120"/>
      <c r="B20" s="52" t="s">
        <v>18</v>
      </c>
      <c r="C20" s="6">
        <v>751693.05356000003</v>
      </c>
      <c r="D20" s="6">
        <v>61205.3</v>
      </c>
      <c r="E20" s="6">
        <v>944.73097234289287</v>
      </c>
      <c r="F20" s="6">
        <v>1606024</v>
      </c>
      <c r="G20" s="15">
        <v>38.893326495817739</v>
      </c>
      <c r="H20" s="49"/>
    </row>
    <row r="21" spans="1:8" s="51" customFormat="1" ht="20.25" customHeight="1" x14ac:dyDescent="0.2">
      <c r="A21" s="120"/>
      <c r="B21" s="52" t="s">
        <v>19</v>
      </c>
      <c r="C21" s="6">
        <v>430820</v>
      </c>
      <c r="D21" s="6">
        <v>34558.066666666666</v>
      </c>
      <c r="E21" s="6">
        <v>958.96568287963646</v>
      </c>
      <c r="F21" s="6">
        <v>968238</v>
      </c>
      <c r="G21" s="15">
        <v>35.950277097546241</v>
      </c>
      <c r="H21" s="49"/>
    </row>
    <row r="22" spans="1:8" s="51" customFormat="1" ht="20.25" customHeight="1" x14ac:dyDescent="0.2">
      <c r="A22" s="120"/>
      <c r="B22" s="52" t="s">
        <v>20</v>
      </c>
      <c r="C22" s="6">
        <v>588813.03500000003</v>
      </c>
      <c r="D22" s="6">
        <v>36909</v>
      </c>
      <c r="E22" s="6">
        <v>1227.161678306521</v>
      </c>
      <c r="F22" s="6">
        <v>486779</v>
      </c>
      <c r="G22" s="15">
        <v>78.22603719599428</v>
      </c>
      <c r="H22" s="49"/>
    </row>
    <row r="23" spans="1:8" s="51" customFormat="1" ht="20.25" customHeight="1" x14ac:dyDescent="0.2">
      <c r="A23" s="120"/>
      <c r="B23" s="52" t="s">
        <v>21</v>
      </c>
      <c r="C23" s="6">
        <v>355420.05907000002</v>
      </c>
      <c r="D23" s="6">
        <v>30054</v>
      </c>
      <c r="E23" s="6">
        <v>909.69603193738453</v>
      </c>
      <c r="F23" s="6">
        <v>573394</v>
      </c>
      <c r="G23" s="15">
        <v>54.722835230624682</v>
      </c>
      <c r="H23" s="49"/>
    </row>
    <row r="24" spans="1:8" s="51" customFormat="1" ht="20.25" customHeight="1" x14ac:dyDescent="0.2">
      <c r="A24" s="120"/>
      <c r="B24" s="52" t="s">
        <v>22</v>
      </c>
      <c r="C24" s="6">
        <v>441216.32</v>
      </c>
      <c r="D24" s="6">
        <v>38632.866666666669</v>
      </c>
      <c r="E24" s="6">
        <v>878.5192467314597</v>
      </c>
      <c r="F24" s="6">
        <v>1084033</v>
      </c>
      <c r="G24" s="15">
        <v>36.265083124391992</v>
      </c>
      <c r="H24" s="49"/>
    </row>
    <row r="25" spans="1:8" s="51" customFormat="1" ht="20.25" customHeight="1" x14ac:dyDescent="0.2">
      <c r="A25" s="120"/>
      <c r="B25" s="52" t="s">
        <v>23</v>
      </c>
      <c r="C25" s="6">
        <v>408351.38299999997</v>
      </c>
      <c r="D25" s="6">
        <v>27568.9</v>
      </c>
      <c r="E25" s="6">
        <v>1139.3869485599296</v>
      </c>
      <c r="F25" s="6">
        <v>627913</v>
      </c>
      <c r="G25" s="15">
        <v>44.647582585938288</v>
      </c>
      <c r="H25" s="49"/>
    </row>
    <row r="26" spans="1:8" s="51" customFormat="1" ht="20.25" customHeight="1" x14ac:dyDescent="0.2">
      <c r="A26" s="120"/>
      <c r="B26" s="52" t="s">
        <v>24</v>
      </c>
      <c r="C26" s="6">
        <v>248621.98</v>
      </c>
      <c r="D26" s="6">
        <v>18693</v>
      </c>
      <c r="E26" s="6">
        <v>1023.0978276524738</v>
      </c>
      <c r="F26" s="6">
        <v>372849</v>
      </c>
      <c r="G26" s="15">
        <v>50.92017520920502</v>
      </c>
      <c r="H26" s="49"/>
    </row>
    <row r="27" spans="1:8" s="51" customFormat="1" ht="20.25" customHeight="1" x14ac:dyDescent="0.2">
      <c r="A27" s="120"/>
      <c r="B27" s="52" t="s">
        <v>47</v>
      </c>
      <c r="C27" s="6">
        <v>329274.41835037031</v>
      </c>
      <c r="D27" s="6">
        <v>17365.3</v>
      </c>
      <c r="E27" s="6">
        <v>1458.5870334268309</v>
      </c>
      <c r="F27" s="6">
        <v>198121</v>
      </c>
      <c r="G27" s="15">
        <v>88.204250391109113</v>
      </c>
      <c r="H27" s="49"/>
    </row>
    <row r="28" spans="1:8" s="51" customFormat="1" ht="20.25" customHeight="1" x14ac:dyDescent="0.2">
      <c r="A28" s="120"/>
      <c r="B28" s="52" t="s">
        <v>26</v>
      </c>
      <c r="C28" s="6">
        <v>1404298.6911897999</v>
      </c>
      <c r="D28" s="6">
        <v>105692</v>
      </c>
      <c r="E28" s="6">
        <v>1022.0544246051661</v>
      </c>
      <c r="F28" s="6">
        <v>3095496</v>
      </c>
      <c r="G28" s="15">
        <v>35.515142961790609</v>
      </c>
      <c r="H28" s="49"/>
    </row>
    <row r="29" spans="1:8" s="51" customFormat="1" ht="20.25" customHeight="1" x14ac:dyDescent="0.2">
      <c r="A29" s="120"/>
      <c r="B29" s="52" t="s">
        <v>133</v>
      </c>
      <c r="C29" s="6">
        <v>428320.72</v>
      </c>
      <c r="D29" s="6">
        <v>34118</v>
      </c>
      <c r="E29" s="6">
        <v>965.69985615533415</v>
      </c>
      <c r="F29" s="6">
        <v>808934</v>
      </c>
      <c r="G29" s="15">
        <v>42.880070783914249</v>
      </c>
      <c r="H29" s="49"/>
    </row>
    <row r="30" spans="1:8" s="51" customFormat="1" ht="20.25" customHeight="1" x14ac:dyDescent="0.2">
      <c r="A30" s="120"/>
      <c r="B30" s="52" t="s">
        <v>27</v>
      </c>
      <c r="C30" s="6">
        <v>597627</v>
      </c>
      <c r="D30" s="6">
        <v>46745.3</v>
      </c>
      <c r="E30" s="6">
        <v>983.44235018938139</v>
      </c>
      <c r="F30" s="6">
        <v>1353541</v>
      </c>
      <c r="G30" s="15">
        <v>35.09609789755114</v>
      </c>
      <c r="H30" s="49"/>
    </row>
    <row r="31" spans="1:8" s="51" customFormat="1" ht="20.25" customHeight="1" thickBot="1" x14ac:dyDescent="0.25">
      <c r="A31" s="120"/>
      <c r="B31" s="52" t="s">
        <v>132</v>
      </c>
      <c r="C31" s="6">
        <v>197697.02647419999</v>
      </c>
      <c r="D31" s="6">
        <v>8215</v>
      </c>
      <c r="E31" s="6">
        <v>1851.1824193473474</v>
      </c>
      <c r="F31" s="6">
        <v>101247</v>
      </c>
      <c r="G31" s="15">
        <v>81.893672804123085</v>
      </c>
      <c r="H31" s="49"/>
    </row>
    <row r="32" spans="1:8" s="51" customFormat="1" ht="26.25" customHeight="1" thickBot="1" x14ac:dyDescent="0.25">
      <c r="A32" s="120"/>
      <c r="B32" s="168" t="s">
        <v>28</v>
      </c>
      <c r="C32" s="176">
        <v>18757114.554527078</v>
      </c>
      <c r="D32" s="176">
        <v>1363080.5666666667</v>
      </c>
      <c r="E32" s="176">
        <v>1058.5250798940442</v>
      </c>
      <c r="F32" s="176">
        <f>+SUM(F8:F31)</f>
        <v>37156195</v>
      </c>
      <c r="G32" s="177">
        <v>37.834929786952713</v>
      </c>
      <c r="H32" s="49"/>
    </row>
    <row r="33" spans="1:8" ht="8.25" customHeight="1" x14ac:dyDescent="0.2">
      <c r="A33" s="39"/>
      <c r="B33" s="40"/>
      <c r="C33" s="40"/>
      <c r="D33" s="40"/>
      <c r="E33" s="40"/>
      <c r="F33" s="40"/>
      <c r="G33" s="40"/>
      <c r="H33" s="39"/>
    </row>
    <row r="34" spans="1:8" x14ac:dyDescent="0.2">
      <c r="A34" s="39"/>
      <c r="B34" s="134" t="s">
        <v>41</v>
      </c>
      <c r="C34" s="134"/>
      <c r="D34" s="134"/>
      <c r="E34" s="134"/>
      <c r="F34" s="134"/>
      <c r="G34" s="134"/>
    </row>
    <row r="35" spans="1:8" x14ac:dyDescent="0.2">
      <c r="A35" s="39"/>
      <c r="B35" s="133" t="s">
        <v>48</v>
      </c>
      <c r="C35" s="133"/>
      <c r="D35" s="133"/>
      <c r="E35" s="133"/>
      <c r="F35" s="133"/>
      <c r="G35" s="133"/>
    </row>
    <row r="36" spans="1:8" x14ac:dyDescent="0.2">
      <c r="B36" s="137" t="s">
        <v>49</v>
      </c>
      <c r="C36" s="137"/>
      <c r="D36" s="137"/>
      <c r="E36" s="137"/>
      <c r="F36" s="137"/>
      <c r="G36" s="137"/>
    </row>
    <row r="37" spans="1:8" x14ac:dyDescent="0.2">
      <c r="B37" s="137"/>
      <c r="C37" s="137"/>
      <c r="D37" s="137"/>
      <c r="E37" s="137"/>
      <c r="F37" s="137"/>
      <c r="G37" s="137"/>
    </row>
    <row r="38" spans="1:8" x14ac:dyDescent="0.2">
      <c r="B38" s="67" t="s">
        <v>126</v>
      </c>
      <c r="C38" s="67"/>
      <c r="D38" s="67"/>
      <c r="E38" s="67"/>
      <c r="F38" s="67"/>
      <c r="G38" s="6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2:G2"/>
    <mergeCell ref="B3:G3"/>
    <mergeCell ref="B4:G4"/>
    <mergeCell ref="B5:G5"/>
    <mergeCell ref="B38:G38"/>
    <mergeCell ref="B34:G34"/>
    <mergeCell ref="B35:G35"/>
    <mergeCell ref="B36:G36"/>
    <mergeCell ref="B37:G37"/>
  </mergeCells>
  <printOptions horizontalCentered="1"/>
  <pageMargins left="0.75" right="0.75" top="1" bottom="1" header="0" footer="0"/>
  <pageSetup paperSize="9" orientation="portrait" horizontalDpi="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8" width="3.7109375" style="37" customWidth="1"/>
    <col min="9" max="16384" width="11.42578125" style="37"/>
  </cols>
  <sheetData>
    <row r="1" spans="2:9" ht="15.75" x14ac:dyDescent="0.2">
      <c r="B1" s="42"/>
      <c r="C1" s="42"/>
      <c r="D1" s="42"/>
      <c r="E1" s="42"/>
      <c r="F1" s="42"/>
      <c r="G1" s="42"/>
      <c r="H1" s="39"/>
    </row>
    <row r="2" spans="2:9" ht="15.75" x14ac:dyDescent="0.2">
      <c r="B2" s="102"/>
      <c r="C2" s="102"/>
      <c r="D2" s="102"/>
      <c r="E2" s="102"/>
      <c r="F2" s="102"/>
      <c r="G2" s="102"/>
      <c r="H2" s="39"/>
    </row>
    <row r="3" spans="2:9" s="51" customFormat="1" ht="18.75" customHeight="1" x14ac:dyDescent="0.2">
      <c r="B3" s="42" t="s">
        <v>58</v>
      </c>
      <c r="C3" s="42"/>
      <c r="D3" s="42"/>
      <c r="E3" s="42"/>
      <c r="F3" s="42"/>
      <c r="G3" s="42"/>
      <c r="H3" s="49"/>
    </row>
    <row r="4" spans="2:9" s="45" customFormat="1" ht="18.75" customHeight="1" x14ac:dyDescent="0.2">
      <c r="B4" s="144" t="s">
        <v>0</v>
      </c>
      <c r="C4" s="144"/>
      <c r="D4" s="144"/>
      <c r="E4" s="144"/>
      <c r="F4" s="144"/>
      <c r="G4" s="144"/>
      <c r="H4" s="44"/>
    </row>
    <row r="5" spans="2:9" ht="18.75" customHeight="1" x14ac:dyDescent="0.2">
      <c r="B5" s="142" t="s">
        <v>50</v>
      </c>
      <c r="C5" s="142"/>
      <c r="D5" s="142"/>
      <c r="E5" s="142"/>
      <c r="F5" s="142"/>
      <c r="G5" s="142"/>
      <c r="H5" s="39"/>
    </row>
    <row r="6" spans="2:9" ht="13.5" thickBot="1" x14ac:dyDescent="0.25">
      <c r="B6" s="40"/>
      <c r="C6" s="40"/>
      <c r="D6" s="40"/>
      <c r="E6" s="40"/>
      <c r="F6" s="40"/>
      <c r="G6" s="40"/>
      <c r="H6" s="39"/>
    </row>
    <row r="7" spans="2:9" s="45" customFormat="1" ht="53.25" customHeight="1" thickBot="1" x14ac:dyDescent="0.25"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139</v>
      </c>
      <c r="G7" s="157" t="s">
        <v>5</v>
      </c>
      <c r="H7" s="44"/>
    </row>
    <row r="8" spans="2:9" s="51" customFormat="1" ht="20.25" customHeight="1" x14ac:dyDescent="0.2">
      <c r="B8" s="52" t="s">
        <v>6</v>
      </c>
      <c r="C8" s="103">
        <v>1776477.8799999997</v>
      </c>
      <c r="D8" s="103">
        <v>111424</v>
      </c>
      <c r="E8" s="103">
        <f t="shared" ref="E8:E32" si="0">C8/D8/13*1000</f>
        <v>1226.415714885344</v>
      </c>
      <c r="F8" s="103">
        <v>3000966</v>
      </c>
      <c r="G8" s="104">
        <f t="shared" ref="G8:G32" si="1">D8/F8*1000</f>
        <v>37.129377673722395</v>
      </c>
      <c r="H8" s="49"/>
      <c r="I8" s="117"/>
    </row>
    <row r="9" spans="2:9" s="51" customFormat="1" ht="20.25" customHeight="1" x14ac:dyDescent="0.2">
      <c r="B9" s="52" t="s">
        <v>7</v>
      </c>
      <c r="C9" s="103">
        <v>5376985.7873299997</v>
      </c>
      <c r="D9" s="103">
        <v>406181.83333333331</v>
      </c>
      <c r="E9" s="103">
        <f t="shared" si="0"/>
        <v>1018.2983515996989</v>
      </c>
      <c r="F9" s="103">
        <v>14290241</v>
      </c>
      <c r="G9" s="104">
        <f t="shared" si="1"/>
        <v>28.423721708635519</v>
      </c>
      <c r="H9" s="49"/>
      <c r="I9" s="117"/>
    </row>
    <row r="10" spans="2:9" s="51" customFormat="1" ht="20.25" customHeight="1" x14ac:dyDescent="0.2">
      <c r="B10" s="52" t="s">
        <v>8</v>
      </c>
      <c r="C10" s="103">
        <v>271197.69075826497</v>
      </c>
      <c r="D10" s="103">
        <v>23995</v>
      </c>
      <c r="E10" s="103">
        <f t="shared" si="0"/>
        <v>869.40449375115008</v>
      </c>
      <c r="F10" s="105">
        <v>343154</v>
      </c>
      <c r="G10" s="104">
        <f t="shared" si="1"/>
        <v>69.924873380464746</v>
      </c>
      <c r="H10" s="49"/>
      <c r="I10" s="117"/>
    </row>
    <row r="11" spans="2:9" s="51" customFormat="1" ht="20.25" customHeight="1" x14ac:dyDescent="0.2">
      <c r="B11" s="52" t="s">
        <v>9</v>
      </c>
      <c r="C11" s="103">
        <v>1283332.1850000001</v>
      </c>
      <c r="D11" s="103">
        <v>86309</v>
      </c>
      <c r="E11" s="103">
        <f t="shared" si="0"/>
        <v>1143.772496316901</v>
      </c>
      <c r="F11" s="105">
        <v>3172180</v>
      </c>
      <c r="G11" s="104">
        <f t="shared" si="1"/>
        <v>27.208102944977902</v>
      </c>
      <c r="H11" s="49"/>
      <c r="I11" s="117"/>
    </row>
    <row r="12" spans="2:9" s="51" customFormat="1" ht="20.25" customHeight="1" x14ac:dyDescent="0.2">
      <c r="B12" s="52" t="s">
        <v>10</v>
      </c>
      <c r="C12" s="103">
        <v>448800</v>
      </c>
      <c r="D12" s="103">
        <v>36515</v>
      </c>
      <c r="E12" s="103">
        <f t="shared" si="0"/>
        <v>945.44918315971302</v>
      </c>
      <c r="F12" s="105">
        <v>949538</v>
      </c>
      <c r="G12" s="104">
        <f t="shared" si="1"/>
        <v>38.455543643329705</v>
      </c>
      <c r="H12" s="49"/>
      <c r="I12" s="117"/>
    </row>
    <row r="13" spans="2:9" s="51" customFormat="1" ht="20.25" customHeight="1" x14ac:dyDescent="0.2">
      <c r="B13" s="52" t="s">
        <v>11</v>
      </c>
      <c r="C13" s="103">
        <v>599089.44932000001</v>
      </c>
      <c r="D13" s="103">
        <v>40968</v>
      </c>
      <c r="E13" s="103">
        <f t="shared" si="0"/>
        <v>1124.8731642708005</v>
      </c>
      <c r="F13" s="105">
        <v>999654</v>
      </c>
      <c r="G13" s="104">
        <f t="shared" si="1"/>
        <v>40.982179834222642</v>
      </c>
      <c r="H13" s="49"/>
      <c r="I13" s="117"/>
    </row>
    <row r="14" spans="2:9" s="51" customFormat="1" ht="20.25" customHeight="1" x14ac:dyDescent="0.2">
      <c r="B14" s="52" t="s">
        <v>12</v>
      </c>
      <c r="C14" s="103">
        <v>373064.516</v>
      </c>
      <c r="D14" s="103">
        <v>23632</v>
      </c>
      <c r="E14" s="103">
        <f t="shared" si="0"/>
        <v>1214.3394745065361</v>
      </c>
      <c r="F14" s="105">
        <v>430431</v>
      </c>
      <c r="G14" s="104">
        <f t="shared" si="1"/>
        <v>54.903108744490986</v>
      </c>
      <c r="H14" s="49"/>
      <c r="I14" s="117"/>
    </row>
    <row r="15" spans="2:9" s="51" customFormat="1" ht="20.25" customHeight="1" x14ac:dyDescent="0.2">
      <c r="B15" s="52" t="s">
        <v>13</v>
      </c>
      <c r="C15" s="103">
        <v>670700.82200000004</v>
      </c>
      <c r="D15" s="103">
        <v>54103</v>
      </c>
      <c r="E15" s="103">
        <f t="shared" si="0"/>
        <v>953.59538145901206</v>
      </c>
      <c r="F15" s="105">
        <v>1184584</v>
      </c>
      <c r="G15" s="104">
        <f t="shared" si="1"/>
        <v>45.672573662990551</v>
      </c>
      <c r="H15" s="49"/>
      <c r="I15" s="117"/>
    </row>
    <row r="16" spans="2:9" s="51" customFormat="1" ht="20.25" customHeight="1" x14ac:dyDescent="0.2">
      <c r="B16" s="52" t="s">
        <v>14</v>
      </c>
      <c r="C16" s="103">
        <v>386004.21588000003</v>
      </c>
      <c r="D16" s="103">
        <v>33628.966666666667</v>
      </c>
      <c r="E16" s="103">
        <f t="shared" si="0"/>
        <v>882.94809308550157</v>
      </c>
      <c r="F16" s="105">
        <v>496550</v>
      </c>
      <c r="G16" s="104">
        <f t="shared" si="1"/>
        <v>67.725237471889372</v>
      </c>
      <c r="H16" s="49"/>
      <c r="I16" s="117"/>
    </row>
    <row r="17" spans="2:9" s="51" customFormat="1" ht="20.25" customHeight="1" x14ac:dyDescent="0.2">
      <c r="B17" s="52" t="s">
        <v>15</v>
      </c>
      <c r="C17" s="103">
        <v>361161</v>
      </c>
      <c r="D17" s="103">
        <v>31353</v>
      </c>
      <c r="E17" s="103">
        <f t="shared" si="0"/>
        <v>886.09113592368794</v>
      </c>
      <c r="F17" s="105">
        <v>625930</v>
      </c>
      <c r="G17" s="104">
        <f t="shared" si="1"/>
        <v>50.090265684661226</v>
      </c>
      <c r="H17" s="49"/>
      <c r="I17" s="117"/>
    </row>
    <row r="18" spans="2:9" s="51" customFormat="1" ht="20.25" customHeight="1" x14ac:dyDescent="0.2">
      <c r="B18" s="52" t="s">
        <v>16</v>
      </c>
      <c r="C18" s="103">
        <v>233029.50166000004</v>
      </c>
      <c r="D18" s="103">
        <v>17228</v>
      </c>
      <c r="E18" s="103">
        <f t="shared" si="0"/>
        <v>1040.4774948652464</v>
      </c>
      <c r="F18" s="105">
        <v>309956</v>
      </c>
      <c r="G18" s="104">
        <f t="shared" si="1"/>
        <v>55.582082618178063</v>
      </c>
      <c r="H18" s="49"/>
      <c r="I18" s="117"/>
    </row>
    <row r="19" spans="2:9" s="51" customFormat="1" ht="20.25" customHeight="1" x14ac:dyDescent="0.2">
      <c r="B19" s="52" t="s">
        <v>17</v>
      </c>
      <c r="C19" s="103">
        <v>304934.29346999998</v>
      </c>
      <c r="D19" s="103">
        <v>23438.400000000001</v>
      </c>
      <c r="E19" s="103">
        <f t="shared" si="0"/>
        <v>1000.7715591967421</v>
      </c>
      <c r="F19" s="105">
        <v>300974</v>
      </c>
      <c r="G19" s="104">
        <f t="shared" si="1"/>
        <v>77.875165296670147</v>
      </c>
      <c r="H19" s="49"/>
      <c r="I19" s="117"/>
    </row>
    <row r="20" spans="2:9" s="51" customFormat="1" ht="20.25" customHeight="1" x14ac:dyDescent="0.2">
      <c r="B20" s="52" t="s">
        <v>18</v>
      </c>
      <c r="C20" s="103">
        <v>720102.25699999987</v>
      </c>
      <c r="D20" s="103">
        <v>61759</v>
      </c>
      <c r="E20" s="103">
        <f t="shared" si="0"/>
        <v>896.9135074676127</v>
      </c>
      <c r="F20" s="105">
        <v>1623499</v>
      </c>
      <c r="G20" s="104">
        <f t="shared" si="1"/>
        <v>38.04067634165466</v>
      </c>
      <c r="H20" s="49"/>
      <c r="I20" s="117"/>
    </row>
    <row r="21" spans="2:9" s="51" customFormat="1" ht="20.25" customHeight="1" x14ac:dyDescent="0.2">
      <c r="B21" s="52" t="s">
        <v>19</v>
      </c>
      <c r="C21" s="103">
        <v>417730.00833079999</v>
      </c>
      <c r="D21" s="103">
        <v>34432</v>
      </c>
      <c r="E21" s="103">
        <f t="shared" si="0"/>
        <v>933.23296828263506</v>
      </c>
      <c r="F21" s="105">
        <v>983482</v>
      </c>
      <c r="G21" s="104">
        <f t="shared" si="1"/>
        <v>35.010300137674101</v>
      </c>
      <c r="H21" s="49"/>
      <c r="I21" s="117"/>
    </row>
    <row r="22" spans="2:9" s="51" customFormat="1" ht="20.25" customHeight="1" x14ac:dyDescent="0.2">
      <c r="B22" s="52" t="s">
        <v>20</v>
      </c>
      <c r="C22" s="103">
        <v>594916.01479939977</v>
      </c>
      <c r="D22" s="103">
        <v>36909</v>
      </c>
      <c r="E22" s="103">
        <f t="shared" si="0"/>
        <v>1239.881068822905</v>
      </c>
      <c r="F22" s="105">
        <v>495473</v>
      </c>
      <c r="G22" s="104">
        <f t="shared" si="1"/>
        <v>74.492454684715412</v>
      </c>
      <c r="H22" s="49"/>
      <c r="I22" s="117"/>
    </row>
    <row r="23" spans="2:9" s="51" customFormat="1" ht="20.25" customHeight="1" x14ac:dyDescent="0.2">
      <c r="B23" s="52" t="s">
        <v>21</v>
      </c>
      <c r="C23" s="103">
        <v>360669.26260000002</v>
      </c>
      <c r="D23" s="103">
        <v>30053</v>
      </c>
      <c r="E23" s="103">
        <f t="shared" si="0"/>
        <v>923.16206138386292</v>
      </c>
      <c r="F23" s="105">
        <v>577042</v>
      </c>
      <c r="G23" s="104">
        <f t="shared" si="1"/>
        <v>52.081131009527901</v>
      </c>
      <c r="H23" s="49"/>
      <c r="I23" s="117"/>
    </row>
    <row r="24" spans="2:9" s="51" customFormat="1" ht="20.25" customHeight="1" x14ac:dyDescent="0.2">
      <c r="B24" s="52" t="s">
        <v>22</v>
      </c>
      <c r="C24" s="103">
        <v>424932.76563999994</v>
      </c>
      <c r="D24" s="103">
        <v>38632.866666666669</v>
      </c>
      <c r="E24" s="103">
        <f t="shared" si="0"/>
        <v>846.09656592387307</v>
      </c>
      <c r="F24" s="105">
        <v>1103122</v>
      </c>
      <c r="G24" s="104">
        <f t="shared" si="1"/>
        <v>35.02139080416007</v>
      </c>
      <c r="H24" s="49"/>
      <c r="I24" s="117"/>
    </row>
    <row r="25" spans="2:9" s="51" customFormat="1" ht="20.25" customHeight="1" x14ac:dyDescent="0.2">
      <c r="B25" s="52" t="s">
        <v>23</v>
      </c>
      <c r="C25" s="103">
        <v>405651.288</v>
      </c>
      <c r="D25" s="103">
        <v>27568.9</v>
      </c>
      <c r="E25" s="103">
        <f t="shared" si="0"/>
        <v>1131.8531109608737</v>
      </c>
      <c r="F25" s="105">
        <v>637602</v>
      </c>
      <c r="G25" s="104">
        <f t="shared" si="1"/>
        <v>43.238415186903431</v>
      </c>
      <c r="H25" s="49"/>
      <c r="I25" s="117"/>
    </row>
    <row r="26" spans="2:9" s="51" customFormat="1" ht="20.25" customHeight="1" x14ac:dyDescent="0.2">
      <c r="B26" s="52" t="s">
        <v>24</v>
      </c>
      <c r="C26" s="103">
        <v>250105.71000000005</v>
      </c>
      <c r="D26" s="103">
        <v>18693</v>
      </c>
      <c r="E26" s="103">
        <f t="shared" si="0"/>
        <v>1029.2034862906314</v>
      </c>
      <c r="F26" s="105">
        <v>381889</v>
      </c>
      <c r="G26" s="104">
        <f t="shared" si="1"/>
        <v>48.948778309927754</v>
      </c>
      <c r="H26" s="49"/>
      <c r="I26" s="117"/>
    </row>
    <row r="27" spans="2:9" s="51" customFormat="1" ht="20.25" customHeight="1" x14ac:dyDescent="0.2">
      <c r="B27" s="52" t="s">
        <v>25</v>
      </c>
      <c r="C27" s="103">
        <v>329274.41835037037</v>
      </c>
      <c r="D27" s="103">
        <v>17365.3</v>
      </c>
      <c r="E27" s="103">
        <f t="shared" si="0"/>
        <v>1458.5870334268311</v>
      </c>
      <c r="F27" s="105">
        <v>202043</v>
      </c>
      <c r="G27" s="104">
        <f t="shared" si="1"/>
        <v>85.948535707745378</v>
      </c>
      <c r="H27" s="49"/>
      <c r="I27" s="117"/>
    </row>
    <row r="28" spans="2:9" s="51" customFormat="1" ht="20.25" customHeight="1" x14ac:dyDescent="0.2">
      <c r="B28" s="52" t="s">
        <v>26</v>
      </c>
      <c r="C28" s="103">
        <v>1367200</v>
      </c>
      <c r="D28" s="103">
        <v>105162</v>
      </c>
      <c r="E28" s="103">
        <f t="shared" si="0"/>
        <v>1000.0687583844998</v>
      </c>
      <c r="F28" s="105">
        <v>3115922</v>
      </c>
      <c r="G28" s="104">
        <f t="shared" si="1"/>
        <v>33.749882057381413</v>
      </c>
      <c r="H28" s="49"/>
      <c r="I28" s="117"/>
    </row>
    <row r="29" spans="2:9" s="51" customFormat="1" ht="20.25" customHeight="1" x14ac:dyDescent="0.2">
      <c r="B29" s="52" t="s">
        <v>133</v>
      </c>
      <c r="C29" s="103">
        <v>408927.63499999995</v>
      </c>
      <c r="D29" s="103">
        <v>33937</v>
      </c>
      <c r="E29" s="103">
        <f t="shared" si="0"/>
        <v>926.8931232306013</v>
      </c>
      <c r="F29" s="105">
        <v>816294</v>
      </c>
      <c r="G29" s="104">
        <f t="shared" si="1"/>
        <v>41.574481743097465</v>
      </c>
      <c r="I29" s="117"/>
    </row>
    <row r="30" spans="2:9" s="113" customFormat="1" ht="20.25" customHeight="1" x14ac:dyDescent="0.2">
      <c r="B30" s="52" t="s">
        <v>27</v>
      </c>
      <c r="C30" s="103">
        <v>565376</v>
      </c>
      <c r="D30" s="103">
        <v>46613</v>
      </c>
      <c r="E30" s="103">
        <f t="shared" si="0"/>
        <v>933.01142467683997</v>
      </c>
      <c r="F30" s="105">
        <v>1370385</v>
      </c>
      <c r="G30" s="104">
        <f t="shared" si="1"/>
        <v>34.014528763814546</v>
      </c>
      <c r="I30" s="117"/>
    </row>
    <row r="31" spans="2:9" s="51" customFormat="1" ht="20.25" customHeight="1" thickBot="1" x14ac:dyDescent="0.25">
      <c r="B31" s="52" t="s">
        <v>132</v>
      </c>
      <c r="C31" s="103">
        <v>195294.73938339998</v>
      </c>
      <c r="D31" s="103">
        <v>8215</v>
      </c>
      <c r="E31" s="103">
        <f t="shared" si="0"/>
        <v>1828.6880414195418</v>
      </c>
      <c r="F31" s="105">
        <v>104721</v>
      </c>
      <c r="G31" s="104">
        <f t="shared" si="1"/>
        <v>78.446538898597225</v>
      </c>
      <c r="I31" s="117"/>
    </row>
    <row r="32" spans="2:9" s="51" customFormat="1" ht="26.25" customHeight="1" thickBot="1" x14ac:dyDescent="0.25">
      <c r="B32" s="168" t="s">
        <v>28</v>
      </c>
      <c r="C32" s="174">
        <f>SUM(C8:C31)</f>
        <v>18124957.440522242</v>
      </c>
      <c r="D32" s="174">
        <f>SUM(D8:D31)</f>
        <v>1348116.2666666666</v>
      </c>
      <c r="E32" s="174">
        <f t="shared" si="0"/>
        <v>1034.2041928417163</v>
      </c>
      <c r="F32" s="169">
        <f>SUM(F8:F31)</f>
        <v>37515632</v>
      </c>
      <c r="G32" s="175">
        <f t="shared" si="1"/>
        <v>35.934787575127793</v>
      </c>
      <c r="I32" s="117"/>
    </row>
    <row r="33" spans="2:7" ht="8.25" customHeight="1" x14ac:dyDescent="0.2">
      <c r="B33" s="53"/>
      <c r="C33" s="106"/>
      <c r="D33" s="107"/>
      <c r="E33" s="106"/>
      <c r="F33" s="108"/>
      <c r="G33" s="107"/>
    </row>
    <row r="34" spans="2:7" x14ac:dyDescent="0.2">
      <c r="B34" s="134" t="s">
        <v>51</v>
      </c>
      <c r="C34" s="134"/>
      <c r="D34" s="134"/>
      <c r="E34" s="134"/>
      <c r="F34" s="134"/>
      <c r="G34" s="134"/>
    </row>
    <row r="35" spans="2:7" x14ac:dyDescent="0.2">
      <c r="B35" s="134" t="s">
        <v>52</v>
      </c>
      <c r="C35" s="134"/>
      <c r="D35" s="134"/>
      <c r="E35" s="134"/>
      <c r="F35" s="134"/>
      <c r="G35" s="134"/>
    </row>
    <row r="36" spans="2:7" x14ac:dyDescent="0.2">
      <c r="B36" s="134" t="s">
        <v>53</v>
      </c>
      <c r="C36" s="134"/>
      <c r="D36" s="134"/>
      <c r="E36" s="134"/>
      <c r="F36" s="134"/>
      <c r="G36" s="134"/>
    </row>
    <row r="37" spans="2:7" x14ac:dyDescent="0.2">
      <c r="B37" s="137"/>
      <c r="C37" s="137"/>
      <c r="D37" s="137"/>
      <c r="E37" s="137"/>
      <c r="F37" s="137"/>
      <c r="G37" s="137"/>
    </row>
    <row r="38" spans="2:7" x14ac:dyDescent="0.2">
      <c r="B38" s="67" t="s">
        <v>126</v>
      </c>
      <c r="C38" s="67"/>
      <c r="D38" s="67"/>
      <c r="E38" s="67"/>
      <c r="F38" s="67"/>
      <c r="G38" s="67"/>
    </row>
    <row r="39" spans="2:7" x14ac:dyDescent="0.2">
      <c r="B39" s="137"/>
      <c r="C39" s="137"/>
      <c r="D39" s="137"/>
      <c r="E39" s="137"/>
      <c r="F39" s="137"/>
      <c r="G39" s="137"/>
    </row>
    <row r="40" spans="2:7" x14ac:dyDescent="0.2">
      <c r="B40" s="137"/>
      <c r="C40" s="137"/>
      <c r="D40" s="137"/>
      <c r="E40" s="137"/>
      <c r="F40" s="137"/>
      <c r="G40" s="137"/>
    </row>
    <row r="41" spans="2:7" x14ac:dyDescent="0.2">
      <c r="B41" s="137"/>
      <c r="C41" s="137"/>
      <c r="D41" s="137"/>
      <c r="E41" s="137"/>
      <c r="F41" s="137"/>
      <c r="G41" s="137"/>
    </row>
    <row r="42" spans="2:7" x14ac:dyDescent="0.2">
      <c r="B42" s="137"/>
      <c r="C42" s="137"/>
      <c r="D42" s="137"/>
      <c r="E42" s="137"/>
      <c r="F42" s="137"/>
      <c r="G42" s="137"/>
    </row>
    <row r="43" spans="2:7" x14ac:dyDescent="0.2">
      <c r="B43" s="137"/>
      <c r="C43" s="137"/>
      <c r="D43" s="137"/>
      <c r="E43" s="137"/>
      <c r="F43" s="137"/>
      <c r="G43" s="137"/>
    </row>
  </sheetData>
  <mergeCells count="15">
    <mergeCell ref="B39:G39"/>
    <mergeCell ref="B40:G40"/>
    <mergeCell ref="B41:G41"/>
    <mergeCell ref="B42:G42"/>
    <mergeCell ref="B43:G43"/>
    <mergeCell ref="B2:G2"/>
    <mergeCell ref="B3:G3"/>
    <mergeCell ref="B4:G4"/>
    <mergeCell ref="B5:G5"/>
    <mergeCell ref="B38:G38"/>
    <mergeCell ref="B1:G1"/>
    <mergeCell ref="B34:G34"/>
    <mergeCell ref="B35:G35"/>
    <mergeCell ref="B36:G36"/>
    <mergeCell ref="B37:G37"/>
  </mergeCells>
  <printOptions horizontalCentered="1" verticalCentered="1"/>
  <pageMargins left="0.78740157480314965" right="0.78740157480314965" top="0.59055118110236227" bottom="0.98425196850393704" header="0" footer="0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6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16384" width="11.42578125" style="60"/>
  </cols>
  <sheetData>
    <row r="1" spans="2:9" ht="15.75" x14ac:dyDescent="0.2">
      <c r="B1" s="101"/>
      <c r="C1" s="101"/>
      <c r="D1" s="101"/>
      <c r="E1" s="101"/>
      <c r="F1" s="101"/>
      <c r="G1" s="101"/>
      <c r="H1" s="40"/>
    </row>
    <row r="2" spans="2:9" ht="15.75" x14ac:dyDescent="0.2">
      <c r="B2" s="102"/>
      <c r="C2" s="102"/>
      <c r="D2" s="102"/>
      <c r="E2" s="102"/>
      <c r="F2" s="102"/>
      <c r="G2" s="102"/>
      <c r="H2" s="40"/>
    </row>
    <row r="3" spans="2:9" s="113" customFormat="1" ht="18.75" customHeight="1" x14ac:dyDescent="0.2">
      <c r="B3" s="42" t="s">
        <v>58</v>
      </c>
      <c r="C3" s="42"/>
      <c r="D3" s="42"/>
      <c r="E3" s="42"/>
      <c r="F3" s="42"/>
      <c r="G3" s="42"/>
      <c r="H3" s="100"/>
    </row>
    <row r="4" spans="2:9" s="111" customFormat="1" ht="18.75" customHeight="1" x14ac:dyDescent="0.2">
      <c r="B4" s="144" t="s">
        <v>0</v>
      </c>
      <c r="C4" s="144"/>
      <c r="D4" s="144"/>
      <c r="E4" s="144"/>
      <c r="F4" s="144"/>
      <c r="G4" s="144"/>
      <c r="H4" s="109"/>
    </row>
    <row r="5" spans="2:9" ht="18.75" customHeight="1" x14ac:dyDescent="0.2">
      <c r="B5" s="142" t="s">
        <v>54</v>
      </c>
      <c r="C5" s="142"/>
      <c r="D5" s="142"/>
      <c r="E5" s="142"/>
      <c r="F5" s="142"/>
      <c r="G5" s="142"/>
      <c r="H5" s="40"/>
    </row>
    <row r="6" spans="2:9" ht="13.5" thickBot="1" x14ac:dyDescent="0.25">
      <c r="B6" s="40"/>
      <c r="C6" s="40"/>
      <c r="D6" s="40"/>
      <c r="E6" s="40"/>
      <c r="F6" s="40"/>
      <c r="G6" s="40"/>
      <c r="H6" s="40"/>
      <c r="I6" s="97"/>
    </row>
    <row r="7" spans="2:9" s="111" customFormat="1" ht="53.25" customHeight="1" thickBot="1" x14ac:dyDescent="0.25"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139</v>
      </c>
      <c r="G7" s="157" t="s">
        <v>5</v>
      </c>
      <c r="H7" s="109"/>
      <c r="I7" s="110"/>
    </row>
    <row r="8" spans="2:9" s="113" customFormat="1" ht="20.25" customHeight="1" x14ac:dyDescent="0.2">
      <c r="B8" s="52" t="s">
        <v>6</v>
      </c>
      <c r="C8" s="103">
        <v>1830930.59</v>
      </c>
      <c r="D8" s="103">
        <v>111721</v>
      </c>
      <c r="E8" s="103">
        <f t="shared" ref="E8:E32" si="0">C8/D8/13*1000</f>
        <v>1260.6476366608304</v>
      </c>
      <c r="F8" s="103">
        <v>3006179</v>
      </c>
      <c r="G8" s="104">
        <f t="shared" ref="G8:G32" si="1">D8/F8*1000</f>
        <v>37.163788317329079</v>
      </c>
      <c r="H8" s="100"/>
      <c r="I8" s="112"/>
    </row>
    <row r="9" spans="2:9" s="113" customFormat="1" ht="20.25" customHeight="1" x14ac:dyDescent="0.2">
      <c r="B9" s="52" t="s">
        <v>7</v>
      </c>
      <c r="C9" s="103">
        <v>5538014.9200650007</v>
      </c>
      <c r="D9" s="103">
        <v>426879.83333333331</v>
      </c>
      <c r="E9" s="103">
        <f t="shared" si="0"/>
        <v>997.94160893204003</v>
      </c>
      <c r="F9" s="103">
        <v>14410581</v>
      </c>
      <c r="G9" s="104">
        <f t="shared" si="1"/>
        <v>29.622666381968454</v>
      </c>
      <c r="H9" s="100"/>
      <c r="I9" s="112"/>
    </row>
    <row r="10" spans="2:9" s="113" customFormat="1" ht="20.25" customHeight="1" x14ac:dyDescent="0.2">
      <c r="B10" s="52" t="s">
        <v>8</v>
      </c>
      <c r="C10" s="103">
        <v>281929.78722587996</v>
      </c>
      <c r="D10" s="103">
        <v>23994.7</v>
      </c>
      <c r="E10" s="103">
        <f t="shared" si="0"/>
        <v>903.82070664284504</v>
      </c>
      <c r="F10" s="105">
        <v>350440</v>
      </c>
      <c r="G10" s="104">
        <f t="shared" si="1"/>
        <v>68.470208880264806</v>
      </c>
      <c r="H10" s="100"/>
      <c r="I10" s="112"/>
    </row>
    <row r="11" spans="2:9" s="113" customFormat="1" ht="20.25" customHeight="1" x14ac:dyDescent="0.2">
      <c r="B11" s="52" t="s">
        <v>9</v>
      </c>
      <c r="C11" s="103">
        <v>1333200.32</v>
      </c>
      <c r="D11" s="103">
        <v>88914</v>
      </c>
      <c r="E11" s="103">
        <f t="shared" si="0"/>
        <v>1153.4052091822523</v>
      </c>
      <c r="F11" s="105">
        <v>3199362</v>
      </c>
      <c r="G11" s="104">
        <f t="shared" si="1"/>
        <v>27.791165863694076</v>
      </c>
      <c r="H11" s="100"/>
      <c r="I11" s="112"/>
    </row>
    <row r="12" spans="2:9" s="113" customFormat="1" ht="20.25" customHeight="1" x14ac:dyDescent="0.2">
      <c r="B12" s="52" t="s">
        <v>10</v>
      </c>
      <c r="C12" s="103">
        <v>475776.26678999997</v>
      </c>
      <c r="D12" s="103">
        <v>38519</v>
      </c>
      <c r="E12" s="103">
        <f t="shared" si="0"/>
        <v>950.13303482596996</v>
      </c>
      <c r="F12" s="105">
        <v>959809</v>
      </c>
      <c r="G12" s="104">
        <f t="shared" si="1"/>
        <v>40.131942917809688</v>
      </c>
      <c r="H12" s="100"/>
      <c r="I12" s="112"/>
    </row>
    <row r="13" spans="2:9" s="113" customFormat="1" ht="20.25" customHeight="1" x14ac:dyDescent="0.2">
      <c r="B13" s="52" t="s">
        <v>11</v>
      </c>
      <c r="C13" s="103">
        <v>619971</v>
      </c>
      <c r="D13" s="103">
        <v>41416</v>
      </c>
      <c r="E13" s="103">
        <f t="shared" si="0"/>
        <v>1151.4892052124039</v>
      </c>
      <c r="F13" s="105">
        <v>1007845</v>
      </c>
      <c r="G13" s="104">
        <f t="shared" si="1"/>
        <v>41.093620546810278</v>
      </c>
      <c r="H13" s="100"/>
      <c r="I13" s="112"/>
    </row>
    <row r="14" spans="2:9" s="113" customFormat="1" ht="20.25" customHeight="1" x14ac:dyDescent="0.2">
      <c r="B14" s="52" t="s">
        <v>12</v>
      </c>
      <c r="C14" s="103">
        <v>466123.44</v>
      </c>
      <c r="D14" s="103">
        <v>24906</v>
      </c>
      <c r="E14" s="103">
        <f t="shared" si="0"/>
        <v>1439.6390119155717</v>
      </c>
      <c r="F14" s="105">
        <v>435397</v>
      </c>
      <c r="G14" s="104">
        <f t="shared" si="1"/>
        <v>57.202966488055729</v>
      </c>
      <c r="H14" s="100"/>
      <c r="I14" s="112"/>
    </row>
    <row r="15" spans="2:9" s="113" customFormat="1" ht="20.25" customHeight="1" x14ac:dyDescent="0.2">
      <c r="B15" s="52" t="s">
        <v>13</v>
      </c>
      <c r="C15" s="103">
        <v>705943.23615000013</v>
      </c>
      <c r="D15" s="103">
        <v>56736</v>
      </c>
      <c r="E15" s="103">
        <f t="shared" si="0"/>
        <v>957.12291768352225</v>
      </c>
      <c r="F15" s="105">
        <v>1195374</v>
      </c>
      <c r="G15" s="104">
        <f t="shared" si="1"/>
        <v>47.462969748380004</v>
      </c>
      <c r="H15" s="100"/>
      <c r="I15" s="112"/>
    </row>
    <row r="16" spans="2:9" s="113" customFormat="1" ht="20.25" customHeight="1" x14ac:dyDescent="0.2">
      <c r="B16" s="52" t="s">
        <v>14</v>
      </c>
      <c r="C16" s="103">
        <v>400148.20185000001</v>
      </c>
      <c r="D16" s="103">
        <v>34295.966666666667</v>
      </c>
      <c r="E16" s="103">
        <f t="shared" si="0"/>
        <v>897.5000241487619</v>
      </c>
      <c r="F16" s="105">
        <v>503404</v>
      </c>
      <c r="G16" s="104">
        <f t="shared" si="1"/>
        <v>68.128117112034602</v>
      </c>
      <c r="H16" s="100"/>
      <c r="I16" s="112"/>
    </row>
    <row r="17" spans="2:9" s="113" customFormat="1" ht="20.25" customHeight="1" x14ac:dyDescent="0.2">
      <c r="B17" s="52" t="s">
        <v>15</v>
      </c>
      <c r="C17" s="103">
        <v>393663.15</v>
      </c>
      <c r="D17" s="103">
        <v>32869</v>
      </c>
      <c r="E17" s="103">
        <f t="shared" si="0"/>
        <v>921.28695029452592</v>
      </c>
      <c r="F17" s="105">
        <v>634722</v>
      </c>
      <c r="G17" s="104">
        <f t="shared" si="1"/>
        <v>51.784875898424822</v>
      </c>
      <c r="H17" s="100"/>
      <c r="I17" s="112"/>
    </row>
    <row r="18" spans="2:9" s="113" customFormat="1" ht="20.25" customHeight="1" x14ac:dyDescent="0.2">
      <c r="B18" s="52" t="s">
        <v>16</v>
      </c>
      <c r="C18" s="103">
        <v>247070.66581735795</v>
      </c>
      <c r="D18" s="103">
        <v>17228.433333333334</v>
      </c>
      <c r="E18" s="103">
        <f t="shared" si="0"/>
        <v>1103.1435920138485</v>
      </c>
      <c r="F18" s="105">
        <v>313810</v>
      </c>
      <c r="G18" s="104">
        <f t="shared" si="1"/>
        <v>54.900842335595854</v>
      </c>
      <c r="H18" s="100"/>
      <c r="I18" s="112"/>
    </row>
    <row r="19" spans="2:9" s="113" customFormat="1" ht="20.25" customHeight="1" x14ac:dyDescent="0.2">
      <c r="B19" s="52" t="s">
        <v>17</v>
      </c>
      <c r="C19" s="103">
        <v>310284.83131000004</v>
      </c>
      <c r="D19" s="103">
        <v>23617.4</v>
      </c>
      <c r="E19" s="103">
        <f t="shared" si="0"/>
        <v>1010.613528454575</v>
      </c>
      <c r="F19" s="105">
        <v>307391</v>
      </c>
      <c r="G19" s="104">
        <f t="shared" si="1"/>
        <v>76.83178752793674</v>
      </c>
      <c r="H19" s="100"/>
      <c r="I19" s="112"/>
    </row>
    <row r="20" spans="2:9" s="113" customFormat="1" ht="20.25" customHeight="1" x14ac:dyDescent="0.2">
      <c r="B20" s="52" t="s">
        <v>18</v>
      </c>
      <c r="C20" s="103">
        <v>823969.46499999997</v>
      </c>
      <c r="D20" s="103">
        <v>61280.533333333333</v>
      </c>
      <c r="E20" s="103">
        <f t="shared" si="0"/>
        <v>1034.2969143838209</v>
      </c>
      <c r="F20" s="105">
        <v>1640635</v>
      </c>
      <c r="G20" s="104">
        <f t="shared" si="1"/>
        <v>37.351716459379041</v>
      </c>
      <c r="H20" s="100"/>
      <c r="I20" s="112"/>
    </row>
    <row r="21" spans="2:9" s="113" customFormat="1" ht="20.25" customHeight="1" x14ac:dyDescent="0.2">
      <c r="B21" s="52" t="s">
        <v>19</v>
      </c>
      <c r="C21" s="103">
        <v>456801.24226119992</v>
      </c>
      <c r="D21" s="103">
        <v>36062</v>
      </c>
      <c r="E21" s="103">
        <f t="shared" si="0"/>
        <v>974.39290935098927</v>
      </c>
      <c r="F21" s="105">
        <v>998667</v>
      </c>
      <c r="G21" s="104">
        <f t="shared" si="1"/>
        <v>36.110134809701329</v>
      </c>
      <c r="H21" s="100"/>
      <c r="I21" s="112"/>
    </row>
    <row r="22" spans="2:9" s="113" customFormat="1" ht="20.25" customHeight="1" x14ac:dyDescent="0.2">
      <c r="B22" s="52" t="s">
        <v>20</v>
      </c>
      <c r="C22" s="103">
        <v>712084.93499999994</v>
      </c>
      <c r="D22" s="103">
        <v>36909</v>
      </c>
      <c r="E22" s="103">
        <f t="shared" si="0"/>
        <v>1484.0760852575042</v>
      </c>
      <c r="F22" s="105">
        <v>504075</v>
      </c>
      <c r="G22" s="104">
        <f t="shared" si="1"/>
        <v>73.221246838268115</v>
      </c>
      <c r="H22" s="100"/>
      <c r="I22" s="112"/>
    </row>
    <row r="23" spans="2:9" s="113" customFormat="1" ht="20.25" customHeight="1" x14ac:dyDescent="0.2">
      <c r="B23" s="52" t="s">
        <v>21</v>
      </c>
      <c r="C23" s="103">
        <v>384716</v>
      </c>
      <c r="D23" s="103">
        <v>33298</v>
      </c>
      <c r="E23" s="103">
        <f t="shared" si="0"/>
        <v>888.74822696673846</v>
      </c>
      <c r="F23" s="105">
        <v>580533</v>
      </c>
      <c r="G23" s="104">
        <f t="shared" si="1"/>
        <v>57.357635138743184</v>
      </c>
      <c r="H23" s="100"/>
      <c r="I23" s="112"/>
    </row>
    <row r="24" spans="2:9" s="113" customFormat="1" ht="20.25" customHeight="1" x14ac:dyDescent="0.2">
      <c r="B24" s="52" t="s">
        <v>22</v>
      </c>
      <c r="C24" s="103">
        <v>455760</v>
      </c>
      <c r="D24" s="103">
        <v>38632.866666666669</v>
      </c>
      <c r="E24" s="103">
        <f t="shared" si="0"/>
        <v>907.47761073373283</v>
      </c>
      <c r="F24" s="105">
        <v>1122260</v>
      </c>
      <c r="G24" s="104">
        <f t="shared" si="1"/>
        <v>34.424167899298439</v>
      </c>
      <c r="H24" s="100"/>
      <c r="I24" s="112"/>
    </row>
    <row r="25" spans="2:9" s="113" customFormat="1" ht="20.25" customHeight="1" x14ac:dyDescent="0.2">
      <c r="B25" s="52" t="s">
        <v>23</v>
      </c>
      <c r="C25" s="103">
        <v>403155.17477200006</v>
      </c>
      <c r="D25" s="103">
        <v>27391.933333333334</v>
      </c>
      <c r="E25" s="103">
        <f t="shared" si="0"/>
        <v>1132.1558118420417</v>
      </c>
      <c r="F25" s="105">
        <v>647156</v>
      </c>
      <c r="G25" s="104">
        <f t="shared" si="1"/>
        <v>42.326631188358498</v>
      </c>
      <c r="H25" s="100"/>
      <c r="I25" s="112"/>
    </row>
    <row r="26" spans="2:9" s="116" customFormat="1" ht="20.25" customHeight="1" x14ac:dyDescent="0.2">
      <c r="B26" s="52" t="s">
        <v>24</v>
      </c>
      <c r="C26" s="103">
        <v>250105.71</v>
      </c>
      <c r="D26" s="103">
        <v>18693</v>
      </c>
      <c r="E26" s="103">
        <f t="shared" si="0"/>
        <v>1029.2034862906312</v>
      </c>
      <c r="F26" s="105">
        <v>390918</v>
      </c>
      <c r="G26" s="104">
        <f t="shared" si="1"/>
        <v>47.818212515156631</v>
      </c>
      <c r="H26" s="114"/>
      <c r="I26" s="115"/>
    </row>
    <row r="27" spans="2:9" s="116" customFormat="1" ht="20.25" customHeight="1" x14ac:dyDescent="0.2">
      <c r="B27" s="52" t="s">
        <v>25</v>
      </c>
      <c r="C27" s="103">
        <v>325543.33900999994</v>
      </c>
      <c r="D27" s="103">
        <v>17365.3</v>
      </c>
      <c r="E27" s="103">
        <f t="shared" si="0"/>
        <v>1442.0594696585451</v>
      </c>
      <c r="F27" s="105">
        <v>205953</v>
      </c>
      <c r="G27" s="104">
        <f t="shared" si="1"/>
        <v>84.316810146004187</v>
      </c>
      <c r="H27" s="114"/>
      <c r="I27" s="115"/>
    </row>
    <row r="28" spans="2:9" s="113" customFormat="1" ht="20.25" customHeight="1" x14ac:dyDescent="0.2">
      <c r="B28" s="52" t="s">
        <v>26</v>
      </c>
      <c r="C28" s="103">
        <v>1431692.0875200001</v>
      </c>
      <c r="D28" s="103">
        <v>98323</v>
      </c>
      <c r="E28" s="103">
        <f t="shared" si="0"/>
        <v>1120.0854385897658</v>
      </c>
      <c r="F28" s="105">
        <v>3135972</v>
      </c>
      <c r="G28" s="104">
        <f t="shared" si="1"/>
        <v>31.353277388956275</v>
      </c>
      <c r="H28" s="100"/>
    </row>
    <row r="29" spans="2:9" s="113" customFormat="1" ht="20.25" customHeight="1" x14ac:dyDescent="0.2">
      <c r="B29" s="52" t="s">
        <v>133</v>
      </c>
      <c r="C29" s="103">
        <v>420903</v>
      </c>
      <c r="D29" s="103">
        <v>35392</v>
      </c>
      <c r="E29" s="103">
        <f t="shared" si="0"/>
        <v>914.81560370009743</v>
      </c>
      <c r="F29" s="105">
        <v>823817</v>
      </c>
      <c r="G29" s="104">
        <f t="shared" si="1"/>
        <v>42.960997405977302</v>
      </c>
    </row>
    <row r="30" spans="2:9" s="113" customFormat="1" ht="20.25" customHeight="1" x14ac:dyDescent="0.2">
      <c r="B30" s="52" t="s">
        <v>27</v>
      </c>
      <c r="C30" s="103">
        <v>593966</v>
      </c>
      <c r="D30" s="103">
        <v>49065</v>
      </c>
      <c r="E30" s="103">
        <f t="shared" si="0"/>
        <v>931.2074250013718</v>
      </c>
      <c r="F30" s="105">
        <v>1387220</v>
      </c>
      <c r="G30" s="104">
        <f t="shared" si="1"/>
        <v>35.369299750580296</v>
      </c>
    </row>
    <row r="31" spans="2:9" s="113" customFormat="1" ht="20.25" customHeight="1" thickBot="1" x14ac:dyDescent="0.25">
      <c r="B31" s="52" t="s">
        <v>132</v>
      </c>
      <c r="C31" s="103">
        <v>214948.90431538463</v>
      </c>
      <c r="D31" s="103">
        <v>8408</v>
      </c>
      <c r="E31" s="103">
        <f t="shared" si="0"/>
        <v>1966.5236799694853</v>
      </c>
      <c r="F31" s="105">
        <v>108210</v>
      </c>
      <c r="G31" s="104">
        <f t="shared" si="1"/>
        <v>77.700767027076978</v>
      </c>
    </row>
    <row r="32" spans="2:9" s="113" customFormat="1" ht="26.25" customHeight="1" thickBot="1" x14ac:dyDescent="0.25">
      <c r="B32" s="168" t="s">
        <v>28</v>
      </c>
      <c r="C32" s="174">
        <f>SUM(C8:C31)</f>
        <v>19076702.267086826</v>
      </c>
      <c r="D32" s="174">
        <f>SUM(D8:D31)</f>
        <v>1381917.9666666668</v>
      </c>
      <c r="E32" s="174">
        <f t="shared" si="0"/>
        <v>1061.8854890998878</v>
      </c>
      <c r="F32" s="169">
        <f>SUM(F8:F31)</f>
        <v>37869730</v>
      </c>
      <c r="G32" s="175">
        <f t="shared" si="1"/>
        <v>36.491360426035953</v>
      </c>
    </row>
    <row r="33" spans="2:7" ht="8.25" customHeight="1" x14ac:dyDescent="0.2">
      <c r="B33" s="53"/>
      <c r="C33" s="106"/>
      <c r="D33" s="107"/>
      <c r="E33" s="106"/>
      <c r="F33" s="108"/>
      <c r="G33" s="107"/>
    </row>
    <row r="34" spans="2:7" x14ac:dyDescent="0.2">
      <c r="B34" s="134" t="s">
        <v>51</v>
      </c>
      <c r="C34" s="134"/>
      <c r="D34" s="134"/>
      <c r="E34" s="134"/>
      <c r="F34" s="134"/>
      <c r="G34" s="134"/>
    </row>
    <row r="35" spans="2:7" x14ac:dyDescent="0.2">
      <c r="B35" s="134" t="s">
        <v>52</v>
      </c>
      <c r="C35" s="134"/>
      <c r="D35" s="134"/>
      <c r="E35" s="134"/>
      <c r="F35" s="134"/>
      <c r="G35" s="134"/>
    </row>
    <row r="36" spans="2:7" x14ac:dyDescent="0.2">
      <c r="B36" s="28" t="s">
        <v>55</v>
      </c>
      <c r="C36" s="28"/>
      <c r="D36" s="28"/>
      <c r="E36" s="28"/>
      <c r="F36" s="28"/>
      <c r="G36" s="28"/>
    </row>
    <row r="37" spans="2:7" x14ac:dyDescent="0.2">
      <c r="B37" s="137"/>
      <c r="C37" s="137"/>
      <c r="D37" s="137"/>
      <c r="E37" s="137"/>
      <c r="F37" s="137"/>
      <c r="G37" s="137"/>
    </row>
    <row r="38" spans="2:7" x14ac:dyDescent="0.2">
      <c r="B38" s="67" t="s">
        <v>126</v>
      </c>
      <c r="C38" s="67"/>
      <c r="D38" s="67"/>
      <c r="E38" s="67"/>
      <c r="F38" s="67"/>
      <c r="G38" s="67"/>
    </row>
    <row r="39" spans="2:7" x14ac:dyDescent="0.2">
      <c r="B39" s="133"/>
      <c r="C39" s="133"/>
      <c r="D39" s="133"/>
      <c r="E39" s="133"/>
      <c r="F39" s="133"/>
      <c r="G39" s="133"/>
    </row>
    <row r="40" spans="2:7" x14ac:dyDescent="0.2">
      <c r="B40" s="133"/>
      <c r="C40" s="133"/>
      <c r="D40" s="133"/>
      <c r="E40" s="133"/>
      <c r="F40" s="133"/>
      <c r="G40" s="133"/>
    </row>
    <row r="41" spans="2:7" x14ac:dyDescent="0.2">
      <c r="B41" s="133"/>
      <c r="C41" s="133"/>
      <c r="D41" s="133"/>
      <c r="E41" s="133"/>
      <c r="F41" s="133"/>
      <c r="G41" s="133"/>
    </row>
    <row r="42" spans="2:7" x14ac:dyDescent="0.2">
      <c r="B42" s="133"/>
      <c r="C42" s="133"/>
      <c r="D42" s="133"/>
      <c r="E42" s="133"/>
      <c r="F42" s="133"/>
      <c r="G42" s="133"/>
    </row>
    <row r="43" spans="2:7" x14ac:dyDescent="0.2">
      <c r="B43" s="133"/>
      <c r="C43" s="133"/>
      <c r="D43" s="133"/>
      <c r="E43" s="133"/>
      <c r="F43" s="133"/>
      <c r="G43" s="133"/>
    </row>
  </sheetData>
  <mergeCells count="14">
    <mergeCell ref="B39:G39"/>
    <mergeCell ref="B40:G40"/>
    <mergeCell ref="B41:G41"/>
    <mergeCell ref="B42:G42"/>
    <mergeCell ref="B43:G43"/>
    <mergeCell ref="B2:G2"/>
    <mergeCell ref="B3:G3"/>
    <mergeCell ref="B4:G4"/>
    <mergeCell ref="B5:G5"/>
    <mergeCell ref="B36:G36"/>
    <mergeCell ref="B38:G38"/>
    <mergeCell ref="B34:G34"/>
    <mergeCell ref="B35:G35"/>
    <mergeCell ref="B37:G37"/>
  </mergeCells>
  <printOptions horizontalCentered="1" verticalCentered="1"/>
  <pageMargins left="0.78740157480314965" right="0.78740157480314965" top="0.59055118110236227" bottom="0.98425196850393704" header="0" footer="0"/>
  <pageSetup paperSize="9"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8" width="3.7109375" style="37" customWidth="1"/>
    <col min="9" max="16384" width="11.42578125" style="37"/>
  </cols>
  <sheetData>
    <row r="1" spans="2:8" ht="15.75" x14ac:dyDescent="0.2">
      <c r="B1" s="42"/>
      <c r="C1" s="42"/>
      <c r="D1" s="42"/>
      <c r="E1" s="42"/>
      <c r="F1" s="42"/>
      <c r="G1" s="42"/>
      <c r="H1" s="39"/>
    </row>
    <row r="2" spans="2:8" ht="15.75" x14ac:dyDescent="0.2">
      <c r="B2" s="102"/>
      <c r="C2" s="102"/>
      <c r="D2" s="102"/>
      <c r="E2" s="102"/>
      <c r="F2" s="102"/>
      <c r="G2" s="102"/>
      <c r="H2" s="39"/>
    </row>
    <row r="3" spans="2:8" s="51" customFormat="1" ht="18.75" customHeight="1" x14ac:dyDescent="0.2">
      <c r="B3" s="42" t="s">
        <v>58</v>
      </c>
      <c r="C3" s="42"/>
      <c r="D3" s="42"/>
      <c r="E3" s="42"/>
      <c r="F3" s="42"/>
      <c r="G3" s="42"/>
      <c r="H3" s="49"/>
    </row>
    <row r="4" spans="2:8" s="45" customFormat="1" ht="18.75" customHeight="1" x14ac:dyDescent="0.2">
      <c r="B4" s="144" t="s">
        <v>0</v>
      </c>
      <c r="C4" s="144"/>
      <c r="D4" s="144"/>
      <c r="E4" s="144"/>
      <c r="F4" s="144"/>
      <c r="G4" s="144"/>
      <c r="H4" s="44"/>
    </row>
    <row r="5" spans="2:8" ht="18.75" customHeight="1" x14ac:dyDescent="0.2">
      <c r="B5" s="142" t="s">
        <v>56</v>
      </c>
      <c r="C5" s="142"/>
      <c r="D5" s="142"/>
      <c r="E5" s="142"/>
      <c r="F5" s="142"/>
      <c r="G5" s="142"/>
      <c r="H5" s="39"/>
    </row>
    <row r="6" spans="2:8" ht="13.5" thickBot="1" x14ac:dyDescent="0.25">
      <c r="B6" s="40"/>
      <c r="C6" s="40"/>
      <c r="D6" s="40"/>
      <c r="E6" s="40"/>
      <c r="F6" s="40"/>
      <c r="G6" s="40"/>
      <c r="H6" s="39"/>
    </row>
    <row r="7" spans="2:8" s="45" customFormat="1" ht="53.25" customHeight="1" thickBot="1" x14ac:dyDescent="0.25"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139</v>
      </c>
      <c r="G7" s="157" t="s">
        <v>5</v>
      </c>
      <c r="H7" s="44"/>
    </row>
    <row r="8" spans="2:8" s="51" customFormat="1" ht="20.25" customHeight="1" x14ac:dyDescent="0.2">
      <c r="B8" s="52" t="s">
        <v>6</v>
      </c>
      <c r="C8" s="103">
        <v>2054000</v>
      </c>
      <c r="D8" s="103">
        <v>111721</v>
      </c>
      <c r="E8" s="103">
        <f t="shared" ref="E8:E32" si="0">C8/D8/13*1000</f>
        <v>1414.23725172528</v>
      </c>
      <c r="F8" s="103">
        <v>3011694</v>
      </c>
      <c r="G8" s="104">
        <f t="shared" ref="G8:G32" si="1">D8/F8*1000</f>
        <v>37.095734161571528</v>
      </c>
      <c r="H8" s="49"/>
    </row>
    <row r="9" spans="2:8" s="51" customFormat="1" ht="20.25" customHeight="1" x14ac:dyDescent="0.2">
      <c r="B9" s="52" t="s">
        <v>7</v>
      </c>
      <c r="C9" s="103">
        <v>6888347</v>
      </c>
      <c r="D9" s="103">
        <v>438648.83333333331</v>
      </c>
      <c r="E9" s="103">
        <f t="shared" si="0"/>
        <v>1207.9659305766145</v>
      </c>
      <c r="F9" s="103">
        <v>14530996</v>
      </c>
      <c r="G9" s="104">
        <f t="shared" si="1"/>
        <v>30.187114037697988</v>
      </c>
      <c r="H9" s="49"/>
    </row>
    <row r="10" spans="2:8" s="51" customFormat="1" ht="20.25" customHeight="1" x14ac:dyDescent="0.2">
      <c r="B10" s="52" t="s">
        <v>8</v>
      </c>
      <c r="C10" s="103">
        <v>335939.33637080999</v>
      </c>
      <c r="D10" s="103">
        <v>29025</v>
      </c>
      <c r="E10" s="103">
        <f t="shared" si="0"/>
        <v>890.31825712796649</v>
      </c>
      <c r="F10" s="105">
        <v>357804</v>
      </c>
      <c r="G10" s="104">
        <f t="shared" si="1"/>
        <v>81.119830968910364</v>
      </c>
      <c r="H10" s="49"/>
    </row>
    <row r="11" spans="2:8" s="51" customFormat="1" ht="20.25" customHeight="1" x14ac:dyDescent="0.2">
      <c r="B11" s="52" t="s">
        <v>9</v>
      </c>
      <c r="C11" s="103">
        <v>1475114.4883677</v>
      </c>
      <c r="D11" s="103">
        <v>89782</v>
      </c>
      <c r="E11" s="103">
        <f t="shared" si="0"/>
        <v>1263.8429224015265</v>
      </c>
      <c r="F11" s="105">
        <v>3226504</v>
      </c>
      <c r="G11" s="104">
        <f t="shared" si="1"/>
        <v>27.826402818654493</v>
      </c>
      <c r="H11" s="49"/>
    </row>
    <row r="12" spans="2:8" s="51" customFormat="1" ht="20.25" customHeight="1" x14ac:dyDescent="0.2">
      <c r="B12" s="52" t="s">
        <v>10</v>
      </c>
      <c r="C12" s="103">
        <v>546699.62997000001</v>
      </c>
      <c r="D12" s="103">
        <v>40633</v>
      </c>
      <c r="E12" s="103">
        <f t="shared" si="0"/>
        <v>1034.9670880811163</v>
      </c>
      <c r="F12" s="105">
        <v>970173</v>
      </c>
      <c r="G12" s="104">
        <f t="shared" si="1"/>
        <v>41.882221005944295</v>
      </c>
      <c r="H12" s="49"/>
    </row>
    <row r="13" spans="2:8" s="51" customFormat="1" ht="20.25" customHeight="1" x14ac:dyDescent="0.2">
      <c r="B13" s="52" t="s">
        <v>11</v>
      </c>
      <c r="C13" s="103">
        <v>750493</v>
      </c>
      <c r="D13" s="103">
        <v>44689</v>
      </c>
      <c r="E13" s="103">
        <f t="shared" si="0"/>
        <v>1291.821942071444</v>
      </c>
      <c r="F13" s="105">
        <v>1016209</v>
      </c>
      <c r="G13" s="104">
        <f t="shared" si="1"/>
        <v>43.976189937306202</v>
      </c>
      <c r="H13" s="49"/>
    </row>
    <row r="14" spans="2:8" s="51" customFormat="1" ht="20.25" customHeight="1" x14ac:dyDescent="0.2">
      <c r="B14" s="52" t="s">
        <v>12</v>
      </c>
      <c r="C14" s="103">
        <v>616560.43700000003</v>
      </c>
      <c r="D14" s="103">
        <v>26027</v>
      </c>
      <c r="E14" s="103">
        <f t="shared" si="0"/>
        <v>1822.2509671908758</v>
      </c>
      <c r="F14" s="105">
        <v>440381</v>
      </c>
      <c r="G14" s="104">
        <f t="shared" si="1"/>
        <v>59.101096550486965</v>
      </c>
      <c r="H14" s="49"/>
    </row>
    <row r="15" spans="2:8" s="51" customFormat="1" ht="20.25" customHeight="1" x14ac:dyDescent="0.2">
      <c r="B15" s="52" t="s">
        <v>13</v>
      </c>
      <c r="C15" s="103">
        <v>922730.94</v>
      </c>
      <c r="D15" s="103">
        <v>58502</v>
      </c>
      <c r="E15" s="103">
        <f t="shared" si="0"/>
        <v>1213.279940462259</v>
      </c>
      <c r="F15" s="105">
        <v>1206177</v>
      </c>
      <c r="G15" s="104">
        <f t="shared" si="1"/>
        <v>48.502002608240744</v>
      </c>
      <c r="H15" s="49"/>
    </row>
    <row r="16" spans="2:8" s="51" customFormat="1" ht="20.25" customHeight="1" x14ac:dyDescent="0.2">
      <c r="B16" s="52" t="s">
        <v>14</v>
      </c>
      <c r="C16" s="103">
        <v>463480.66791999998</v>
      </c>
      <c r="D16" s="103">
        <v>33374</v>
      </c>
      <c r="E16" s="103">
        <f t="shared" si="0"/>
        <v>1068.2674857904126</v>
      </c>
      <c r="F16" s="105">
        <v>510353</v>
      </c>
      <c r="G16" s="104">
        <f t="shared" si="1"/>
        <v>65.39395281305292</v>
      </c>
      <c r="H16" s="49"/>
    </row>
    <row r="17" spans="2:8" s="51" customFormat="1" ht="20.25" customHeight="1" x14ac:dyDescent="0.2">
      <c r="B17" s="52" t="s">
        <v>15</v>
      </c>
      <c r="C17" s="103">
        <v>483520</v>
      </c>
      <c r="D17" s="103">
        <v>35661</v>
      </c>
      <c r="E17" s="103">
        <f t="shared" si="0"/>
        <v>1042.9838241733589</v>
      </c>
      <c r="F17" s="105">
        <v>643571</v>
      </c>
      <c r="G17" s="104">
        <f t="shared" si="1"/>
        <v>55.411135678891689</v>
      </c>
      <c r="H17" s="49"/>
    </row>
    <row r="18" spans="2:8" s="51" customFormat="1" ht="20.25" customHeight="1" x14ac:dyDescent="0.2">
      <c r="B18" s="52" t="s">
        <v>16</v>
      </c>
      <c r="C18" s="103">
        <v>280516</v>
      </c>
      <c r="D18" s="103">
        <v>17228.433333333334</v>
      </c>
      <c r="E18" s="103">
        <f t="shared" si="0"/>
        <v>1252.4733635765203</v>
      </c>
      <c r="F18" s="105">
        <v>317697</v>
      </c>
      <c r="G18" s="104">
        <f t="shared" si="1"/>
        <v>54.229134468796794</v>
      </c>
      <c r="H18" s="49"/>
    </row>
    <row r="19" spans="2:8" s="51" customFormat="1" ht="20.25" customHeight="1" x14ac:dyDescent="0.2">
      <c r="B19" s="52" t="s">
        <v>17</v>
      </c>
      <c r="C19" s="103">
        <v>346459.44838000002</v>
      </c>
      <c r="D19" s="103">
        <v>24102.400000000001</v>
      </c>
      <c r="E19" s="103">
        <f t="shared" si="0"/>
        <v>1105.7291721347888</v>
      </c>
      <c r="F19" s="105">
        <v>313918</v>
      </c>
      <c r="G19" s="104">
        <f t="shared" si="1"/>
        <v>76.779286310437755</v>
      </c>
      <c r="H19" s="49"/>
    </row>
    <row r="20" spans="2:8" s="51" customFormat="1" ht="20.25" customHeight="1" x14ac:dyDescent="0.2">
      <c r="B20" s="52" t="s">
        <v>18</v>
      </c>
      <c r="C20" s="103">
        <v>1105701.5656666667</v>
      </c>
      <c r="D20" s="103">
        <v>64680.333333333336</v>
      </c>
      <c r="E20" s="103">
        <f t="shared" si="0"/>
        <v>1314.9896144074232</v>
      </c>
      <c r="F20" s="105">
        <v>1657801</v>
      </c>
      <c r="G20" s="104">
        <f t="shared" si="1"/>
        <v>39.015740329106649</v>
      </c>
      <c r="H20" s="49"/>
    </row>
    <row r="21" spans="2:8" s="51" customFormat="1" ht="20.25" customHeight="1" x14ac:dyDescent="0.2">
      <c r="B21" s="52" t="s">
        <v>19</v>
      </c>
      <c r="C21" s="103">
        <v>517471.4088572</v>
      </c>
      <c r="D21" s="103">
        <v>37336</v>
      </c>
      <c r="E21" s="103">
        <f t="shared" si="0"/>
        <v>1066.1424091765423</v>
      </c>
      <c r="F21" s="105">
        <v>1013983</v>
      </c>
      <c r="G21" s="104">
        <f t="shared" si="1"/>
        <v>36.821130137290268</v>
      </c>
      <c r="H21" s="49"/>
    </row>
    <row r="22" spans="2:8" s="51" customFormat="1" ht="20.25" customHeight="1" x14ac:dyDescent="0.2">
      <c r="B22" s="52" t="s">
        <v>20</v>
      </c>
      <c r="C22" s="103">
        <v>783761.92099999997</v>
      </c>
      <c r="D22" s="103">
        <v>36909</v>
      </c>
      <c r="E22" s="103">
        <f t="shared" si="0"/>
        <v>1633.4600920767707</v>
      </c>
      <c r="F22" s="105">
        <v>512698</v>
      </c>
      <c r="G22" s="104">
        <f t="shared" si="1"/>
        <v>71.98974835088103</v>
      </c>
      <c r="H22" s="49"/>
    </row>
    <row r="23" spans="2:8" s="51" customFormat="1" ht="20.25" customHeight="1" x14ac:dyDescent="0.2">
      <c r="B23" s="52" t="s">
        <v>21</v>
      </c>
      <c r="C23" s="103">
        <v>487756</v>
      </c>
      <c r="D23" s="103">
        <v>35413</v>
      </c>
      <c r="E23" s="103">
        <f t="shared" si="0"/>
        <v>1059.4892358086665</v>
      </c>
      <c r="F23" s="105">
        <v>583953</v>
      </c>
      <c r="G23" s="104">
        <f t="shared" si="1"/>
        <v>60.643579192161013</v>
      </c>
      <c r="H23" s="49"/>
    </row>
    <row r="24" spans="2:8" s="51" customFormat="1" ht="20.25" customHeight="1" x14ac:dyDescent="0.2">
      <c r="B24" s="52" t="s">
        <v>22</v>
      </c>
      <c r="C24" s="103">
        <v>552990</v>
      </c>
      <c r="D24" s="103">
        <v>40896.866666666669</v>
      </c>
      <c r="E24" s="103">
        <f t="shared" si="0"/>
        <v>1040.1210599921828</v>
      </c>
      <c r="F24" s="105">
        <v>1141632</v>
      </c>
      <c r="G24" s="104">
        <f t="shared" si="1"/>
        <v>35.823160761669847</v>
      </c>
      <c r="H24" s="49"/>
    </row>
    <row r="25" spans="2:8" s="51" customFormat="1" ht="20.25" customHeight="1" x14ac:dyDescent="0.2">
      <c r="B25" s="52" t="s">
        <v>23</v>
      </c>
      <c r="C25" s="103">
        <v>439370</v>
      </c>
      <c r="D25" s="103">
        <v>27391.933333333334</v>
      </c>
      <c r="E25" s="103">
        <f t="shared" si="0"/>
        <v>1233.8556719019093</v>
      </c>
      <c r="F25" s="105">
        <v>656727</v>
      </c>
      <c r="G25" s="104">
        <f t="shared" si="1"/>
        <v>41.709771843297645</v>
      </c>
      <c r="H25" s="49"/>
    </row>
    <row r="26" spans="2:8" s="54" customFormat="1" ht="20.25" customHeight="1" x14ac:dyDescent="0.2">
      <c r="B26" s="52" t="s">
        <v>24</v>
      </c>
      <c r="C26" s="103">
        <v>306970.07692307694</v>
      </c>
      <c r="D26" s="103">
        <v>18693</v>
      </c>
      <c r="E26" s="103">
        <f t="shared" si="0"/>
        <v>1263.2045600083823</v>
      </c>
      <c r="F26" s="105">
        <v>400012</v>
      </c>
      <c r="G26" s="104">
        <f t="shared" si="1"/>
        <v>46.731098067057992</v>
      </c>
      <c r="H26" s="53"/>
    </row>
    <row r="27" spans="2:8" s="54" customFormat="1" ht="20.25" customHeight="1" x14ac:dyDescent="0.2">
      <c r="B27" s="52" t="s">
        <v>25</v>
      </c>
      <c r="C27" s="103">
        <v>398575.15488999995</v>
      </c>
      <c r="D27" s="103">
        <v>17365.3</v>
      </c>
      <c r="E27" s="103">
        <f t="shared" si="0"/>
        <v>1765.5685360593116</v>
      </c>
      <c r="F27" s="105">
        <v>209859</v>
      </c>
      <c r="G27" s="104">
        <f t="shared" si="1"/>
        <v>82.747463773295394</v>
      </c>
      <c r="H27" s="53"/>
    </row>
    <row r="28" spans="2:8" s="51" customFormat="1" ht="20.25" customHeight="1" x14ac:dyDescent="0.2">
      <c r="B28" s="52" t="s">
        <v>26</v>
      </c>
      <c r="C28" s="103">
        <v>1715826.7505800002</v>
      </c>
      <c r="D28" s="103">
        <v>99890</v>
      </c>
      <c r="E28" s="103">
        <f t="shared" si="0"/>
        <v>1321.3201834171437</v>
      </c>
      <c r="F28" s="105">
        <v>3156308</v>
      </c>
      <c r="G28" s="104">
        <f t="shared" si="1"/>
        <v>31.64773526537968</v>
      </c>
      <c r="H28" s="49"/>
    </row>
    <row r="29" spans="2:8" s="51" customFormat="1" ht="20.25" customHeight="1" x14ac:dyDescent="0.2">
      <c r="B29" s="52" t="s">
        <v>133</v>
      </c>
      <c r="C29" s="103">
        <v>525989</v>
      </c>
      <c r="D29" s="103">
        <v>36386</v>
      </c>
      <c r="E29" s="103">
        <f t="shared" si="0"/>
        <v>1111.9851675834745</v>
      </c>
      <c r="F29" s="105">
        <v>831597</v>
      </c>
      <c r="G29" s="104">
        <f t="shared" si="1"/>
        <v>43.754366598244104</v>
      </c>
    </row>
    <row r="30" spans="2:8" s="51" customFormat="1" ht="20.25" customHeight="1" x14ac:dyDescent="0.2">
      <c r="B30" s="52" t="s">
        <v>27</v>
      </c>
      <c r="C30" s="103">
        <v>759365</v>
      </c>
      <c r="D30" s="103">
        <v>54462</v>
      </c>
      <c r="E30" s="103">
        <f t="shared" si="0"/>
        <v>1072.5403457032849</v>
      </c>
      <c r="F30" s="105">
        <v>1404278</v>
      </c>
      <c r="G30" s="104">
        <f t="shared" si="1"/>
        <v>38.782919051640775</v>
      </c>
    </row>
    <row r="31" spans="2:8" s="51" customFormat="1" ht="20.25" customHeight="1" thickBot="1" x14ac:dyDescent="0.25">
      <c r="B31" s="52" t="s">
        <v>132</v>
      </c>
      <c r="C31" s="103">
        <v>297545</v>
      </c>
      <c r="D31" s="103">
        <v>8398</v>
      </c>
      <c r="E31" s="103">
        <f t="shared" si="0"/>
        <v>2725.4199717881543</v>
      </c>
      <c r="F31" s="105">
        <v>111726</v>
      </c>
      <c r="G31" s="104">
        <f t="shared" si="1"/>
        <v>75.166031183430889</v>
      </c>
    </row>
    <row r="32" spans="2:8" s="51" customFormat="1" ht="26.25" customHeight="1" thickBot="1" x14ac:dyDescent="0.25">
      <c r="B32" s="168" t="s">
        <v>28</v>
      </c>
      <c r="C32" s="174">
        <f>SUM(C8:C31)</f>
        <v>23055182.825925454</v>
      </c>
      <c r="D32" s="174">
        <f>SUM(D8:D31)</f>
        <v>1427215.1</v>
      </c>
      <c r="E32" s="174">
        <f t="shared" si="0"/>
        <v>1242.6126951671583</v>
      </c>
      <c r="F32" s="169">
        <f>SUM(F8:F31)</f>
        <v>38226051</v>
      </c>
      <c r="G32" s="175">
        <f t="shared" si="1"/>
        <v>37.336189919277828</v>
      </c>
    </row>
    <row r="33" spans="2:7" ht="8.25" customHeight="1" x14ac:dyDescent="0.2">
      <c r="B33" s="53"/>
      <c r="C33" s="106"/>
      <c r="D33" s="107"/>
      <c r="E33" s="106"/>
      <c r="F33" s="108"/>
      <c r="G33" s="107"/>
    </row>
    <row r="34" spans="2:7" x14ac:dyDescent="0.2">
      <c r="B34" s="134" t="s">
        <v>51</v>
      </c>
      <c r="C34" s="134"/>
      <c r="D34" s="134"/>
      <c r="E34" s="134"/>
      <c r="F34" s="134"/>
      <c r="G34" s="134"/>
    </row>
    <row r="35" spans="2:7" x14ac:dyDescent="0.2">
      <c r="B35" s="134" t="s">
        <v>52</v>
      </c>
      <c r="C35" s="134"/>
      <c r="D35" s="134"/>
      <c r="E35" s="134"/>
      <c r="F35" s="134"/>
      <c r="G35" s="134"/>
    </row>
    <row r="36" spans="2:7" x14ac:dyDescent="0.2">
      <c r="B36" s="28" t="s">
        <v>57</v>
      </c>
      <c r="C36" s="28"/>
      <c r="D36" s="28"/>
      <c r="E36" s="28"/>
      <c r="F36" s="28"/>
      <c r="G36" s="28"/>
    </row>
    <row r="37" spans="2:7" x14ac:dyDescent="0.2">
      <c r="B37" s="137"/>
      <c r="C37" s="137"/>
      <c r="D37" s="137"/>
      <c r="E37" s="137"/>
      <c r="F37" s="137"/>
      <c r="G37" s="137"/>
    </row>
    <row r="38" spans="2:7" x14ac:dyDescent="0.2">
      <c r="B38" s="67" t="s">
        <v>126</v>
      </c>
      <c r="C38" s="67"/>
      <c r="D38" s="67"/>
      <c r="E38" s="67"/>
      <c r="F38" s="67"/>
      <c r="G38" s="67"/>
    </row>
    <row r="39" spans="2:7" x14ac:dyDescent="0.2">
      <c r="B39" s="133"/>
      <c r="C39" s="133"/>
      <c r="D39" s="133"/>
      <c r="E39" s="133"/>
      <c r="F39" s="133"/>
      <c r="G39" s="133"/>
    </row>
    <row r="40" spans="2:7" x14ac:dyDescent="0.2">
      <c r="B40" s="137"/>
      <c r="C40" s="137"/>
      <c r="D40" s="137"/>
      <c r="E40" s="137"/>
      <c r="F40" s="137"/>
      <c r="G40" s="137"/>
    </row>
    <row r="41" spans="2:7" x14ac:dyDescent="0.2">
      <c r="B41" s="137"/>
      <c r="C41" s="137"/>
      <c r="D41" s="137"/>
      <c r="E41" s="137"/>
      <c r="F41" s="137"/>
      <c r="G41" s="137"/>
    </row>
    <row r="42" spans="2:7" x14ac:dyDescent="0.2">
      <c r="B42" s="137"/>
      <c r="C42" s="137"/>
      <c r="D42" s="137"/>
      <c r="E42" s="137"/>
      <c r="F42" s="137"/>
      <c r="G42" s="137"/>
    </row>
    <row r="43" spans="2:7" x14ac:dyDescent="0.2">
      <c r="B43" s="137"/>
      <c r="C43" s="137"/>
      <c r="D43" s="137"/>
      <c r="E43" s="137"/>
      <c r="F43" s="137"/>
      <c r="G43" s="137"/>
    </row>
  </sheetData>
  <mergeCells count="15">
    <mergeCell ref="B41:G41"/>
    <mergeCell ref="B42:G42"/>
    <mergeCell ref="B43:G43"/>
    <mergeCell ref="B1:G1"/>
    <mergeCell ref="B34:G34"/>
    <mergeCell ref="B35:G35"/>
    <mergeCell ref="B37:G37"/>
    <mergeCell ref="B39:G39"/>
    <mergeCell ref="B40:G40"/>
    <mergeCell ref="B2:G2"/>
    <mergeCell ref="B3:G3"/>
    <mergeCell ref="B4:G4"/>
    <mergeCell ref="B5:G5"/>
    <mergeCell ref="B36:G36"/>
    <mergeCell ref="B38:G38"/>
  </mergeCells>
  <printOptions horizontalCentered="1" verticalCentered="1"/>
  <pageMargins left="0.39370078740157483" right="0.78740157480314965" top="0.59055118110236227" bottom="0.98425196850393704" header="0" footer="0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8" width="3.7109375" style="37" customWidth="1"/>
    <col min="9" max="16384" width="11.42578125" style="37"/>
  </cols>
  <sheetData>
    <row r="1" spans="1:8" ht="15.75" x14ac:dyDescent="0.2">
      <c r="B1" s="38"/>
      <c r="C1" s="38"/>
      <c r="D1" s="38"/>
      <c r="E1" s="38"/>
      <c r="F1" s="38"/>
      <c r="G1" s="38"/>
    </row>
    <row r="2" spans="1:8" x14ac:dyDescent="0.2">
      <c r="A2" s="39"/>
      <c r="B2" s="39"/>
      <c r="C2" s="40"/>
      <c r="D2" s="39"/>
      <c r="E2" s="39"/>
      <c r="F2" s="40"/>
      <c r="G2" s="39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60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40"/>
      <c r="D6" s="39"/>
      <c r="E6" s="39"/>
      <c r="F6" s="40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  <c r="H7" s="44"/>
    </row>
    <row r="8" spans="1:8" s="51" customFormat="1" ht="20.25" customHeight="1" x14ac:dyDescent="0.2">
      <c r="A8" s="49"/>
      <c r="B8" s="52" t="s">
        <v>6</v>
      </c>
      <c r="C8" s="15">
        <v>2734752</v>
      </c>
      <c r="D8" s="6">
        <v>123960</v>
      </c>
      <c r="E8" s="18">
        <f>C8/D8/13*1000</f>
        <v>1697.0437113709136</v>
      </c>
      <c r="F8" s="6">
        <v>3018102</v>
      </c>
      <c r="G8" s="19">
        <f t="shared" ref="G8:G32" si="0">D8/F8*1000</f>
        <v>41.072170523063832</v>
      </c>
      <c r="H8" s="49"/>
    </row>
    <row r="9" spans="1:8" s="51" customFormat="1" ht="20.25" customHeight="1" x14ac:dyDescent="0.2">
      <c r="A9" s="49"/>
      <c r="B9" s="52" t="s">
        <v>7</v>
      </c>
      <c r="C9" s="15">
        <v>9613910</v>
      </c>
      <c r="D9" s="6">
        <v>468474</v>
      </c>
      <c r="E9" s="18">
        <f t="shared" ref="E9:E32" si="1">C9/D9/13*1000</f>
        <v>1578.5967598234661</v>
      </c>
      <c r="F9" s="6">
        <v>14654379</v>
      </c>
      <c r="G9" s="19">
        <f t="shared" si="0"/>
        <v>31.968191896770243</v>
      </c>
      <c r="H9" s="49"/>
    </row>
    <row r="10" spans="1:8" s="51" customFormat="1" ht="20.25" customHeight="1" x14ac:dyDescent="0.2">
      <c r="A10" s="49"/>
      <c r="B10" s="52" t="s">
        <v>8</v>
      </c>
      <c r="C10" s="15">
        <v>462007.68088728498</v>
      </c>
      <c r="D10" s="6">
        <v>26849</v>
      </c>
      <c r="E10" s="18">
        <f t="shared" si="1"/>
        <v>1323.6639120989605</v>
      </c>
      <c r="F10" s="6">
        <v>365323</v>
      </c>
      <c r="G10" s="19">
        <f t="shared" si="0"/>
        <v>73.493867071057664</v>
      </c>
      <c r="H10" s="49"/>
    </row>
    <row r="11" spans="1:8" s="51" customFormat="1" ht="20.25" customHeight="1" x14ac:dyDescent="0.2">
      <c r="A11" s="49"/>
      <c r="B11" s="50" t="s">
        <v>9</v>
      </c>
      <c r="C11" s="15">
        <v>2052335.7888999998</v>
      </c>
      <c r="D11" s="6">
        <v>95723</v>
      </c>
      <c r="E11" s="18">
        <f t="shared" si="1"/>
        <v>1649.2586291856551</v>
      </c>
      <c r="F11" s="6">
        <v>3254279</v>
      </c>
      <c r="G11" s="19">
        <f t="shared" si="0"/>
        <v>29.41450318181078</v>
      </c>
      <c r="H11" s="49"/>
    </row>
    <row r="12" spans="1:8" s="51" customFormat="1" ht="20.25" customHeight="1" x14ac:dyDescent="0.2">
      <c r="A12" s="49"/>
      <c r="B12" s="52" t="s">
        <v>10</v>
      </c>
      <c r="C12" s="15">
        <v>741286.22</v>
      </c>
      <c r="D12" s="6">
        <v>44386</v>
      </c>
      <c r="E12" s="18">
        <f t="shared" si="1"/>
        <v>1284.6847412039137</v>
      </c>
      <c r="F12" s="6">
        <v>980813</v>
      </c>
      <c r="G12" s="19">
        <f t="shared" si="0"/>
        <v>45.254294141696739</v>
      </c>
      <c r="H12" s="49"/>
    </row>
    <row r="13" spans="1:8" s="51" customFormat="1" ht="20.25" customHeight="1" x14ac:dyDescent="0.2">
      <c r="A13" s="49"/>
      <c r="B13" s="50" t="s">
        <v>11</v>
      </c>
      <c r="C13" s="15">
        <v>963691.52440000011</v>
      </c>
      <c r="D13" s="6">
        <v>46616</v>
      </c>
      <c r="E13" s="18">
        <f t="shared" si="1"/>
        <v>1590.2290471412921</v>
      </c>
      <c r="F13" s="6">
        <v>1024934</v>
      </c>
      <c r="G13" s="19">
        <f t="shared" si="0"/>
        <v>45.48195298428972</v>
      </c>
      <c r="H13" s="49"/>
    </row>
    <row r="14" spans="1:8" s="51" customFormat="1" ht="20.25" customHeight="1" x14ac:dyDescent="0.2">
      <c r="A14" s="49"/>
      <c r="B14" s="52" t="s">
        <v>12</v>
      </c>
      <c r="C14" s="15">
        <v>820528.13</v>
      </c>
      <c r="D14" s="6">
        <v>27450</v>
      </c>
      <c r="E14" s="18">
        <f t="shared" si="1"/>
        <v>2299.3642426789966</v>
      </c>
      <c r="F14" s="6">
        <v>445458</v>
      </c>
      <c r="G14" s="19">
        <f t="shared" si="0"/>
        <v>61.621971094918038</v>
      </c>
      <c r="H14" s="49"/>
    </row>
    <row r="15" spans="1:8" s="51" customFormat="1" ht="20.25" customHeight="1" x14ac:dyDescent="0.2">
      <c r="A15" s="49"/>
      <c r="B15" s="52" t="s">
        <v>13</v>
      </c>
      <c r="C15" s="15">
        <v>1174912</v>
      </c>
      <c r="D15" s="6">
        <v>60418</v>
      </c>
      <c r="E15" s="18">
        <f t="shared" si="1"/>
        <v>1495.8761652793232</v>
      </c>
      <c r="F15" s="6">
        <v>1217212</v>
      </c>
      <c r="G15" s="19">
        <f t="shared" si="0"/>
        <v>49.636382158572211</v>
      </c>
      <c r="H15" s="49"/>
    </row>
    <row r="16" spans="1:8" s="51" customFormat="1" ht="20.25" customHeight="1" x14ac:dyDescent="0.2">
      <c r="A16" s="49"/>
      <c r="B16" s="52" t="s">
        <v>14</v>
      </c>
      <c r="C16" s="15">
        <v>576772.44877999998</v>
      </c>
      <c r="D16" s="6">
        <v>35963</v>
      </c>
      <c r="E16" s="18">
        <f t="shared" si="1"/>
        <v>1233.6877191729106</v>
      </c>
      <c r="F16" s="6">
        <v>517506</v>
      </c>
      <c r="G16" s="19">
        <f t="shared" si="0"/>
        <v>69.492914091817298</v>
      </c>
      <c r="H16" s="49"/>
    </row>
    <row r="17" spans="1:8" s="51" customFormat="1" ht="20.25" customHeight="1" x14ac:dyDescent="0.2">
      <c r="A17" s="49"/>
      <c r="B17" s="52" t="s">
        <v>15</v>
      </c>
      <c r="C17" s="15">
        <v>635335.81999999995</v>
      </c>
      <c r="D17" s="6">
        <v>37213</v>
      </c>
      <c r="E17" s="18">
        <f t="shared" si="1"/>
        <v>1313.3041182878603</v>
      </c>
      <c r="F17" s="6">
        <v>652577</v>
      </c>
      <c r="G17" s="19">
        <f t="shared" si="0"/>
        <v>57.024688274333904</v>
      </c>
      <c r="H17" s="49"/>
    </row>
    <row r="18" spans="1:8" s="51" customFormat="1" ht="20.25" customHeight="1" x14ac:dyDescent="0.2">
      <c r="A18" s="49"/>
      <c r="B18" s="52" t="s">
        <v>61</v>
      </c>
      <c r="C18" s="15">
        <v>413715.04152999987</v>
      </c>
      <c r="D18" s="6">
        <v>16554</v>
      </c>
      <c r="E18" s="18">
        <f t="shared" si="1"/>
        <v>1922.4497984684151</v>
      </c>
      <c r="F18" s="6">
        <v>321653</v>
      </c>
      <c r="G18" s="19">
        <f t="shared" si="0"/>
        <v>51.465399048042457</v>
      </c>
      <c r="H18" s="49"/>
    </row>
    <row r="19" spans="1:8" s="51" customFormat="1" ht="20.25" customHeight="1" x14ac:dyDescent="0.2">
      <c r="A19" s="49"/>
      <c r="B19" s="52" t="s">
        <v>17</v>
      </c>
      <c r="C19" s="15">
        <v>402075.98078999994</v>
      </c>
      <c r="D19" s="6">
        <v>22695</v>
      </c>
      <c r="E19" s="18">
        <f t="shared" si="1"/>
        <v>1362.8077373531951</v>
      </c>
      <c r="F19" s="6">
        <v>320602</v>
      </c>
      <c r="G19" s="19">
        <f t="shared" si="0"/>
        <v>70.788703751068297</v>
      </c>
      <c r="H19" s="49"/>
    </row>
    <row r="20" spans="1:8" s="51" customFormat="1" ht="20.25" customHeight="1" x14ac:dyDescent="0.2">
      <c r="A20" s="49"/>
      <c r="B20" s="52" t="s">
        <v>18</v>
      </c>
      <c r="C20" s="15">
        <v>1263959</v>
      </c>
      <c r="D20" s="6">
        <v>64045</v>
      </c>
      <c r="E20" s="18">
        <f t="shared" si="1"/>
        <v>1518.1140664316556</v>
      </c>
      <c r="F20" s="6">
        <v>1675309</v>
      </c>
      <c r="G20" s="19">
        <f t="shared" si="0"/>
        <v>38.22876854359405</v>
      </c>
      <c r="H20" s="49"/>
    </row>
    <row r="21" spans="1:8" s="51" customFormat="1" ht="20.25" customHeight="1" x14ac:dyDescent="0.2">
      <c r="A21" s="49"/>
      <c r="B21" s="52" t="s">
        <v>19</v>
      </c>
      <c r="C21" s="15">
        <v>641616.79716000007</v>
      </c>
      <c r="D21" s="6">
        <v>40045</v>
      </c>
      <c r="E21" s="18">
        <f t="shared" si="1"/>
        <v>1232.4919026864011</v>
      </c>
      <c r="F21" s="6">
        <v>1029645</v>
      </c>
      <c r="G21" s="19">
        <f t="shared" si="0"/>
        <v>38.892045316589702</v>
      </c>
      <c r="H21" s="49"/>
    </row>
    <row r="22" spans="1:8" s="51" customFormat="1" ht="20.25" customHeight="1" x14ac:dyDescent="0.2">
      <c r="A22" s="49"/>
      <c r="B22" s="52" t="s">
        <v>20</v>
      </c>
      <c r="C22" s="15">
        <v>961718.35599999991</v>
      </c>
      <c r="D22" s="6">
        <v>40914</v>
      </c>
      <c r="E22" s="18">
        <f t="shared" si="1"/>
        <v>1808.1423248013655</v>
      </c>
      <c r="F22" s="6">
        <v>521439</v>
      </c>
      <c r="G22" s="19">
        <f t="shared" si="0"/>
        <v>78.463636206727912</v>
      </c>
      <c r="H22" s="49"/>
    </row>
    <row r="23" spans="1:8" s="51" customFormat="1" ht="20.25" customHeight="1" x14ac:dyDescent="0.2">
      <c r="A23" s="49"/>
      <c r="B23" s="52" t="s">
        <v>21</v>
      </c>
      <c r="C23" s="15">
        <v>697450</v>
      </c>
      <c r="D23" s="6">
        <v>36740</v>
      </c>
      <c r="E23" s="18">
        <f>C23/D23/13*1000</f>
        <v>1460.2612955906368</v>
      </c>
      <c r="F23" s="6">
        <v>587430</v>
      </c>
      <c r="G23" s="19">
        <f t="shared" si="0"/>
        <v>62.543622218817553</v>
      </c>
      <c r="H23" s="49"/>
    </row>
    <row r="24" spans="1:8" s="51" customFormat="1" ht="20.25" customHeight="1" x14ac:dyDescent="0.2">
      <c r="A24" s="49"/>
      <c r="B24" s="52" t="s">
        <v>22</v>
      </c>
      <c r="C24" s="15">
        <v>762815.92344000004</v>
      </c>
      <c r="D24" s="6">
        <v>41043</v>
      </c>
      <c r="E24" s="18">
        <f t="shared" si="1"/>
        <v>1429.674925247255</v>
      </c>
      <c r="F24" s="6">
        <v>1161484</v>
      </c>
      <c r="G24" s="19">
        <f t="shared" si="0"/>
        <v>35.336689958708</v>
      </c>
      <c r="H24" s="49"/>
    </row>
    <row r="25" spans="1:8" s="51" customFormat="1" ht="20.25" customHeight="1" x14ac:dyDescent="0.2">
      <c r="A25" s="49"/>
      <c r="B25" s="52" t="s">
        <v>23</v>
      </c>
      <c r="C25" s="15">
        <v>593070</v>
      </c>
      <c r="D25" s="6">
        <v>29655</v>
      </c>
      <c r="E25" s="18">
        <f t="shared" si="1"/>
        <v>1538.3837204778024</v>
      </c>
      <c r="F25" s="6">
        <v>666446</v>
      </c>
      <c r="G25" s="19">
        <f t="shared" si="0"/>
        <v>44.497228582660867</v>
      </c>
      <c r="H25" s="49"/>
    </row>
    <row r="26" spans="1:8" s="51" customFormat="1" ht="20.25" customHeight="1" x14ac:dyDescent="0.2">
      <c r="A26" s="49"/>
      <c r="B26" s="52" t="s">
        <v>62</v>
      </c>
      <c r="C26" s="15">
        <v>369028.74700000003</v>
      </c>
      <c r="D26" s="6">
        <v>16209</v>
      </c>
      <c r="E26" s="18">
        <f t="shared" si="1"/>
        <v>1751.3003079960326</v>
      </c>
      <c r="F26" s="6">
        <v>409280</v>
      </c>
      <c r="G26" s="19">
        <f t="shared" si="0"/>
        <v>39.603694292415945</v>
      </c>
      <c r="H26" s="49"/>
    </row>
    <row r="27" spans="1:8" s="51" customFormat="1" ht="20.25" customHeight="1" x14ac:dyDescent="0.2">
      <c r="A27" s="49"/>
      <c r="B27" s="52" t="s">
        <v>63</v>
      </c>
      <c r="C27" s="15">
        <v>481132.42004000011</v>
      </c>
      <c r="D27" s="6">
        <v>18386</v>
      </c>
      <c r="E27" s="18">
        <f t="shared" si="1"/>
        <v>2012.9547567128841</v>
      </c>
      <c r="F27" s="6">
        <v>213845</v>
      </c>
      <c r="G27" s="19">
        <f t="shared" si="0"/>
        <v>85.978161752671326</v>
      </c>
      <c r="H27" s="49"/>
    </row>
    <row r="28" spans="1:8" s="51" customFormat="1" ht="20.25" customHeight="1" x14ac:dyDescent="0.2">
      <c r="A28" s="49"/>
      <c r="B28" s="52" t="s">
        <v>26</v>
      </c>
      <c r="C28" s="15">
        <v>2270984</v>
      </c>
      <c r="D28" s="6">
        <v>101366</v>
      </c>
      <c r="E28" s="18">
        <f t="shared" si="1"/>
        <v>1723.3695412966567</v>
      </c>
      <c r="F28" s="6">
        <v>3177557</v>
      </c>
      <c r="G28" s="19">
        <f t="shared" si="0"/>
        <v>31.900607919857929</v>
      </c>
      <c r="H28" s="49"/>
    </row>
    <row r="29" spans="1:8" s="51" customFormat="1" ht="20.25" customHeight="1" x14ac:dyDescent="0.2">
      <c r="A29" s="49"/>
      <c r="B29" s="52" t="s">
        <v>133</v>
      </c>
      <c r="C29" s="15">
        <v>664111.69999999995</v>
      </c>
      <c r="D29" s="6">
        <v>39253</v>
      </c>
      <c r="E29" s="18">
        <f t="shared" si="1"/>
        <v>1301.442319940269</v>
      </c>
      <c r="F29" s="6">
        <v>839767</v>
      </c>
      <c r="G29" s="19">
        <f t="shared" si="0"/>
        <v>46.742727447018041</v>
      </c>
      <c r="H29" s="49"/>
    </row>
    <row r="30" spans="1:8" s="51" customFormat="1" ht="20.25" customHeight="1" x14ac:dyDescent="0.2">
      <c r="A30" s="49"/>
      <c r="B30" s="52" t="s">
        <v>27</v>
      </c>
      <c r="C30" s="15">
        <v>1077013.7</v>
      </c>
      <c r="D30" s="6">
        <v>63214</v>
      </c>
      <c r="E30" s="18">
        <f t="shared" si="1"/>
        <v>1310.5832203674454</v>
      </c>
      <c r="F30" s="6">
        <v>1421824</v>
      </c>
      <c r="G30" s="19">
        <f t="shared" si="0"/>
        <v>44.45979249189773</v>
      </c>
      <c r="H30" s="49"/>
    </row>
    <row r="31" spans="1:8" s="51" customFormat="1" ht="20.25" customHeight="1" thickBot="1" x14ac:dyDescent="0.25">
      <c r="A31" s="49"/>
      <c r="B31" s="52" t="s">
        <v>132</v>
      </c>
      <c r="C31" s="15">
        <v>434919.95842000004</v>
      </c>
      <c r="D31" s="6">
        <v>11637</v>
      </c>
      <c r="E31" s="18">
        <f t="shared" si="1"/>
        <v>2874.9146186236212</v>
      </c>
      <c r="F31" s="6">
        <v>115286</v>
      </c>
      <c r="G31" s="19">
        <f t="shared" si="0"/>
        <v>100.94027028433635</v>
      </c>
      <c r="H31" s="49"/>
    </row>
    <row r="32" spans="1:8" s="51" customFormat="1" ht="26.25" customHeight="1" thickBot="1" x14ac:dyDescent="0.25">
      <c r="A32" s="49"/>
      <c r="B32" s="171" t="s">
        <v>28</v>
      </c>
      <c r="C32" s="172">
        <f>SUM(C8:C31)</f>
        <v>30809143.237347286</v>
      </c>
      <c r="D32" s="172">
        <f>SUM(D8:D31)</f>
        <v>1508808</v>
      </c>
      <c r="E32" s="172">
        <f t="shared" si="1"/>
        <v>1570.7327209164855</v>
      </c>
      <c r="F32" s="172">
        <f>SUM(F8:F31)</f>
        <v>38592150</v>
      </c>
      <c r="G32" s="173">
        <f t="shared" si="0"/>
        <v>39.09624107493363</v>
      </c>
      <c r="H32" s="49"/>
    </row>
    <row r="33" spans="1:8" ht="8.25" customHeight="1" x14ac:dyDescent="0.2">
      <c r="A33" s="98"/>
      <c r="B33" s="58"/>
      <c r="C33" s="40"/>
      <c r="D33" s="40"/>
      <c r="E33" s="56"/>
      <c r="F33" s="40"/>
      <c r="G33" s="66"/>
      <c r="H33" s="39"/>
    </row>
    <row r="34" spans="1:8" x14ac:dyDescent="0.2">
      <c r="A34" s="39"/>
      <c r="B34" s="133" t="s">
        <v>64</v>
      </c>
      <c r="C34" s="133"/>
      <c r="D34" s="133"/>
      <c r="E34" s="133"/>
      <c r="F34" s="133"/>
      <c r="G34" s="133"/>
      <c r="H34" s="39"/>
    </row>
    <row r="35" spans="1:8" x14ac:dyDescent="0.2">
      <c r="B35" s="133" t="s">
        <v>89</v>
      </c>
      <c r="C35" s="133"/>
      <c r="D35" s="133"/>
      <c r="E35" s="133"/>
      <c r="F35" s="133"/>
      <c r="G35" s="133"/>
    </row>
    <row r="36" spans="1:8" x14ac:dyDescent="0.2">
      <c r="A36" s="59"/>
      <c r="B36" s="133" t="s">
        <v>65</v>
      </c>
      <c r="C36" s="133"/>
      <c r="D36" s="133"/>
      <c r="E36" s="133"/>
      <c r="F36" s="133"/>
      <c r="G36" s="133"/>
    </row>
    <row r="37" spans="1:8" x14ac:dyDescent="0.2">
      <c r="A37" s="59"/>
      <c r="B37" s="67"/>
      <c r="C37" s="67"/>
      <c r="D37" s="67"/>
      <c r="E37" s="67"/>
      <c r="F37" s="67"/>
      <c r="G37" s="67"/>
    </row>
    <row r="38" spans="1:8" x14ac:dyDescent="0.2">
      <c r="B38" s="137" t="s">
        <v>126</v>
      </c>
      <c r="C38" s="137"/>
      <c r="D38" s="137"/>
      <c r="E38" s="137"/>
      <c r="F38" s="137"/>
      <c r="G38" s="13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38:G38"/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7:G37"/>
    <mergeCell ref="B34:G34"/>
    <mergeCell ref="B35:G35"/>
    <mergeCell ref="B36:G36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29" customWidth="1"/>
    <col min="2" max="2" width="27.140625" style="29" customWidth="1"/>
    <col min="3" max="3" width="23.7109375" style="29" customWidth="1"/>
    <col min="4" max="4" width="17" style="29" customWidth="1"/>
    <col min="5" max="7" width="19.42578125" style="29" customWidth="1"/>
    <col min="8" max="8" width="3.7109375" style="29" customWidth="1"/>
    <col min="9" max="16384" width="11.42578125" style="29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30"/>
      <c r="C2" s="30"/>
      <c r="D2" s="30"/>
      <c r="E2" s="30"/>
      <c r="F2" s="30"/>
      <c r="G2" s="30"/>
      <c r="H2" s="1"/>
    </row>
    <row r="3" spans="1:8" s="33" customFormat="1" ht="18.75" customHeight="1" x14ac:dyDescent="0.2">
      <c r="A3" s="27"/>
      <c r="B3" s="42" t="s">
        <v>58</v>
      </c>
      <c r="C3" s="42"/>
      <c r="D3" s="42"/>
      <c r="E3" s="42"/>
      <c r="F3" s="42"/>
      <c r="G3" s="42"/>
      <c r="H3" s="27"/>
    </row>
    <row r="4" spans="1:8" s="32" customFormat="1" ht="18.75" customHeight="1" x14ac:dyDescent="0.2">
      <c r="A4" s="31"/>
      <c r="B4" s="145" t="s">
        <v>0</v>
      </c>
      <c r="C4" s="145"/>
      <c r="D4" s="145"/>
      <c r="E4" s="145"/>
      <c r="F4" s="145"/>
      <c r="G4" s="145"/>
      <c r="H4" s="31"/>
    </row>
    <row r="5" spans="1:8" ht="18.75" customHeight="1" x14ac:dyDescent="0.2">
      <c r="A5" s="1"/>
      <c r="B5" s="143" t="s">
        <v>29</v>
      </c>
      <c r="C5" s="143"/>
      <c r="D5" s="143"/>
      <c r="E5" s="143"/>
      <c r="F5" s="143"/>
      <c r="G5" s="143"/>
      <c r="H5" s="1"/>
    </row>
    <row r="6" spans="1:8" ht="13.5" thickBot="1" x14ac:dyDescent="0.25">
      <c r="A6" s="1"/>
      <c r="B6" s="1"/>
      <c r="C6" s="1"/>
      <c r="D6" s="1"/>
      <c r="E6" s="1"/>
      <c r="F6" s="1"/>
      <c r="G6" s="1"/>
      <c r="H6" s="1"/>
    </row>
    <row r="7" spans="1:8" s="32" customFormat="1" ht="53.25" customHeight="1" thickBot="1" x14ac:dyDescent="0.25">
      <c r="A7" s="31"/>
      <c r="B7" s="163" t="s">
        <v>2</v>
      </c>
      <c r="C7" s="164" t="s">
        <v>135</v>
      </c>
      <c r="D7" s="165" t="s">
        <v>3</v>
      </c>
      <c r="E7" s="164" t="s">
        <v>107</v>
      </c>
      <c r="F7" s="166" t="s">
        <v>4</v>
      </c>
      <c r="G7" s="167" t="s">
        <v>5</v>
      </c>
      <c r="H7" s="31"/>
    </row>
    <row r="8" spans="1:8" s="33" customFormat="1" ht="20.25" customHeight="1" x14ac:dyDescent="0.2">
      <c r="A8" s="27"/>
      <c r="B8" s="151" t="s">
        <v>6</v>
      </c>
      <c r="C8" s="22">
        <v>4230295.5261930265</v>
      </c>
      <c r="D8" s="24">
        <v>87552</v>
      </c>
      <c r="E8" s="22">
        <v>3716.7323210057375</v>
      </c>
      <c r="F8" s="22">
        <v>2940938</v>
      </c>
      <c r="G8" s="23">
        <v>29.770093759201998</v>
      </c>
      <c r="H8" s="27"/>
    </row>
    <row r="9" spans="1:8" s="33" customFormat="1" ht="20.25" customHeight="1" x14ac:dyDescent="0.2">
      <c r="A9" s="27"/>
      <c r="B9" s="34" t="s">
        <v>7</v>
      </c>
      <c r="C9" s="22">
        <v>11649065.424406016</v>
      </c>
      <c r="D9" s="24">
        <v>279911</v>
      </c>
      <c r="E9" s="22">
        <v>3201.3102583447589</v>
      </c>
      <c r="F9" s="127">
        <v>12147025</v>
      </c>
      <c r="G9" s="23">
        <v>23.043584746059221</v>
      </c>
      <c r="H9" s="27"/>
    </row>
    <row r="10" spans="1:8" s="33" customFormat="1" ht="20.25" customHeight="1" x14ac:dyDescent="0.2">
      <c r="A10" s="27"/>
      <c r="B10" s="34" t="s">
        <v>8</v>
      </c>
      <c r="C10" s="22">
        <v>693731.76091148111</v>
      </c>
      <c r="D10" s="24">
        <v>21517</v>
      </c>
      <c r="E10" s="22">
        <v>2480.0846590405476</v>
      </c>
      <c r="F10" s="127">
        <v>247434</v>
      </c>
      <c r="G10" s="23">
        <v>86.960563220899317</v>
      </c>
      <c r="H10" s="27"/>
    </row>
    <row r="11" spans="1:8" s="33" customFormat="1" ht="20.25" customHeight="1" x14ac:dyDescent="0.2">
      <c r="A11" s="27"/>
      <c r="B11" s="34" t="s">
        <v>9</v>
      </c>
      <c r="C11" s="22">
        <v>3789219.1596875791</v>
      </c>
      <c r="D11" s="24">
        <v>76143</v>
      </c>
      <c r="E11" s="22">
        <v>3828.0393062926933</v>
      </c>
      <c r="F11" s="127">
        <v>2669675</v>
      </c>
      <c r="G11" s="23">
        <v>28.521449240076041</v>
      </c>
      <c r="H11" s="27"/>
    </row>
    <row r="12" spans="1:8" s="33" customFormat="1" ht="20.25" customHeight="1" x14ac:dyDescent="0.2">
      <c r="A12" s="27"/>
      <c r="B12" s="34" t="s">
        <v>10</v>
      </c>
      <c r="C12" s="22">
        <v>1313440.9970696208</v>
      </c>
      <c r="D12" s="24">
        <v>36440</v>
      </c>
      <c r="E12" s="22">
        <v>2772.6103965836801</v>
      </c>
      <c r="F12" s="127">
        <v>746959</v>
      </c>
      <c r="G12" s="23">
        <v>48.784471436852627</v>
      </c>
      <c r="H12" s="27"/>
    </row>
    <row r="13" spans="1:8" s="33" customFormat="1" ht="20.25" customHeight="1" x14ac:dyDescent="0.2">
      <c r="A13" s="27"/>
      <c r="B13" s="34" t="s">
        <v>11</v>
      </c>
      <c r="C13" s="22">
        <v>1597907.7244275031</v>
      </c>
      <c r="D13" s="24">
        <v>38318</v>
      </c>
      <c r="E13" s="22">
        <v>3207.7869096016393</v>
      </c>
      <c r="F13" s="127">
        <v>777830</v>
      </c>
      <c r="G13" s="23">
        <v>49.262692362084259</v>
      </c>
      <c r="H13" s="27"/>
    </row>
    <row r="14" spans="1:8" s="33" customFormat="1" ht="20.25" customHeight="1" x14ac:dyDescent="0.2">
      <c r="A14" s="27"/>
      <c r="B14" s="34" t="s">
        <v>12</v>
      </c>
      <c r="C14" s="22">
        <v>862576.52811745019</v>
      </c>
      <c r="D14" s="24">
        <v>20753</v>
      </c>
      <c r="E14" s="22">
        <v>3197.22645518331</v>
      </c>
      <c r="F14" s="127">
        <v>329660</v>
      </c>
      <c r="G14" s="23">
        <v>62.952739185827816</v>
      </c>
      <c r="H14" s="27"/>
    </row>
    <row r="15" spans="1:8" s="33" customFormat="1" ht="20.25" customHeight="1" x14ac:dyDescent="0.2">
      <c r="A15" s="27"/>
      <c r="B15" s="34" t="s">
        <v>13</v>
      </c>
      <c r="C15" s="22">
        <v>1477391.7130522283</v>
      </c>
      <c r="D15" s="24">
        <v>36285</v>
      </c>
      <c r="E15" s="22">
        <v>3132.0247041100442</v>
      </c>
      <c r="F15" s="127">
        <v>989628</v>
      </c>
      <c r="G15" s="23">
        <v>36.665292412906666</v>
      </c>
      <c r="H15" s="27"/>
    </row>
    <row r="16" spans="1:8" s="33" customFormat="1" ht="20.25" customHeight="1" x14ac:dyDescent="0.2">
      <c r="A16" s="27"/>
      <c r="B16" s="34" t="s">
        <v>14</v>
      </c>
      <c r="C16" s="22">
        <v>1096267.474032958</v>
      </c>
      <c r="D16" s="24">
        <v>30060</v>
      </c>
      <c r="E16" s="22">
        <v>2805.3315779542409</v>
      </c>
      <c r="F16" s="127">
        <v>344810</v>
      </c>
      <c r="G16" s="23">
        <v>87.178446100751131</v>
      </c>
      <c r="H16" s="27"/>
    </row>
    <row r="17" spans="1:8" s="33" customFormat="1" ht="20.25" customHeight="1" x14ac:dyDescent="0.2">
      <c r="A17" s="27"/>
      <c r="B17" s="34" t="s">
        <v>15</v>
      </c>
      <c r="C17" s="22">
        <v>1317723.2918900619</v>
      </c>
      <c r="D17" s="24">
        <v>36499</v>
      </c>
      <c r="E17" s="22">
        <v>2777.1536246305209</v>
      </c>
      <c r="F17" s="127">
        <v>486638</v>
      </c>
      <c r="G17" s="23">
        <v>75.002363152898042</v>
      </c>
      <c r="H17" s="27"/>
    </row>
    <row r="18" spans="1:8" s="33" customFormat="1" ht="20.25" customHeight="1" x14ac:dyDescent="0.2">
      <c r="A18" s="27"/>
      <c r="B18" s="34" t="s">
        <v>16</v>
      </c>
      <c r="C18" s="22">
        <v>551192.51903107972</v>
      </c>
      <c r="D18" s="24">
        <v>14483</v>
      </c>
      <c r="E18" s="22">
        <v>2927.530521359683</v>
      </c>
      <c r="F18" s="127">
        <v>244680</v>
      </c>
      <c r="G18" s="23">
        <v>59.191597188164138</v>
      </c>
      <c r="H18" s="27"/>
    </row>
    <row r="19" spans="1:8" s="33" customFormat="1" ht="20.25" customHeight="1" x14ac:dyDescent="0.2">
      <c r="A19" s="27"/>
      <c r="B19" s="34" t="s">
        <v>17</v>
      </c>
      <c r="C19" s="22">
        <v>712696.20940200659</v>
      </c>
      <c r="D19" s="24">
        <v>17511</v>
      </c>
      <c r="E19" s="22">
        <v>3130.7626828060015</v>
      </c>
      <c r="F19" s="127">
        <v>202756</v>
      </c>
      <c r="G19" s="23">
        <v>86.364891791118396</v>
      </c>
      <c r="H19" s="27"/>
    </row>
    <row r="20" spans="1:8" s="33" customFormat="1" ht="20.25" customHeight="1" x14ac:dyDescent="0.2">
      <c r="A20" s="27"/>
      <c r="B20" s="34" t="s">
        <v>18</v>
      </c>
      <c r="C20" s="22">
        <v>1537343.8405384058</v>
      </c>
      <c r="D20" s="24">
        <v>39668</v>
      </c>
      <c r="E20" s="22">
        <v>2981.1742085044443</v>
      </c>
      <c r="F20" s="127">
        <v>1348846</v>
      </c>
      <c r="G20" s="23">
        <v>29.408842818231289</v>
      </c>
      <c r="H20" s="27"/>
    </row>
    <row r="21" spans="1:8" s="33" customFormat="1" ht="20.25" customHeight="1" x14ac:dyDescent="0.2">
      <c r="A21" s="27"/>
      <c r="B21" s="34" t="s">
        <v>19</v>
      </c>
      <c r="C21" s="22">
        <v>951281.20654087584</v>
      </c>
      <c r="D21" s="24">
        <v>29009</v>
      </c>
      <c r="E21" s="22">
        <v>2522.5094772733019</v>
      </c>
      <c r="F21" s="127">
        <v>729421</v>
      </c>
      <c r="G21" s="23">
        <v>39.769899687560411</v>
      </c>
      <c r="H21" s="27"/>
    </row>
    <row r="22" spans="1:8" s="33" customFormat="1" ht="20.25" customHeight="1" x14ac:dyDescent="0.2">
      <c r="A22" s="27"/>
      <c r="B22" s="34" t="s">
        <v>20</v>
      </c>
      <c r="C22" s="22">
        <v>1177019.3192184214</v>
      </c>
      <c r="D22" s="24">
        <v>24492</v>
      </c>
      <c r="E22" s="22">
        <v>3696.71515728345</v>
      </c>
      <c r="F22" s="127">
        <v>342421</v>
      </c>
      <c r="G22" s="23">
        <v>71.525987015983262</v>
      </c>
      <c r="H22" s="27"/>
    </row>
    <row r="23" spans="1:8" s="33" customFormat="1" ht="20.25" customHeight="1" x14ac:dyDescent="0.2">
      <c r="A23" s="27"/>
      <c r="B23" s="34" t="s">
        <v>21</v>
      </c>
      <c r="C23" s="22">
        <v>1331793.6891572264</v>
      </c>
      <c r="D23" s="24">
        <v>25256</v>
      </c>
      <c r="E23" s="22">
        <v>4056.2903229612657</v>
      </c>
      <c r="F23" s="127">
        <v>473802</v>
      </c>
      <c r="G23" s="23">
        <v>53.304967053748186</v>
      </c>
      <c r="H23" s="27"/>
    </row>
    <row r="24" spans="1:8" s="33" customFormat="1" ht="20.25" customHeight="1" x14ac:dyDescent="0.2">
      <c r="A24" s="27"/>
      <c r="B24" s="34" t="s">
        <v>22</v>
      </c>
      <c r="C24" s="22">
        <v>2206605.3453330798</v>
      </c>
      <c r="D24" s="24">
        <v>44273</v>
      </c>
      <c r="E24" s="22">
        <v>3833.9139592512192</v>
      </c>
      <c r="F24" s="127">
        <v>805549</v>
      </c>
      <c r="G24" s="23">
        <v>54.960033467858565</v>
      </c>
      <c r="H24" s="27"/>
    </row>
    <row r="25" spans="1:8" s="33" customFormat="1" ht="20.25" customHeight="1" x14ac:dyDescent="0.2">
      <c r="A25" s="27"/>
      <c r="B25" s="34" t="s">
        <v>23</v>
      </c>
      <c r="C25" s="22">
        <v>924363.92481238791</v>
      </c>
      <c r="D25" s="24">
        <v>19459</v>
      </c>
      <c r="E25" s="22">
        <v>3654.0889713377155</v>
      </c>
      <c r="F25" s="127">
        <v>512894</v>
      </c>
      <c r="G25" s="23">
        <v>37.939613253420781</v>
      </c>
      <c r="H25" s="27"/>
    </row>
    <row r="26" spans="1:8" s="33" customFormat="1" ht="20.25" customHeight="1" x14ac:dyDescent="0.2">
      <c r="A26" s="27"/>
      <c r="B26" s="34" t="s">
        <v>24</v>
      </c>
      <c r="C26" s="22">
        <v>675990.82522679598</v>
      </c>
      <c r="D26" s="24">
        <v>15929</v>
      </c>
      <c r="E26" s="22">
        <v>3264.4418512282673</v>
      </c>
      <c r="F26" s="127">
        <v>262814</v>
      </c>
      <c r="G26" s="23">
        <v>60.609404369630234</v>
      </c>
      <c r="H26" s="27"/>
    </row>
    <row r="27" spans="1:8" s="33" customFormat="1" ht="20.25" customHeight="1" x14ac:dyDescent="0.2">
      <c r="A27" s="27"/>
      <c r="B27" s="34" t="s">
        <v>25</v>
      </c>
      <c r="C27" s="22">
        <v>1099326.256047559</v>
      </c>
      <c r="D27" s="24">
        <v>15086</v>
      </c>
      <c r="E27" s="22">
        <v>5605.4327295177345</v>
      </c>
      <c r="F27" s="127">
        <v>146343</v>
      </c>
      <c r="G27" s="23">
        <v>103.08658425753197</v>
      </c>
      <c r="H27" s="27"/>
    </row>
    <row r="28" spans="1:8" s="33" customFormat="1" ht="20.25" customHeight="1" x14ac:dyDescent="0.2">
      <c r="A28" s="27"/>
      <c r="B28" s="34" t="s">
        <v>26</v>
      </c>
      <c r="C28" s="22">
        <v>4142202.6041725213</v>
      </c>
      <c r="D28" s="24">
        <v>70778</v>
      </c>
      <c r="E28" s="22">
        <v>4501.8362987331147</v>
      </c>
      <c r="F28" s="127">
        <v>2701030</v>
      </c>
      <c r="G28" s="23">
        <v>26.204077703690814</v>
      </c>
      <c r="H28" s="27"/>
    </row>
    <row r="29" spans="1:8" s="33" customFormat="1" ht="20.25" customHeight="1" x14ac:dyDescent="0.2">
      <c r="A29" s="27"/>
      <c r="B29" s="34" t="s">
        <v>133</v>
      </c>
      <c r="C29" s="22">
        <v>886435.02783133707</v>
      </c>
      <c r="D29" s="24">
        <v>30528</v>
      </c>
      <c r="E29" s="22">
        <v>2233.5989856256479</v>
      </c>
      <c r="F29" s="127">
        <v>653337</v>
      </c>
      <c r="G29" s="23">
        <v>46.726268372983618</v>
      </c>
      <c r="H29" s="27"/>
    </row>
    <row r="30" spans="1:8" s="33" customFormat="1" ht="20.25" customHeight="1" x14ac:dyDescent="0.2">
      <c r="A30" s="27"/>
      <c r="B30" s="34" t="s">
        <v>27</v>
      </c>
      <c r="C30" s="22">
        <v>1668871.4671662438</v>
      </c>
      <c r="D30" s="24">
        <v>47326</v>
      </c>
      <c r="E30" s="22">
        <v>2712.5624021374556</v>
      </c>
      <c r="F30" s="127">
        <v>1102043</v>
      </c>
      <c r="G30" s="23">
        <v>42.94387787046422</v>
      </c>
      <c r="H30" s="27"/>
    </row>
    <row r="31" spans="1:8" s="33" customFormat="1" ht="20.25" customHeight="1" thickBot="1" x14ac:dyDescent="0.25">
      <c r="A31" s="27"/>
      <c r="B31" s="34" t="s">
        <v>132</v>
      </c>
      <c r="C31" s="22">
        <v>379288.96981051</v>
      </c>
      <c r="D31" s="24">
        <v>4146</v>
      </c>
      <c r="E31" s="22">
        <v>7037.1622288491217</v>
      </c>
      <c r="F31" s="127">
        <v>54934</v>
      </c>
      <c r="G31" s="23">
        <v>75.47238504387083</v>
      </c>
      <c r="H31" s="27"/>
    </row>
    <row r="32" spans="1:8" s="33" customFormat="1" ht="26.25" customHeight="1" thickBot="1" x14ac:dyDescent="0.25">
      <c r="A32" s="27"/>
      <c r="B32" s="182" t="s">
        <v>28</v>
      </c>
      <c r="C32" s="183">
        <v>46272030.804076381</v>
      </c>
      <c r="D32" s="180">
        <v>1061422</v>
      </c>
      <c r="E32" s="183">
        <v>3353.4136139339043</v>
      </c>
      <c r="F32" s="180">
        <v>31261467</v>
      </c>
      <c r="G32" s="181">
        <v>33.95304513380642</v>
      </c>
      <c r="H32" s="27"/>
    </row>
    <row r="33" spans="1:8" ht="8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36" t="s">
        <v>126</v>
      </c>
      <c r="C34" s="36"/>
      <c r="D34" s="36"/>
      <c r="E34" s="36"/>
      <c r="F34" s="36"/>
      <c r="G34" s="36"/>
      <c r="H34" s="1"/>
    </row>
    <row r="35" spans="1:8" x14ac:dyDescent="0.2">
      <c r="A35" s="1"/>
      <c r="B35" s="36"/>
      <c r="C35" s="36"/>
      <c r="D35" s="36"/>
      <c r="E35" s="36"/>
      <c r="F35" s="36"/>
      <c r="G35" s="36"/>
      <c r="H35" s="1"/>
    </row>
    <row r="36" spans="1:8" x14ac:dyDescent="0.2">
      <c r="B36" s="138"/>
      <c r="C36" s="138"/>
      <c r="D36" s="138"/>
      <c r="E36" s="138"/>
      <c r="F36" s="138"/>
      <c r="G36" s="138"/>
    </row>
    <row r="37" spans="1:8" x14ac:dyDescent="0.2">
      <c r="B37" s="138"/>
      <c r="C37" s="138"/>
      <c r="D37" s="138"/>
      <c r="E37" s="138"/>
      <c r="F37" s="138"/>
      <c r="G37" s="138"/>
    </row>
    <row r="38" spans="1:8" x14ac:dyDescent="0.2">
      <c r="B38" s="138"/>
      <c r="C38" s="138"/>
      <c r="D38" s="138"/>
      <c r="E38" s="138"/>
      <c r="F38" s="138"/>
      <c r="G38" s="138"/>
    </row>
    <row r="39" spans="1:8" x14ac:dyDescent="0.2">
      <c r="B39" s="138"/>
      <c r="C39" s="138"/>
      <c r="D39" s="138"/>
      <c r="E39" s="138"/>
      <c r="F39" s="138"/>
      <c r="G39" s="138"/>
    </row>
    <row r="40" spans="1:8" x14ac:dyDescent="0.2">
      <c r="B40" s="138"/>
      <c r="C40" s="138"/>
      <c r="D40" s="138"/>
      <c r="E40" s="138"/>
      <c r="F40" s="138"/>
      <c r="G40" s="138"/>
    </row>
    <row r="41" spans="1:8" x14ac:dyDescent="0.2">
      <c r="B41" s="138"/>
      <c r="C41" s="138"/>
      <c r="D41" s="138"/>
      <c r="E41" s="138"/>
      <c r="F41" s="138"/>
      <c r="G41" s="138"/>
    </row>
    <row r="42" spans="1:8" x14ac:dyDescent="0.2">
      <c r="B42" s="138"/>
      <c r="C42" s="138"/>
      <c r="D42" s="138"/>
      <c r="E42" s="138"/>
      <c r="F42" s="138"/>
      <c r="G42" s="138"/>
    </row>
    <row r="43" spans="1:8" x14ac:dyDescent="0.2">
      <c r="B43" s="138"/>
      <c r="C43" s="138"/>
      <c r="D43" s="138"/>
      <c r="E43" s="138"/>
      <c r="F43" s="138"/>
      <c r="G43" s="138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8" width="21.28515625" style="37" customWidth="1"/>
    <col min="9" max="16384" width="11.42578125" style="37"/>
  </cols>
  <sheetData>
    <row r="1" spans="1:8" ht="15.75" x14ac:dyDescent="0.2">
      <c r="B1" s="38"/>
      <c r="C1" s="38"/>
      <c r="D1" s="38"/>
      <c r="E1" s="38"/>
      <c r="F1" s="38"/>
      <c r="G1" s="38"/>
    </row>
    <row r="2" spans="1:8" x14ac:dyDescent="0.2">
      <c r="A2" s="39"/>
      <c r="B2" s="39"/>
      <c r="C2" s="40"/>
      <c r="D2" s="39"/>
      <c r="E2" s="39"/>
      <c r="F2" s="40"/>
      <c r="G2" s="39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66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40"/>
      <c r="D6" s="39"/>
      <c r="E6" s="39"/>
      <c r="F6" s="40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  <c r="H7" s="44"/>
    </row>
    <row r="8" spans="1:8" s="51" customFormat="1" ht="20.25" customHeight="1" x14ac:dyDescent="0.2">
      <c r="A8" s="49"/>
      <c r="B8" s="52" t="s">
        <v>6</v>
      </c>
      <c r="C8" s="5">
        <v>3948372.1570000001</v>
      </c>
      <c r="D8" s="5">
        <v>129067</v>
      </c>
      <c r="E8" s="6">
        <f t="shared" ref="E8:E32" si="0">C8/D8/13*1000</f>
        <v>2353.2036473602561</v>
      </c>
      <c r="F8" s="15">
        <v>3025772</v>
      </c>
      <c r="G8" s="15">
        <f t="shared" ref="G8:G32" si="1">D8/F8*1000</f>
        <v>42.655890794151048</v>
      </c>
      <c r="H8" s="99"/>
    </row>
    <row r="9" spans="1:8" s="51" customFormat="1" ht="20.25" customHeight="1" x14ac:dyDescent="0.2">
      <c r="A9" s="49"/>
      <c r="B9" s="52" t="s">
        <v>7</v>
      </c>
      <c r="C9" s="5">
        <v>12310634</v>
      </c>
      <c r="D9" s="5">
        <v>492000</v>
      </c>
      <c r="E9" s="6">
        <f t="shared" si="0"/>
        <v>1924.7395247029392</v>
      </c>
      <c r="F9" s="15">
        <v>14784007</v>
      </c>
      <c r="G9" s="15">
        <f t="shared" si="1"/>
        <v>33.279205022021429</v>
      </c>
      <c r="H9" s="49"/>
    </row>
    <row r="10" spans="1:8" s="51" customFormat="1" ht="20.25" customHeight="1" x14ac:dyDescent="0.2">
      <c r="A10" s="49"/>
      <c r="B10" s="52" t="s">
        <v>8</v>
      </c>
      <c r="C10" s="16">
        <v>662754.55426693999</v>
      </c>
      <c r="D10" s="16">
        <v>27218</v>
      </c>
      <c r="E10" s="6">
        <f t="shared" si="0"/>
        <v>1873.0663369459689</v>
      </c>
      <c r="F10" s="15">
        <v>372937</v>
      </c>
      <c r="G10" s="15">
        <f t="shared" si="1"/>
        <v>72.982836243118811</v>
      </c>
      <c r="H10" s="49"/>
    </row>
    <row r="11" spans="1:8" s="51" customFormat="1" ht="20.25" customHeight="1" x14ac:dyDescent="0.2">
      <c r="A11" s="49"/>
      <c r="B11" s="52" t="s">
        <v>9</v>
      </c>
      <c r="C11" s="16">
        <v>2624356.3330000001</v>
      </c>
      <c r="D11" s="16">
        <v>94199</v>
      </c>
      <c r="E11" s="6">
        <f t="shared" si="0"/>
        <v>2143.0542158295002</v>
      </c>
      <c r="F11" s="15">
        <v>3282680</v>
      </c>
      <c r="G11" s="15">
        <f t="shared" si="1"/>
        <v>28.695760780825424</v>
      </c>
      <c r="H11" s="20"/>
    </row>
    <row r="12" spans="1:8" s="51" customFormat="1" ht="20.25" customHeight="1" x14ac:dyDescent="0.2">
      <c r="A12" s="49"/>
      <c r="B12" s="52" t="s">
        <v>10</v>
      </c>
      <c r="C12" s="16">
        <v>935750</v>
      </c>
      <c r="D12" s="16">
        <v>45940</v>
      </c>
      <c r="E12" s="6">
        <f t="shared" si="0"/>
        <v>1566.8430394159607</v>
      </c>
      <c r="F12" s="15">
        <v>991597</v>
      </c>
      <c r="G12" s="15">
        <f t="shared" si="1"/>
        <v>46.329305151185416</v>
      </c>
      <c r="H12" s="49"/>
    </row>
    <row r="13" spans="1:8" s="51" customFormat="1" ht="20.25" customHeight="1" x14ac:dyDescent="0.2">
      <c r="A13" s="49"/>
      <c r="B13" s="52" t="s">
        <v>11</v>
      </c>
      <c r="C13" s="16">
        <v>1285819.82</v>
      </c>
      <c r="D13" s="16">
        <v>46114</v>
      </c>
      <c r="E13" s="6">
        <f t="shared" si="0"/>
        <v>2144.8847838634019</v>
      </c>
      <c r="F13" s="15">
        <v>1033865</v>
      </c>
      <c r="G13" s="15">
        <f t="shared" si="1"/>
        <v>44.603502391511462</v>
      </c>
      <c r="H13" s="21"/>
    </row>
    <row r="14" spans="1:8" s="51" customFormat="1" ht="20.25" customHeight="1" x14ac:dyDescent="0.2">
      <c r="A14" s="49"/>
      <c r="B14" s="52" t="s">
        <v>12</v>
      </c>
      <c r="C14" s="16">
        <v>987514.1719999999</v>
      </c>
      <c r="D14" s="16">
        <v>27808</v>
      </c>
      <c r="E14" s="6">
        <f t="shared" si="0"/>
        <v>2731.6825595290784</v>
      </c>
      <c r="F14" s="15">
        <v>450549</v>
      </c>
      <c r="G14" s="15">
        <f t="shared" si="1"/>
        <v>61.720256842208059</v>
      </c>
      <c r="H14" s="49"/>
    </row>
    <row r="15" spans="1:8" s="51" customFormat="1" ht="20.25" customHeight="1" x14ac:dyDescent="0.2">
      <c r="A15" s="49"/>
      <c r="B15" s="52" t="s">
        <v>13</v>
      </c>
      <c r="C15" s="16">
        <v>1530530.875</v>
      </c>
      <c r="D15" s="16">
        <v>64136</v>
      </c>
      <c r="E15" s="6">
        <f t="shared" si="0"/>
        <v>1835.6795595417429</v>
      </c>
      <c r="F15" s="15">
        <v>1229373</v>
      </c>
      <c r="G15" s="15">
        <f t="shared" si="1"/>
        <v>52.169683245036289</v>
      </c>
      <c r="H15" s="49"/>
    </row>
    <row r="16" spans="1:8" s="51" customFormat="1" ht="20.25" customHeight="1" x14ac:dyDescent="0.2">
      <c r="A16" s="49"/>
      <c r="B16" s="52" t="s">
        <v>14</v>
      </c>
      <c r="C16" s="16">
        <v>737079.28813999996</v>
      </c>
      <c r="D16" s="16">
        <v>37270</v>
      </c>
      <c r="E16" s="6">
        <f t="shared" si="0"/>
        <v>1521.2880810303193</v>
      </c>
      <c r="F16" s="15">
        <v>524805</v>
      </c>
      <c r="G16" s="15">
        <f t="shared" si="1"/>
        <v>71.016853879059838</v>
      </c>
      <c r="H16" s="49"/>
    </row>
    <row r="17" spans="1:8" s="51" customFormat="1" ht="20.25" customHeight="1" x14ac:dyDescent="0.2">
      <c r="A17" s="49"/>
      <c r="B17" s="52" t="s">
        <v>15</v>
      </c>
      <c r="C17" s="16">
        <v>849150.67692307697</v>
      </c>
      <c r="D17" s="16">
        <v>38515</v>
      </c>
      <c r="E17" s="6">
        <f t="shared" si="0"/>
        <v>1695.9439916976942</v>
      </c>
      <c r="F17" s="15">
        <v>661667</v>
      </c>
      <c r="G17" s="15">
        <f t="shared" si="1"/>
        <v>58.209038685622829</v>
      </c>
      <c r="H17" s="49"/>
    </row>
    <row r="18" spans="1:8" s="51" customFormat="1" ht="20.25" customHeight="1" x14ac:dyDescent="0.2">
      <c r="A18" s="49"/>
      <c r="B18" s="50" t="s">
        <v>61</v>
      </c>
      <c r="C18" s="17">
        <v>525093.46559999988</v>
      </c>
      <c r="D18" s="16">
        <v>17332</v>
      </c>
      <c r="E18" s="6">
        <f t="shared" si="0"/>
        <v>2330.4757123329009</v>
      </c>
      <c r="F18" s="15">
        <v>325626</v>
      </c>
      <c r="G18" s="15">
        <f t="shared" si="1"/>
        <v>53.22670794101208</v>
      </c>
      <c r="H18" s="21"/>
    </row>
    <row r="19" spans="1:8" s="51" customFormat="1" ht="20.25" customHeight="1" x14ac:dyDescent="0.2">
      <c r="A19" s="49"/>
      <c r="B19" s="52" t="s">
        <v>17</v>
      </c>
      <c r="C19" s="16">
        <v>480103.32</v>
      </c>
      <c r="D19" s="16">
        <v>25427</v>
      </c>
      <c r="E19" s="6">
        <f t="shared" si="0"/>
        <v>1452.4334217715268</v>
      </c>
      <c r="F19" s="15">
        <v>327384</v>
      </c>
      <c r="G19" s="15">
        <f t="shared" si="1"/>
        <v>77.667204261662135</v>
      </c>
      <c r="H19" s="49"/>
    </row>
    <row r="20" spans="1:8" s="51" customFormat="1" ht="20.25" customHeight="1" x14ac:dyDescent="0.2">
      <c r="A20" s="49"/>
      <c r="B20" s="52" t="s">
        <v>18</v>
      </c>
      <c r="C20" s="16">
        <v>1706660</v>
      </c>
      <c r="D20" s="16">
        <v>67618</v>
      </c>
      <c r="E20" s="6">
        <f t="shared" si="0"/>
        <v>1941.517620478844</v>
      </c>
      <c r="F20" s="15">
        <v>1693261</v>
      </c>
      <c r="G20" s="15">
        <f t="shared" si="1"/>
        <v>39.93359558863046</v>
      </c>
      <c r="H20" s="49"/>
    </row>
    <row r="21" spans="1:8" s="51" customFormat="1" ht="20.25" customHeight="1" x14ac:dyDescent="0.2">
      <c r="A21" s="49"/>
      <c r="B21" s="52" t="s">
        <v>19</v>
      </c>
      <c r="C21" s="16">
        <v>810558.56666666665</v>
      </c>
      <c r="D21" s="16">
        <v>41989</v>
      </c>
      <c r="E21" s="6">
        <f t="shared" si="0"/>
        <v>1484.9284092109594</v>
      </c>
      <c r="F21" s="15">
        <v>1045534</v>
      </c>
      <c r="G21" s="15">
        <f t="shared" si="1"/>
        <v>40.160339118574811</v>
      </c>
      <c r="H21" s="49"/>
    </row>
    <row r="22" spans="1:8" s="51" customFormat="1" ht="20.25" customHeight="1" x14ac:dyDescent="0.2">
      <c r="A22" s="49"/>
      <c r="B22" s="52" t="s">
        <v>20</v>
      </c>
      <c r="C22" s="16">
        <v>1228353.3550000002</v>
      </c>
      <c r="D22" s="16">
        <v>45410</v>
      </c>
      <c r="E22" s="6">
        <f t="shared" si="0"/>
        <v>2080.7910067250527</v>
      </c>
      <c r="F22" s="15">
        <v>530219</v>
      </c>
      <c r="G22" s="15">
        <f t="shared" si="1"/>
        <v>85.643856595105035</v>
      </c>
      <c r="H22" s="49"/>
    </row>
    <row r="23" spans="1:8" s="51" customFormat="1" ht="20.25" customHeight="1" x14ac:dyDescent="0.2">
      <c r="A23" s="49"/>
      <c r="B23" s="52" t="s">
        <v>21</v>
      </c>
      <c r="C23" s="16">
        <v>913102</v>
      </c>
      <c r="D23" s="16">
        <v>38364</v>
      </c>
      <c r="E23" s="6">
        <f t="shared" si="0"/>
        <v>1830.8470280631682</v>
      </c>
      <c r="F23" s="15">
        <v>590871</v>
      </c>
      <c r="G23" s="15">
        <f t="shared" si="1"/>
        <v>64.927877658575213</v>
      </c>
      <c r="H23" s="49"/>
    </row>
    <row r="24" spans="1:8" s="51" customFormat="1" ht="20.25" customHeight="1" x14ac:dyDescent="0.2">
      <c r="A24" s="49"/>
      <c r="B24" s="52" t="s">
        <v>22</v>
      </c>
      <c r="C24" s="16">
        <v>883744.0846099999</v>
      </c>
      <c r="D24" s="16">
        <v>46453</v>
      </c>
      <c r="E24" s="6">
        <f t="shared" si="0"/>
        <v>1463.4213979887031</v>
      </c>
      <c r="F24" s="15">
        <v>1181886</v>
      </c>
      <c r="G24" s="15">
        <f t="shared" si="1"/>
        <v>39.304129163049566</v>
      </c>
      <c r="H24" s="21"/>
    </row>
    <row r="25" spans="1:8" s="51" customFormat="1" ht="20.25" customHeight="1" x14ac:dyDescent="0.2">
      <c r="A25" s="49"/>
      <c r="B25" s="52" t="s">
        <v>23</v>
      </c>
      <c r="C25" s="16">
        <v>774821.179</v>
      </c>
      <c r="D25" s="16">
        <v>30446</v>
      </c>
      <c r="E25" s="6">
        <f t="shared" si="0"/>
        <v>1957.6177216661024</v>
      </c>
      <c r="F25" s="15">
        <v>676189</v>
      </c>
      <c r="G25" s="15">
        <f t="shared" si="1"/>
        <v>45.02587294380713</v>
      </c>
      <c r="H25" s="49"/>
    </row>
    <row r="26" spans="1:8" s="51" customFormat="1" ht="20.25" customHeight="1" x14ac:dyDescent="0.2">
      <c r="A26" s="49"/>
      <c r="B26" s="50" t="s">
        <v>62</v>
      </c>
      <c r="C26" s="16">
        <v>443898.65075000009</v>
      </c>
      <c r="D26" s="16">
        <v>16948</v>
      </c>
      <c r="E26" s="6">
        <f t="shared" si="0"/>
        <v>2014.7539566729004</v>
      </c>
      <c r="F26" s="15">
        <v>418625</v>
      </c>
      <c r="G26" s="15">
        <f t="shared" si="1"/>
        <v>40.484920871902055</v>
      </c>
      <c r="H26" s="21"/>
    </row>
    <row r="27" spans="1:8" s="51" customFormat="1" ht="20.25" customHeight="1" x14ac:dyDescent="0.2">
      <c r="A27" s="49"/>
      <c r="B27" s="52" t="s">
        <v>25</v>
      </c>
      <c r="C27" s="16">
        <v>618595.02706481481</v>
      </c>
      <c r="D27" s="16">
        <v>18444</v>
      </c>
      <c r="E27" s="6">
        <f t="shared" si="0"/>
        <v>2579.930213139211</v>
      </c>
      <c r="F27" s="15">
        <v>217846</v>
      </c>
      <c r="G27" s="15">
        <f t="shared" si="1"/>
        <v>84.665314029176571</v>
      </c>
      <c r="H27" s="21"/>
    </row>
    <row r="28" spans="1:8" s="51" customFormat="1" ht="20.25" customHeight="1" x14ac:dyDescent="0.2">
      <c r="A28" s="49"/>
      <c r="B28" s="52" t="s">
        <v>26</v>
      </c>
      <c r="C28" s="16">
        <v>2984658</v>
      </c>
      <c r="D28" s="16">
        <v>102640</v>
      </c>
      <c r="E28" s="6">
        <f t="shared" si="0"/>
        <v>2236.8382397026203</v>
      </c>
      <c r="F28" s="15">
        <v>3199248</v>
      </c>
      <c r="G28" s="15">
        <f t="shared" si="1"/>
        <v>32.082539396758236</v>
      </c>
      <c r="H28" s="49"/>
    </row>
    <row r="29" spans="1:8" s="51" customFormat="1" ht="20.25" customHeight="1" x14ac:dyDescent="0.2">
      <c r="A29" s="49"/>
      <c r="B29" s="52" t="s">
        <v>133</v>
      </c>
      <c r="C29" s="16">
        <v>862477.28699530207</v>
      </c>
      <c r="D29" s="16">
        <v>41230</v>
      </c>
      <c r="E29" s="6">
        <f t="shared" si="0"/>
        <v>1609.129437107599</v>
      </c>
      <c r="F29" s="15">
        <v>848196</v>
      </c>
      <c r="G29" s="15">
        <f t="shared" si="1"/>
        <v>48.60904790873807</v>
      </c>
      <c r="H29" s="49"/>
    </row>
    <row r="30" spans="1:8" s="51" customFormat="1" ht="20.25" customHeight="1" x14ac:dyDescent="0.2">
      <c r="A30" s="49"/>
      <c r="B30" s="52" t="s">
        <v>27</v>
      </c>
      <c r="C30" s="16">
        <v>1481086</v>
      </c>
      <c r="D30" s="16">
        <v>67255</v>
      </c>
      <c r="E30" s="6">
        <f t="shared" si="0"/>
        <v>1693.995871053339</v>
      </c>
      <c r="F30" s="15">
        <v>1439575</v>
      </c>
      <c r="G30" s="15">
        <f t="shared" si="1"/>
        <v>46.718649601444874</v>
      </c>
      <c r="H30" s="49"/>
    </row>
    <row r="31" spans="1:8" s="51" customFormat="1" ht="20.25" customHeight="1" thickBot="1" x14ac:dyDescent="0.25">
      <c r="A31" s="49"/>
      <c r="B31" s="50" t="s">
        <v>132</v>
      </c>
      <c r="C31" s="122">
        <v>609470.85949000006</v>
      </c>
      <c r="D31" s="16">
        <v>12493</v>
      </c>
      <c r="E31" s="6">
        <f t="shared" si="0"/>
        <v>3752.691411744423</v>
      </c>
      <c r="F31" s="15">
        <v>118899</v>
      </c>
      <c r="G31" s="15">
        <f t="shared" si="1"/>
        <v>105.07237234964128</v>
      </c>
      <c r="H31" s="21"/>
    </row>
    <row r="32" spans="1:8" s="51" customFormat="1" ht="26.25" customHeight="1" thickBot="1" x14ac:dyDescent="0.25">
      <c r="A32" s="49"/>
      <c r="B32" s="171" t="s">
        <v>28</v>
      </c>
      <c r="C32" s="172">
        <f>SUM(C8:C31)</f>
        <v>40194583.6715068</v>
      </c>
      <c r="D32" s="172">
        <f>SUM(D8:D31)</f>
        <v>1574316</v>
      </c>
      <c r="E32" s="172">
        <f t="shared" si="0"/>
        <v>1963.9583486761039</v>
      </c>
      <c r="F32" s="172">
        <f>SUM(F8:F31)</f>
        <v>38970611</v>
      </c>
      <c r="G32" s="173">
        <f t="shared" si="1"/>
        <v>40.397519043260573</v>
      </c>
      <c r="H32" s="49"/>
    </row>
    <row r="33" spans="1:8" ht="8.25" customHeight="1" x14ac:dyDescent="0.2">
      <c r="A33" s="98"/>
      <c r="B33" s="100"/>
      <c r="H33" s="39"/>
    </row>
    <row r="34" spans="1:8" x14ac:dyDescent="0.2">
      <c r="A34" s="39"/>
      <c r="B34" s="131" t="s">
        <v>64</v>
      </c>
      <c r="C34" s="131"/>
      <c r="D34" s="131"/>
      <c r="E34" s="131"/>
      <c r="F34" s="131"/>
      <c r="G34" s="131"/>
      <c r="H34" s="39"/>
    </row>
    <row r="35" spans="1:8" x14ac:dyDescent="0.2">
      <c r="A35" s="39"/>
      <c r="B35" s="131" t="s">
        <v>90</v>
      </c>
      <c r="C35" s="131"/>
      <c r="D35" s="131"/>
      <c r="E35" s="131"/>
      <c r="F35" s="131"/>
      <c r="G35" s="131"/>
      <c r="H35" s="39"/>
    </row>
    <row r="36" spans="1:8" x14ac:dyDescent="0.2">
      <c r="A36" s="39"/>
      <c r="B36" s="133" t="s">
        <v>91</v>
      </c>
      <c r="C36" s="133"/>
      <c r="D36" s="133"/>
      <c r="E36" s="133"/>
      <c r="F36" s="133"/>
      <c r="G36" s="133"/>
      <c r="H36" s="39"/>
    </row>
    <row r="37" spans="1:8" x14ac:dyDescent="0.2">
      <c r="A37" s="39"/>
      <c r="B37" s="67"/>
      <c r="C37" s="67"/>
      <c r="D37" s="67"/>
      <c r="E37" s="67"/>
      <c r="F37" s="67"/>
      <c r="G37" s="67"/>
      <c r="H37" s="39"/>
    </row>
    <row r="38" spans="1:8" x14ac:dyDescent="0.2">
      <c r="B38" s="137" t="s">
        <v>126</v>
      </c>
      <c r="C38" s="137"/>
      <c r="D38" s="137"/>
      <c r="E38" s="137"/>
      <c r="F38" s="137"/>
      <c r="G38" s="13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38:G38"/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7:G37"/>
    <mergeCell ref="B34:G34"/>
    <mergeCell ref="B35:G35"/>
    <mergeCell ref="B36:G36"/>
  </mergeCells>
  <printOptions horizontalCentered="1" verticalCentered="1"/>
  <pageMargins left="0" right="0" top="0" bottom="0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8" width="3.7109375" style="37" customWidth="1"/>
    <col min="9" max="16384" width="11.42578125" style="37"/>
  </cols>
  <sheetData>
    <row r="1" spans="1:8" ht="15.75" x14ac:dyDescent="0.2">
      <c r="B1" s="38"/>
      <c r="C1" s="38"/>
      <c r="D1" s="38"/>
      <c r="E1" s="38"/>
      <c r="F1" s="38"/>
      <c r="G1" s="38"/>
    </row>
    <row r="2" spans="1:8" x14ac:dyDescent="0.2">
      <c r="A2" s="39"/>
      <c r="B2" s="39"/>
      <c r="C2" s="40"/>
      <c r="D2" s="39"/>
      <c r="E2" s="39"/>
      <c r="F2" s="40"/>
      <c r="G2" s="39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67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40"/>
      <c r="D6" s="39"/>
      <c r="E6" s="39"/>
      <c r="F6" s="40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  <c r="H7" s="44"/>
    </row>
    <row r="8" spans="1:8" s="51" customFormat="1" ht="20.25" customHeight="1" x14ac:dyDescent="0.2">
      <c r="A8" s="49"/>
      <c r="B8" s="52" t="s">
        <v>6</v>
      </c>
      <c r="C8" s="5">
        <v>5056221</v>
      </c>
      <c r="D8" s="6">
        <v>139463</v>
      </c>
      <c r="E8" s="6">
        <f t="shared" ref="E8:E31" si="0">C8/D8/13*1000</f>
        <v>2788.8406023323528</v>
      </c>
      <c r="F8" s="15">
        <v>3034161</v>
      </c>
      <c r="G8" s="15">
        <f t="shared" ref="G8:G31" si="1">D8/F8*1000</f>
        <v>45.964271507016271</v>
      </c>
      <c r="H8" s="49"/>
    </row>
    <row r="9" spans="1:8" s="51" customFormat="1" ht="20.25" customHeight="1" x14ac:dyDescent="0.2">
      <c r="A9" s="49"/>
      <c r="B9" s="52" t="s">
        <v>7</v>
      </c>
      <c r="C9" s="5">
        <v>15829570</v>
      </c>
      <c r="D9" s="6">
        <v>521807</v>
      </c>
      <c r="E9" s="6">
        <f t="shared" si="0"/>
        <v>2333.5433038829124</v>
      </c>
      <c r="F9" s="15">
        <v>14917940</v>
      </c>
      <c r="G9" s="15">
        <f t="shared" si="1"/>
        <v>34.978488987085349</v>
      </c>
      <c r="H9" s="49"/>
    </row>
    <row r="10" spans="1:8" s="51" customFormat="1" ht="20.25" customHeight="1" x14ac:dyDescent="0.2">
      <c r="A10" s="49"/>
      <c r="B10" s="52" t="s">
        <v>8</v>
      </c>
      <c r="C10" s="5">
        <v>918696.29442277492</v>
      </c>
      <c r="D10" s="6">
        <v>31656</v>
      </c>
      <c r="E10" s="6">
        <f t="shared" si="0"/>
        <v>2232.4028849137239</v>
      </c>
      <c r="F10" s="15">
        <v>380612</v>
      </c>
      <c r="G10" s="15">
        <f t="shared" si="1"/>
        <v>83.171313568673611</v>
      </c>
      <c r="H10" s="49"/>
    </row>
    <row r="11" spans="1:8" s="51" customFormat="1" ht="20.25" customHeight="1" x14ac:dyDescent="0.2">
      <c r="A11" s="49"/>
      <c r="B11" s="50" t="s">
        <v>9</v>
      </c>
      <c r="C11" s="5">
        <v>3470892</v>
      </c>
      <c r="D11" s="6">
        <v>100658</v>
      </c>
      <c r="E11" s="6">
        <f t="shared" si="0"/>
        <v>2652.4637118529308</v>
      </c>
      <c r="F11" s="15">
        <v>3311280</v>
      </c>
      <c r="G11" s="15">
        <f t="shared" si="1"/>
        <v>30.398516585731198</v>
      </c>
      <c r="H11" s="49"/>
    </row>
    <row r="12" spans="1:8" s="51" customFormat="1" ht="20.25" customHeight="1" x14ac:dyDescent="0.2">
      <c r="A12" s="49"/>
      <c r="B12" s="52" t="s">
        <v>10</v>
      </c>
      <c r="C12" s="5">
        <v>1261950</v>
      </c>
      <c r="D12" s="6">
        <v>45118</v>
      </c>
      <c r="E12" s="6">
        <f t="shared" si="0"/>
        <v>2151.5376772702011</v>
      </c>
      <c r="F12" s="15">
        <v>1002416</v>
      </c>
      <c r="G12" s="15">
        <f t="shared" si="1"/>
        <v>45.009257633557326</v>
      </c>
      <c r="H12" s="49"/>
    </row>
    <row r="13" spans="1:8" s="51" customFormat="1" ht="20.25" customHeight="1" x14ac:dyDescent="0.2">
      <c r="A13" s="49"/>
      <c r="B13" s="52" t="s">
        <v>70</v>
      </c>
      <c r="C13" s="5">
        <v>1772275.09</v>
      </c>
      <c r="D13" s="6">
        <v>51005</v>
      </c>
      <c r="E13" s="6">
        <f t="shared" si="0"/>
        <v>2672.8527218296849</v>
      </c>
      <c r="F13" s="15">
        <v>1042881</v>
      </c>
      <c r="G13" s="15">
        <f t="shared" si="1"/>
        <v>48.907785260255004</v>
      </c>
      <c r="H13" s="49"/>
    </row>
    <row r="14" spans="1:8" s="51" customFormat="1" ht="20.25" customHeight="1" x14ac:dyDescent="0.2">
      <c r="A14" s="49"/>
      <c r="B14" s="52" t="s">
        <v>12</v>
      </c>
      <c r="C14" s="5">
        <v>1221853.068</v>
      </c>
      <c r="D14" s="6">
        <v>28506</v>
      </c>
      <c r="E14" s="6">
        <f t="shared" si="0"/>
        <v>3297.1548985638651</v>
      </c>
      <c r="F14" s="15">
        <v>455607</v>
      </c>
      <c r="G14" s="15">
        <f t="shared" si="1"/>
        <v>62.567080839407652</v>
      </c>
      <c r="H14" s="49"/>
    </row>
    <row r="15" spans="1:8" s="51" customFormat="1" ht="20.25" customHeight="1" x14ac:dyDescent="0.2">
      <c r="A15" s="49"/>
      <c r="B15" s="52" t="s">
        <v>13</v>
      </c>
      <c r="C15" s="5">
        <v>2053140</v>
      </c>
      <c r="D15" s="6">
        <v>65169</v>
      </c>
      <c r="E15" s="6">
        <f t="shared" si="0"/>
        <v>2423.4505079692208</v>
      </c>
      <c r="F15" s="15">
        <v>1242547</v>
      </c>
      <c r="G15" s="15">
        <f t="shared" si="1"/>
        <v>52.447915451085557</v>
      </c>
      <c r="H15" s="49"/>
    </row>
    <row r="16" spans="1:8" s="51" customFormat="1" ht="20.25" customHeight="1" x14ac:dyDescent="0.2">
      <c r="A16" s="49"/>
      <c r="B16" s="52" t="s">
        <v>14</v>
      </c>
      <c r="C16" s="5">
        <v>970333.63187000004</v>
      </c>
      <c r="D16" s="6">
        <v>39204</v>
      </c>
      <c r="E16" s="6">
        <f t="shared" si="0"/>
        <v>1903.9141058408484</v>
      </c>
      <c r="F16" s="15">
        <v>532238</v>
      </c>
      <c r="G16" s="15">
        <f t="shared" si="1"/>
        <v>73.658776712673657</v>
      </c>
      <c r="H16" s="49"/>
    </row>
    <row r="17" spans="1:9" s="51" customFormat="1" ht="20.25" customHeight="1" x14ac:dyDescent="0.2">
      <c r="A17" s="49"/>
      <c r="B17" s="50" t="s">
        <v>15</v>
      </c>
      <c r="C17" s="5">
        <v>1185620</v>
      </c>
      <c r="D17" s="6">
        <v>41838</v>
      </c>
      <c r="E17" s="6">
        <f t="shared" si="0"/>
        <v>2179.8732841325696</v>
      </c>
      <c r="F17" s="15">
        <v>670766</v>
      </c>
      <c r="G17" s="15">
        <f t="shared" si="1"/>
        <v>62.373465560269906</v>
      </c>
      <c r="H17" s="49"/>
      <c r="I17" s="96"/>
    </row>
    <row r="18" spans="1:9" s="51" customFormat="1" ht="20.25" customHeight="1" x14ac:dyDescent="0.2">
      <c r="A18" s="49"/>
      <c r="B18" s="50" t="s">
        <v>75</v>
      </c>
      <c r="C18" s="5">
        <v>680078.85099499987</v>
      </c>
      <c r="D18" s="6">
        <v>17641</v>
      </c>
      <c r="E18" s="6">
        <f t="shared" si="0"/>
        <v>2965.4644163508956</v>
      </c>
      <c r="F18" s="15">
        <v>329576</v>
      </c>
      <c r="G18" s="15">
        <f t="shared" si="1"/>
        <v>53.526349005995577</v>
      </c>
      <c r="H18" s="49"/>
    </row>
    <row r="19" spans="1:9" s="51" customFormat="1" ht="20.25" customHeight="1" x14ac:dyDescent="0.2">
      <c r="A19" s="49"/>
      <c r="B19" s="52" t="s">
        <v>17</v>
      </c>
      <c r="C19" s="5">
        <v>656007.74265285709</v>
      </c>
      <c r="D19" s="6">
        <v>27252</v>
      </c>
      <c r="E19" s="6">
        <f t="shared" si="0"/>
        <v>1851.6855295104865</v>
      </c>
      <c r="F19" s="15">
        <v>334235</v>
      </c>
      <c r="G19" s="15">
        <f t="shared" si="1"/>
        <v>81.535446616901282</v>
      </c>
      <c r="H19" s="49"/>
    </row>
    <row r="20" spans="1:9" s="51" customFormat="1" ht="20.25" customHeight="1" x14ac:dyDescent="0.2">
      <c r="A20" s="49"/>
      <c r="B20" s="50" t="s">
        <v>18</v>
      </c>
      <c r="C20" s="5">
        <v>2212900</v>
      </c>
      <c r="D20" s="6">
        <v>72118</v>
      </c>
      <c r="E20" s="6">
        <f t="shared" si="0"/>
        <v>2360.3410649640441</v>
      </c>
      <c r="F20" s="15">
        <v>1711416</v>
      </c>
      <c r="G20" s="15">
        <f t="shared" si="1"/>
        <v>42.139374646491561</v>
      </c>
      <c r="H20" s="49"/>
    </row>
    <row r="21" spans="1:9" s="51" customFormat="1" ht="20.25" customHeight="1" x14ac:dyDescent="0.2">
      <c r="A21" s="49"/>
      <c r="B21" s="52" t="s">
        <v>19</v>
      </c>
      <c r="C21" s="5">
        <v>1075780</v>
      </c>
      <c r="D21" s="6">
        <v>44980</v>
      </c>
      <c r="E21" s="6">
        <f t="shared" si="0"/>
        <v>1839.7578410917672</v>
      </c>
      <c r="F21" s="15">
        <v>1061590</v>
      </c>
      <c r="G21" s="15">
        <f t="shared" si="1"/>
        <v>42.370406654169692</v>
      </c>
      <c r="H21" s="49"/>
    </row>
    <row r="22" spans="1:9" s="51" customFormat="1" ht="20.25" customHeight="1" x14ac:dyDescent="0.2">
      <c r="A22" s="49"/>
      <c r="B22" s="50" t="s">
        <v>20</v>
      </c>
      <c r="C22" s="5">
        <v>1645253</v>
      </c>
      <c r="D22" s="6">
        <v>49347</v>
      </c>
      <c r="E22" s="6">
        <f t="shared" si="0"/>
        <v>2564.652827465156</v>
      </c>
      <c r="F22" s="15">
        <v>538952</v>
      </c>
      <c r="G22" s="15">
        <f t="shared" si="1"/>
        <v>91.561029553652276</v>
      </c>
      <c r="H22" s="49"/>
    </row>
    <row r="23" spans="1:9" s="51" customFormat="1" ht="20.25" customHeight="1" x14ac:dyDescent="0.2">
      <c r="A23" s="49"/>
      <c r="B23" s="52" t="s">
        <v>21</v>
      </c>
      <c r="C23" s="5">
        <v>1192493</v>
      </c>
      <c r="D23" s="6">
        <v>39627</v>
      </c>
      <c r="E23" s="6">
        <f t="shared" si="0"/>
        <v>2314.8416677828441</v>
      </c>
      <c r="F23" s="15">
        <v>594189</v>
      </c>
      <c r="G23" s="15">
        <f t="shared" si="1"/>
        <v>66.690901379863988</v>
      </c>
      <c r="H23" s="49"/>
    </row>
    <row r="24" spans="1:9" s="51" customFormat="1" ht="20.25" customHeight="1" x14ac:dyDescent="0.2">
      <c r="A24" s="49"/>
      <c r="B24" s="50" t="s">
        <v>22</v>
      </c>
      <c r="C24" s="5">
        <v>1196104</v>
      </c>
      <c r="D24" s="6">
        <v>48492</v>
      </c>
      <c r="E24" s="6">
        <f t="shared" si="0"/>
        <v>1897.3851356924852</v>
      </c>
      <c r="F24" s="15">
        <v>1202753</v>
      </c>
      <c r="G24" s="15">
        <f t="shared" si="1"/>
        <v>40.317504924119916</v>
      </c>
      <c r="H24" s="49"/>
    </row>
    <row r="25" spans="1:9" s="51" customFormat="1" ht="20.25" customHeight="1" x14ac:dyDescent="0.2">
      <c r="A25" s="49"/>
      <c r="B25" s="52" t="s">
        <v>23</v>
      </c>
      <c r="C25" s="5">
        <v>1008186.4459999999</v>
      </c>
      <c r="D25" s="6">
        <v>29876</v>
      </c>
      <c r="E25" s="6">
        <f t="shared" si="0"/>
        <v>2595.8228524053266</v>
      </c>
      <c r="F25" s="15">
        <v>685883</v>
      </c>
      <c r="G25" s="15">
        <f t="shared" si="1"/>
        <v>43.558449473160877</v>
      </c>
      <c r="H25" s="49"/>
    </row>
    <row r="26" spans="1:9" s="51" customFormat="1" ht="20.25" customHeight="1" x14ac:dyDescent="0.2">
      <c r="A26" s="49"/>
      <c r="B26" s="50" t="s">
        <v>76</v>
      </c>
      <c r="C26" s="5">
        <v>565627.02798999986</v>
      </c>
      <c r="D26" s="6">
        <v>17806</v>
      </c>
      <c r="E26" s="6">
        <f t="shared" si="0"/>
        <v>2443.5455118412979</v>
      </c>
      <c r="F26" s="15">
        <v>428025</v>
      </c>
      <c r="G26" s="15">
        <f t="shared" si="1"/>
        <v>41.600373809941004</v>
      </c>
      <c r="H26" s="49"/>
    </row>
    <row r="27" spans="1:9" s="51" customFormat="1" ht="20.25" customHeight="1" x14ac:dyDescent="0.2">
      <c r="A27" s="49"/>
      <c r="B27" s="50" t="s">
        <v>25</v>
      </c>
      <c r="C27" s="5">
        <v>1113717.3089999999</v>
      </c>
      <c r="D27" s="6">
        <v>22812</v>
      </c>
      <c r="E27" s="6">
        <f t="shared" si="0"/>
        <v>3755.504218427548</v>
      </c>
      <c r="F27" s="15">
        <v>221871</v>
      </c>
      <c r="G27" s="15">
        <f t="shared" si="1"/>
        <v>102.81650148059008</v>
      </c>
      <c r="H27" s="49"/>
    </row>
    <row r="28" spans="1:9" s="51" customFormat="1" ht="20.25" customHeight="1" x14ac:dyDescent="0.2">
      <c r="A28" s="49"/>
      <c r="B28" s="52" t="s">
        <v>26</v>
      </c>
      <c r="C28" s="5">
        <v>4028971</v>
      </c>
      <c r="D28" s="6">
        <v>106800</v>
      </c>
      <c r="E28" s="6">
        <f t="shared" si="0"/>
        <v>2901.8805819648514</v>
      </c>
      <c r="F28" s="15">
        <v>3220818</v>
      </c>
      <c r="G28" s="15">
        <f t="shared" si="1"/>
        <v>33.159278170949115</v>
      </c>
      <c r="H28" s="49"/>
    </row>
    <row r="29" spans="1:9" s="51" customFormat="1" ht="20.25" customHeight="1" x14ac:dyDescent="0.2">
      <c r="A29" s="49"/>
      <c r="B29" s="52" t="s">
        <v>133</v>
      </c>
      <c r="C29" s="5">
        <v>1032370</v>
      </c>
      <c r="D29" s="6">
        <v>42361</v>
      </c>
      <c r="E29" s="6">
        <f t="shared" si="0"/>
        <v>1874.6742740510595</v>
      </c>
      <c r="F29" s="15">
        <v>856739</v>
      </c>
      <c r="G29" s="15">
        <f t="shared" si="1"/>
        <v>49.444463249601107</v>
      </c>
      <c r="H29" s="49"/>
    </row>
    <row r="30" spans="1:9" s="51" customFormat="1" ht="20.25" customHeight="1" x14ac:dyDescent="0.2">
      <c r="A30" s="49"/>
      <c r="B30" s="52" t="s">
        <v>27</v>
      </c>
      <c r="C30" s="5">
        <v>1932770</v>
      </c>
      <c r="D30" s="6">
        <v>63253</v>
      </c>
      <c r="E30" s="6">
        <f t="shared" si="0"/>
        <v>2350.4753195044564</v>
      </c>
      <c r="F30" s="15">
        <v>1457357</v>
      </c>
      <c r="G30" s="15">
        <f t="shared" si="1"/>
        <v>43.402543096852732</v>
      </c>
      <c r="H30" s="49"/>
    </row>
    <row r="31" spans="1:9" s="51" customFormat="1" ht="20.25" customHeight="1" thickBot="1" x14ac:dyDescent="0.25">
      <c r="A31" s="49"/>
      <c r="B31" s="50" t="s">
        <v>132</v>
      </c>
      <c r="C31" s="6">
        <v>868414.15902999998</v>
      </c>
      <c r="D31" s="6">
        <v>15213</v>
      </c>
      <c r="E31" s="6">
        <f t="shared" si="0"/>
        <v>4391.0529912675902</v>
      </c>
      <c r="F31" s="15">
        <v>122531</v>
      </c>
      <c r="G31" s="15">
        <f t="shared" si="1"/>
        <v>124.15633594763774</v>
      </c>
      <c r="H31" s="49"/>
    </row>
    <row r="32" spans="1:9" s="51" customFormat="1" ht="26.25" customHeight="1" thickBot="1" x14ac:dyDescent="0.25">
      <c r="A32" s="53"/>
      <c r="B32" s="171" t="s">
        <v>28</v>
      </c>
      <c r="C32" s="172">
        <f>SUM(C8:C31)</f>
        <v>52949223.619960628</v>
      </c>
      <c r="D32" s="172">
        <f>SUM(D8:D31)</f>
        <v>1662002</v>
      </c>
      <c r="E32" s="172">
        <f>C32/D32/13*1000</f>
        <v>2450.6692540294375</v>
      </c>
      <c r="F32" s="172">
        <f>SUM(F8:F31)</f>
        <v>39356383</v>
      </c>
      <c r="G32" s="173">
        <f>D32/F32*1000</f>
        <v>42.229541266533559</v>
      </c>
      <c r="H32" s="49"/>
    </row>
    <row r="33" spans="1:8" ht="8.25" customHeight="1" x14ac:dyDescent="0.2">
      <c r="A33" s="98"/>
      <c r="B33" s="58"/>
      <c r="C33" s="40"/>
      <c r="D33" s="40"/>
      <c r="E33" s="56"/>
      <c r="F33" s="40"/>
      <c r="G33" s="66"/>
      <c r="H33" s="39"/>
    </row>
    <row r="34" spans="1:8" x14ac:dyDescent="0.2">
      <c r="A34" s="39"/>
      <c r="B34" s="133" t="s">
        <v>64</v>
      </c>
      <c r="C34" s="133"/>
      <c r="D34" s="133"/>
      <c r="E34" s="133"/>
      <c r="F34" s="133"/>
      <c r="G34" s="133"/>
      <c r="H34" s="39"/>
    </row>
    <row r="35" spans="1:8" x14ac:dyDescent="0.2">
      <c r="A35" s="59"/>
      <c r="B35" s="133" t="s">
        <v>104</v>
      </c>
      <c r="C35" s="133"/>
      <c r="D35" s="133"/>
      <c r="E35" s="133"/>
      <c r="F35" s="133"/>
      <c r="G35" s="133"/>
    </row>
    <row r="36" spans="1:8" x14ac:dyDescent="0.2">
      <c r="B36" s="133" t="s">
        <v>88</v>
      </c>
      <c r="C36" s="133"/>
      <c r="D36" s="133"/>
      <c r="E36" s="133"/>
      <c r="F36" s="133"/>
      <c r="G36" s="133"/>
    </row>
    <row r="37" spans="1:8" x14ac:dyDescent="0.2">
      <c r="B37" s="133" t="s">
        <v>92</v>
      </c>
      <c r="C37" s="133"/>
      <c r="D37" s="133"/>
      <c r="E37" s="133"/>
      <c r="F37" s="133"/>
      <c r="G37" s="133"/>
    </row>
    <row r="38" spans="1:8" x14ac:dyDescent="0.2">
      <c r="B38" s="67"/>
      <c r="C38" s="67"/>
      <c r="D38" s="67"/>
      <c r="E38" s="67"/>
      <c r="F38" s="67"/>
      <c r="G38" s="67"/>
    </row>
    <row r="39" spans="1:8" x14ac:dyDescent="0.2">
      <c r="B39" s="137" t="s">
        <v>126</v>
      </c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9:G39"/>
    <mergeCell ref="B34:G34"/>
    <mergeCell ref="B35:G35"/>
    <mergeCell ref="B36:G36"/>
    <mergeCell ref="B37:G37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8" width="3.7109375" style="37" customWidth="1"/>
    <col min="9" max="16384" width="11.42578125" style="37"/>
  </cols>
  <sheetData>
    <row r="1" spans="1:8" ht="15.75" x14ac:dyDescent="0.2">
      <c r="B1" s="38"/>
      <c r="C1" s="38"/>
      <c r="D1" s="38"/>
      <c r="E1" s="38"/>
      <c r="F1" s="38"/>
      <c r="G1" s="38"/>
    </row>
    <row r="2" spans="1:8" x14ac:dyDescent="0.2">
      <c r="A2" s="39"/>
      <c r="B2" s="39"/>
      <c r="C2" s="40"/>
      <c r="D2" s="39"/>
      <c r="E2" s="39"/>
      <c r="F2" s="40"/>
      <c r="G2" s="39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68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40"/>
      <c r="D6" s="39"/>
      <c r="E6" s="39"/>
      <c r="F6" s="40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  <c r="H7" s="44"/>
    </row>
    <row r="8" spans="1:8" s="51" customFormat="1" ht="20.25" customHeight="1" x14ac:dyDescent="0.2">
      <c r="A8" s="49"/>
      <c r="B8" s="52" t="s">
        <v>69</v>
      </c>
      <c r="C8" s="5">
        <v>6567801</v>
      </c>
      <c r="D8" s="6">
        <v>142166.75162775</v>
      </c>
      <c r="E8" s="6">
        <f t="shared" ref="E8:E30" si="0">C8/D8/13*1000</f>
        <v>3553.6822481624945</v>
      </c>
      <c r="F8" s="14">
        <v>3042581</v>
      </c>
      <c r="G8" s="15">
        <f t="shared" ref="G8:G32" si="1">D8/F8*1000</f>
        <v>46.725708083942543</v>
      </c>
      <c r="H8" s="49"/>
    </row>
    <row r="9" spans="1:8" s="51" customFormat="1" ht="20.25" customHeight="1" x14ac:dyDescent="0.2">
      <c r="A9" s="49"/>
      <c r="B9" s="52" t="s">
        <v>7</v>
      </c>
      <c r="C9" s="5">
        <v>22745850</v>
      </c>
      <c r="D9" s="6">
        <v>567405</v>
      </c>
      <c r="E9" s="6">
        <f t="shared" si="0"/>
        <v>3083.6541257669023</v>
      </c>
      <c r="F9" s="14">
        <v>15052177</v>
      </c>
      <c r="G9" s="15">
        <f t="shared" si="1"/>
        <v>37.695876151336776</v>
      </c>
      <c r="H9" s="49"/>
    </row>
    <row r="10" spans="1:8" s="51" customFormat="1" ht="20.25" customHeight="1" x14ac:dyDescent="0.2">
      <c r="A10" s="49"/>
      <c r="B10" s="52" t="s">
        <v>8</v>
      </c>
      <c r="C10" s="5">
        <v>1273276.5935124401</v>
      </c>
      <c r="D10" s="6">
        <v>35310</v>
      </c>
      <c r="E10" s="6">
        <f t="shared" si="0"/>
        <v>2773.8417826992572</v>
      </c>
      <c r="F10" s="14">
        <v>388416</v>
      </c>
      <c r="G10" s="15">
        <f t="shared" si="1"/>
        <v>90.907686604053396</v>
      </c>
      <c r="H10" s="49"/>
    </row>
    <row r="11" spans="1:8" s="51" customFormat="1" ht="20.25" customHeight="1" x14ac:dyDescent="0.2">
      <c r="A11" s="49"/>
      <c r="B11" s="50" t="s">
        <v>9</v>
      </c>
      <c r="C11" s="5">
        <v>5220586</v>
      </c>
      <c r="D11" s="6">
        <v>106841</v>
      </c>
      <c r="E11" s="6">
        <f t="shared" si="0"/>
        <v>3758.7025436072149</v>
      </c>
      <c r="F11" s="14">
        <v>3340041</v>
      </c>
      <c r="G11" s="15">
        <f t="shared" si="1"/>
        <v>31.987930687078393</v>
      </c>
      <c r="H11" s="49"/>
    </row>
    <row r="12" spans="1:8" s="51" customFormat="1" ht="20.25" customHeight="1" x14ac:dyDescent="0.2">
      <c r="A12" s="49"/>
      <c r="B12" s="52" t="s">
        <v>10</v>
      </c>
      <c r="C12" s="5">
        <v>1728380</v>
      </c>
      <c r="D12" s="6">
        <v>46572</v>
      </c>
      <c r="E12" s="6">
        <f t="shared" si="0"/>
        <v>2854.769125060287</v>
      </c>
      <c r="F12" s="14">
        <v>1013443</v>
      </c>
      <c r="G12" s="15">
        <f t="shared" si="1"/>
        <v>45.954237189462056</v>
      </c>
      <c r="H12" s="49"/>
    </row>
    <row r="13" spans="1:8" s="51" customFormat="1" ht="20.25" customHeight="1" x14ac:dyDescent="0.2">
      <c r="A13" s="49"/>
      <c r="B13" s="52" t="s">
        <v>94</v>
      </c>
      <c r="C13" s="5">
        <v>2687540</v>
      </c>
      <c r="D13" s="6">
        <v>50863</v>
      </c>
      <c r="E13" s="6">
        <f t="shared" si="0"/>
        <v>4064.5232517516893</v>
      </c>
      <c r="F13" s="14">
        <v>1052185</v>
      </c>
      <c r="G13" s="15">
        <f t="shared" si="1"/>
        <v>48.340358397049947</v>
      </c>
      <c r="H13" s="49"/>
    </row>
    <row r="14" spans="1:8" s="51" customFormat="1" ht="20.25" customHeight="1" x14ac:dyDescent="0.2">
      <c r="A14" s="49"/>
      <c r="B14" s="52" t="s">
        <v>12</v>
      </c>
      <c r="C14" s="5">
        <v>1618779.2929999998</v>
      </c>
      <c r="D14" s="6">
        <v>31333</v>
      </c>
      <c r="E14" s="6">
        <f t="shared" si="0"/>
        <v>3974.1321953506867</v>
      </c>
      <c r="F14" s="14">
        <v>460684</v>
      </c>
      <c r="G14" s="15">
        <f t="shared" si="1"/>
        <v>68.014083406413079</v>
      </c>
      <c r="H14" s="49"/>
    </row>
    <row r="15" spans="1:8" s="51" customFormat="1" ht="20.25" customHeight="1" x14ac:dyDescent="0.2">
      <c r="A15" s="49"/>
      <c r="B15" s="52" t="s">
        <v>13</v>
      </c>
      <c r="C15" s="5">
        <v>2845910</v>
      </c>
      <c r="D15" s="6">
        <v>67561</v>
      </c>
      <c r="E15" s="6">
        <f t="shared" si="0"/>
        <v>3240.2740315589444</v>
      </c>
      <c r="F15" s="14">
        <v>1255787</v>
      </c>
      <c r="G15" s="15">
        <f t="shared" si="1"/>
        <v>53.799728775660199</v>
      </c>
      <c r="H15" s="49"/>
    </row>
    <row r="16" spans="1:8" s="51" customFormat="1" ht="20.25" customHeight="1" x14ac:dyDescent="0.2">
      <c r="A16" s="49"/>
      <c r="B16" s="52" t="s">
        <v>14</v>
      </c>
      <c r="C16" s="5">
        <v>1317280.4120999998</v>
      </c>
      <c r="D16" s="6">
        <v>35699</v>
      </c>
      <c r="E16" s="6">
        <f t="shared" si="0"/>
        <v>2838.4341989756226</v>
      </c>
      <c r="F16" s="14">
        <v>539883</v>
      </c>
      <c r="G16" s="15">
        <f t="shared" si="1"/>
        <v>66.123586036233775</v>
      </c>
      <c r="H16" s="49"/>
    </row>
    <row r="17" spans="1:9" s="51" customFormat="1" ht="20.25" customHeight="1" x14ac:dyDescent="0.2">
      <c r="A17" s="49"/>
      <c r="B17" s="50" t="s">
        <v>15</v>
      </c>
      <c r="C17" s="5">
        <v>1553668.92087</v>
      </c>
      <c r="D17" s="6">
        <v>45146</v>
      </c>
      <c r="E17" s="6">
        <f t="shared" si="0"/>
        <v>2647.2554359871733</v>
      </c>
      <c r="F17" s="14">
        <v>679975</v>
      </c>
      <c r="G17" s="15">
        <f t="shared" si="1"/>
        <v>66.393617412404865</v>
      </c>
      <c r="H17" s="49"/>
      <c r="I17" s="96"/>
    </row>
    <row r="18" spans="1:9" s="51" customFormat="1" ht="20.25" customHeight="1" x14ac:dyDescent="0.2">
      <c r="A18" s="49"/>
      <c r="B18" s="50" t="s">
        <v>95</v>
      </c>
      <c r="C18" s="5">
        <v>915310</v>
      </c>
      <c r="D18" s="6">
        <v>18130</v>
      </c>
      <c r="E18" s="6">
        <f t="shared" si="0"/>
        <v>3883.5334549620266</v>
      </c>
      <c r="F18" s="14">
        <v>333550</v>
      </c>
      <c r="G18" s="15">
        <f t="shared" si="1"/>
        <v>54.354669464847852</v>
      </c>
      <c r="H18" s="49"/>
    </row>
    <row r="19" spans="1:9" s="51" customFormat="1" ht="20.25" customHeight="1" x14ac:dyDescent="0.2">
      <c r="A19" s="49"/>
      <c r="B19" s="52" t="s">
        <v>17</v>
      </c>
      <c r="C19" s="5">
        <v>876275.79640999984</v>
      </c>
      <c r="D19" s="6">
        <v>28152</v>
      </c>
      <c r="E19" s="6">
        <f t="shared" si="0"/>
        <v>2394.3531718200097</v>
      </c>
      <c r="F19" s="14">
        <v>341207</v>
      </c>
      <c r="G19" s="15">
        <f t="shared" si="1"/>
        <v>82.507099795725182</v>
      </c>
      <c r="H19" s="49"/>
    </row>
    <row r="20" spans="1:9" s="51" customFormat="1" ht="20.25" customHeight="1" x14ac:dyDescent="0.2">
      <c r="A20" s="49"/>
      <c r="B20" s="50" t="s">
        <v>18</v>
      </c>
      <c r="C20" s="5">
        <v>2991100</v>
      </c>
      <c r="D20" s="6">
        <v>74505</v>
      </c>
      <c r="E20" s="6">
        <f t="shared" si="0"/>
        <v>3088.1768389318222</v>
      </c>
      <c r="F20" s="14">
        <v>1729660</v>
      </c>
      <c r="G20" s="15">
        <f t="shared" si="1"/>
        <v>43.074939583501958</v>
      </c>
      <c r="H20" s="49"/>
    </row>
    <row r="21" spans="1:9" s="51" customFormat="1" ht="20.25" customHeight="1" x14ac:dyDescent="0.2">
      <c r="A21" s="49"/>
      <c r="B21" s="52" t="s">
        <v>19</v>
      </c>
      <c r="C21" s="5">
        <v>1440250</v>
      </c>
      <c r="D21" s="6">
        <v>50853</v>
      </c>
      <c r="E21" s="6">
        <f t="shared" si="0"/>
        <v>2178.602275941666</v>
      </c>
      <c r="F21" s="14">
        <v>1077987</v>
      </c>
      <c r="G21" s="15">
        <f t="shared" si="1"/>
        <v>47.174038276899445</v>
      </c>
      <c r="H21" s="49"/>
    </row>
    <row r="22" spans="1:9" s="51" customFormat="1" ht="20.25" customHeight="1" x14ac:dyDescent="0.2">
      <c r="A22" s="49"/>
      <c r="B22" s="50" t="s">
        <v>20</v>
      </c>
      <c r="C22" s="5">
        <v>2669859.7549999999</v>
      </c>
      <c r="D22" s="6">
        <v>53092</v>
      </c>
      <c r="E22" s="6">
        <f t="shared" si="0"/>
        <v>3868.2631527855851</v>
      </c>
      <c r="F22" s="14">
        <v>547742</v>
      </c>
      <c r="G22" s="15">
        <f t="shared" si="1"/>
        <v>96.9288460625623</v>
      </c>
      <c r="H22" s="49"/>
    </row>
    <row r="23" spans="1:9" s="51" customFormat="1" ht="20.25" customHeight="1" x14ac:dyDescent="0.2">
      <c r="A23" s="49"/>
      <c r="B23" s="52" t="s">
        <v>21</v>
      </c>
      <c r="C23" s="5">
        <v>1581643.2660400001</v>
      </c>
      <c r="D23" s="6">
        <v>40948</v>
      </c>
      <c r="E23" s="6">
        <f t="shared" si="0"/>
        <v>2971.2041276365521</v>
      </c>
      <c r="F23" s="14">
        <v>597476</v>
      </c>
      <c r="G23" s="15">
        <f t="shared" si="1"/>
        <v>68.534970442327378</v>
      </c>
      <c r="H23" s="49"/>
    </row>
    <row r="24" spans="1:9" s="51" customFormat="1" ht="20.25" customHeight="1" x14ac:dyDescent="0.2">
      <c r="A24" s="49"/>
      <c r="B24" s="50" t="s">
        <v>22</v>
      </c>
      <c r="C24" s="5">
        <v>1683304.16</v>
      </c>
      <c r="D24" s="6">
        <v>51757</v>
      </c>
      <c r="E24" s="6">
        <f t="shared" si="0"/>
        <v>2501.7859494293598</v>
      </c>
      <c r="F24" s="14">
        <v>1224022</v>
      </c>
      <c r="G24" s="15">
        <f t="shared" si="1"/>
        <v>42.284370705755286</v>
      </c>
      <c r="H24" s="49"/>
    </row>
    <row r="25" spans="1:9" s="51" customFormat="1" ht="20.25" customHeight="1" x14ac:dyDescent="0.2">
      <c r="A25" s="49"/>
      <c r="B25" s="52" t="s">
        <v>23</v>
      </c>
      <c r="C25" s="5">
        <v>1327103.5040000002</v>
      </c>
      <c r="D25" s="6">
        <v>29252</v>
      </c>
      <c r="E25" s="6">
        <f t="shared" si="0"/>
        <v>3489.8429140939743</v>
      </c>
      <c r="F25" s="14">
        <v>695640</v>
      </c>
      <c r="G25" s="15">
        <f t="shared" si="1"/>
        <v>42.050485883502965</v>
      </c>
      <c r="H25" s="49"/>
    </row>
    <row r="26" spans="1:9" s="51" customFormat="1" ht="20.25" customHeight="1" x14ac:dyDescent="0.2">
      <c r="A26" s="49"/>
      <c r="B26" s="50" t="s">
        <v>96</v>
      </c>
      <c r="C26" s="5">
        <v>727252.28960000013</v>
      </c>
      <c r="D26" s="6">
        <v>18824</v>
      </c>
      <c r="E26" s="6">
        <f t="shared" si="0"/>
        <v>2971.8701559384099</v>
      </c>
      <c r="F26" s="14">
        <v>437544</v>
      </c>
      <c r="G26" s="15">
        <f t="shared" si="1"/>
        <v>43.021958934415736</v>
      </c>
      <c r="H26" s="49"/>
    </row>
    <row r="27" spans="1:9" s="51" customFormat="1" ht="20.25" customHeight="1" x14ac:dyDescent="0.2">
      <c r="A27" s="49"/>
      <c r="B27" s="50" t="s">
        <v>25</v>
      </c>
      <c r="C27" s="5">
        <v>1757135.2640000002</v>
      </c>
      <c r="D27" s="6">
        <v>23903</v>
      </c>
      <c r="E27" s="6">
        <f t="shared" si="0"/>
        <v>5654.6982000971884</v>
      </c>
      <c r="F27" s="14">
        <v>225920</v>
      </c>
      <c r="G27" s="15">
        <f t="shared" si="1"/>
        <v>105.80293909348441</v>
      </c>
      <c r="H27" s="49"/>
    </row>
    <row r="28" spans="1:9" s="51" customFormat="1" ht="20.25" customHeight="1" x14ac:dyDescent="0.2">
      <c r="A28" s="49"/>
      <c r="B28" s="52" t="s">
        <v>26</v>
      </c>
      <c r="C28" s="5">
        <v>5568932.8400000008</v>
      </c>
      <c r="D28" s="6">
        <v>108564</v>
      </c>
      <c r="E28" s="6">
        <f t="shared" si="0"/>
        <v>3945.87017087404</v>
      </c>
      <c r="F28" s="14">
        <v>3242551</v>
      </c>
      <c r="G28" s="15">
        <f t="shared" si="1"/>
        <v>33.481046250313412</v>
      </c>
      <c r="H28" s="49"/>
    </row>
    <row r="29" spans="1:9" s="51" customFormat="1" ht="20.25" customHeight="1" x14ac:dyDescent="0.2">
      <c r="A29" s="49"/>
      <c r="B29" s="52" t="s">
        <v>133</v>
      </c>
      <c r="C29" s="5">
        <v>1262898</v>
      </c>
      <c r="D29" s="6">
        <v>43948</v>
      </c>
      <c r="E29" s="6">
        <f t="shared" si="0"/>
        <v>2210.4760171111311</v>
      </c>
      <c r="F29" s="14">
        <v>865546</v>
      </c>
      <c r="G29" s="15">
        <f t="shared" si="1"/>
        <v>50.774886603369438</v>
      </c>
      <c r="H29" s="49"/>
    </row>
    <row r="30" spans="1:9" s="51" customFormat="1" ht="20.25" customHeight="1" x14ac:dyDescent="0.2">
      <c r="A30" s="49"/>
      <c r="B30" s="52" t="s">
        <v>27</v>
      </c>
      <c r="C30" s="5">
        <v>2434211.4360200004</v>
      </c>
      <c r="D30" s="6">
        <v>66608</v>
      </c>
      <c r="E30" s="6">
        <f t="shared" si="0"/>
        <v>2811.17934092001</v>
      </c>
      <c r="F30" s="14">
        <v>1475384</v>
      </c>
      <c r="G30" s="15">
        <f t="shared" si="1"/>
        <v>45.146212782570508</v>
      </c>
      <c r="H30" s="49"/>
    </row>
    <row r="31" spans="1:9" s="51" customFormat="1" ht="20.25" customHeight="1" thickBot="1" x14ac:dyDescent="0.25">
      <c r="A31" s="49"/>
      <c r="B31" s="50" t="s">
        <v>132</v>
      </c>
      <c r="C31" s="6">
        <v>1138154.1839399997</v>
      </c>
      <c r="D31" s="6">
        <v>15326</v>
      </c>
      <c r="E31" s="6">
        <f>C31/D31/13*1000</f>
        <v>5712.5356806432483</v>
      </c>
      <c r="F31" s="14">
        <v>126212</v>
      </c>
      <c r="G31" s="15">
        <f t="shared" si="1"/>
        <v>121.43060881691123</v>
      </c>
      <c r="H31" s="49"/>
    </row>
    <row r="32" spans="1:9" s="51" customFormat="1" ht="26.25" customHeight="1" thickBot="1" x14ac:dyDescent="0.25">
      <c r="A32" s="53"/>
      <c r="B32" s="171" t="s">
        <v>28</v>
      </c>
      <c r="C32" s="172">
        <f>SUM(C8:C31)</f>
        <v>73932502.714492425</v>
      </c>
      <c r="D32" s="172">
        <f>SUM(D8:D31)</f>
        <v>1752758.75162775</v>
      </c>
      <c r="E32" s="172">
        <f>C32/D32/13*1000</f>
        <v>3244.6653529135087</v>
      </c>
      <c r="F32" s="172">
        <f>SUM(F8:F31)</f>
        <v>39745613</v>
      </c>
      <c r="G32" s="173">
        <f t="shared" si="1"/>
        <v>44.099426812910146</v>
      </c>
      <c r="H32" s="49"/>
    </row>
    <row r="33" spans="1:8" ht="8.25" customHeight="1" x14ac:dyDescent="0.2">
      <c r="A33" s="39"/>
      <c r="B33" s="40"/>
      <c r="H33" s="39"/>
    </row>
    <row r="34" spans="1:8" x14ac:dyDescent="0.2">
      <c r="A34" s="39"/>
      <c r="B34" s="131" t="s">
        <v>64</v>
      </c>
      <c r="C34" s="131"/>
      <c r="D34" s="131"/>
      <c r="E34" s="131"/>
      <c r="F34" s="131"/>
      <c r="G34" s="131"/>
      <c r="H34" s="39"/>
    </row>
    <row r="35" spans="1:8" x14ac:dyDescent="0.2">
      <c r="A35" s="39"/>
      <c r="B35" s="131" t="s">
        <v>93</v>
      </c>
      <c r="C35" s="131"/>
      <c r="D35" s="131"/>
      <c r="E35" s="131"/>
      <c r="F35" s="131"/>
      <c r="G35" s="131"/>
      <c r="H35" s="39"/>
    </row>
    <row r="36" spans="1:8" x14ac:dyDescent="0.2">
      <c r="A36" s="59"/>
      <c r="B36" s="133" t="s">
        <v>105</v>
      </c>
      <c r="C36" s="133"/>
      <c r="D36" s="133"/>
      <c r="E36" s="133"/>
      <c r="F36" s="133"/>
      <c r="G36" s="133"/>
    </row>
    <row r="37" spans="1:8" x14ac:dyDescent="0.2">
      <c r="B37" s="136" t="s">
        <v>97</v>
      </c>
      <c r="C37" s="136"/>
      <c r="D37" s="136"/>
      <c r="E37" s="136"/>
      <c r="F37" s="136"/>
      <c r="G37" s="136"/>
    </row>
    <row r="38" spans="1:8" x14ac:dyDescent="0.2">
      <c r="B38" s="67"/>
      <c r="C38" s="67"/>
      <c r="D38" s="67"/>
      <c r="E38" s="67"/>
      <c r="F38" s="67"/>
      <c r="G38" s="67"/>
    </row>
    <row r="39" spans="1:8" x14ac:dyDescent="0.2">
      <c r="B39" s="137" t="s">
        <v>126</v>
      </c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9:G39"/>
    <mergeCell ref="B34:G34"/>
    <mergeCell ref="B35:G35"/>
    <mergeCell ref="B36:G36"/>
    <mergeCell ref="B37:G37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zoomScaleNormal="100" workbookViewId="0">
      <selection activeCell="B5" sqref="B5:G5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8" width="3.7109375" style="37" customWidth="1"/>
    <col min="9" max="16384" width="11.42578125" style="37"/>
  </cols>
  <sheetData>
    <row r="1" spans="1:11" ht="15.75" x14ac:dyDescent="0.2">
      <c r="B1" s="38"/>
      <c r="C1" s="38"/>
      <c r="D1" s="38"/>
      <c r="E1" s="38"/>
      <c r="F1" s="38"/>
      <c r="G1" s="38"/>
    </row>
    <row r="2" spans="1:11" x14ac:dyDescent="0.2">
      <c r="A2" s="39"/>
      <c r="B2" s="39"/>
      <c r="C2" s="40"/>
      <c r="D2" s="39"/>
      <c r="E2" s="39"/>
      <c r="F2" s="40"/>
      <c r="G2" s="39"/>
      <c r="H2" s="39"/>
    </row>
    <row r="3" spans="1:11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11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  <c r="H4" s="44"/>
    </row>
    <row r="5" spans="1:11" ht="18.75" customHeight="1" x14ac:dyDescent="0.2">
      <c r="A5" s="39"/>
      <c r="B5" s="43" t="s">
        <v>71</v>
      </c>
      <c r="C5" s="43"/>
      <c r="D5" s="43"/>
      <c r="E5" s="43"/>
      <c r="F5" s="43"/>
      <c r="G5" s="43"/>
      <c r="H5" s="39"/>
    </row>
    <row r="6" spans="1:11" ht="13.5" thickBot="1" x14ac:dyDescent="0.25">
      <c r="A6" s="39"/>
      <c r="B6" s="39"/>
      <c r="C6" s="40"/>
      <c r="D6" s="39"/>
      <c r="E6" s="39"/>
      <c r="F6" s="40"/>
      <c r="G6" s="39"/>
      <c r="H6" s="39"/>
    </row>
    <row r="7" spans="1:11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  <c r="H7" s="44"/>
    </row>
    <row r="8" spans="1:11" s="51" customFormat="1" ht="20.25" customHeight="1" x14ac:dyDescent="0.2">
      <c r="A8" s="49"/>
      <c r="B8" s="52" t="s">
        <v>69</v>
      </c>
      <c r="C8" s="5">
        <v>8112013.9435899993</v>
      </c>
      <c r="D8" s="6">
        <v>139831.57677555</v>
      </c>
      <c r="E8" s="6">
        <f t="shared" ref="E8:E26" si="0">C8/D8/13*1000</f>
        <v>4462.5190316308781</v>
      </c>
      <c r="F8" s="14">
        <v>3050728</v>
      </c>
      <c r="G8" s="15">
        <f t="shared" ref="G8:G26" si="1">D8/F8*1000</f>
        <v>45.835478212266061</v>
      </c>
      <c r="H8" s="49"/>
      <c r="I8" s="95"/>
      <c r="J8" s="95"/>
      <c r="K8" s="95"/>
    </row>
    <row r="9" spans="1:11" s="51" customFormat="1" ht="20.25" customHeight="1" x14ac:dyDescent="0.2">
      <c r="A9" s="49"/>
      <c r="B9" s="50" t="s">
        <v>7</v>
      </c>
      <c r="C9" s="5">
        <v>28356300.000000004</v>
      </c>
      <c r="D9" s="6">
        <v>583073</v>
      </c>
      <c r="E9" s="6">
        <f t="shared" si="0"/>
        <v>3740.9618455216528</v>
      </c>
      <c r="F9" s="14">
        <v>15185336</v>
      </c>
      <c r="G9" s="15">
        <f t="shared" si="1"/>
        <v>38.397108895055069</v>
      </c>
      <c r="H9" s="49"/>
    </row>
    <row r="10" spans="1:11" s="51" customFormat="1" ht="20.25" customHeight="1" x14ac:dyDescent="0.2">
      <c r="A10" s="49"/>
      <c r="B10" s="52" t="s">
        <v>8</v>
      </c>
      <c r="C10" s="5">
        <v>1492016.7710000002</v>
      </c>
      <c r="D10" s="6">
        <v>35248</v>
      </c>
      <c r="E10" s="6">
        <f t="shared" si="0"/>
        <v>3256.0860430706384</v>
      </c>
      <c r="F10" s="14">
        <v>396303</v>
      </c>
      <c r="G10" s="15">
        <f t="shared" si="1"/>
        <v>88.942046868179148</v>
      </c>
      <c r="H10" s="49"/>
    </row>
    <row r="11" spans="1:11" s="51" customFormat="1" ht="20.25" customHeight="1" x14ac:dyDescent="0.2">
      <c r="A11" s="49"/>
      <c r="B11" s="50" t="s">
        <v>9</v>
      </c>
      <c r="C11" s="5">
        <v>6490063.7960000001</v>
      </c>
      <c r="D11" s="6">
        <v>108468</v>
      </c>
      <c r="E11" s="6">
        <f t="shared" si="0"/>
        <v>4602.6079269036454</v>
      </c>
      <c r="F11" s="14">
        <v>3368609</v>
      </c>
      <c r="G11" s="15">
        <f t="shared" si="1"/>
        <v>32.199640860663855</v>
      </c>
      <c r="H11" s="49"/>
    </row>
    <row r="12" spans="1:11" s="51" customFormat="1" ht="20.25" customHeight="1" x14ac:dyDescent="0.2">
      <c r="A12" s="49"/>
      <c r="B12" s="52" t="s">
        <v>10</v>
      </c>
      <c r="C12" s="5">
        <v>2014310</v>
      </c>
      <c r="D12" s="6">
        <v>53680</v>
      </c>
      <c r="E12" s="6">
        <f t="shared" si="0"/>
        <v>2886.492605754901</v>
      </c>
      <c r="F12" s="14">
        <v>1024575</v>
      </c>
      <c r="G12" s="15">
        <f t="shared" si="1"/>
        <v>52.392455408340048</v>
      </c>
      <c r="H12" s="49"/>
    </row>
    <row r="13" spans="1:11" s="51" customFormat="1" ht="20.25" customHeight="1" x14ac:dyDescent="0.2">
      <c r="A13" s="49"/>
      <c r="B13" s="47" t="s">
        <v>11</v>
      </c>
      <c r="C13" s="2">
        <v>3182672.7899999996</v>
      </c>
      <c r="D13" s="3">
        <v>54738</v>
      </c>
      <c r="E13" s="3">
        <f t="shared" si="0"/>
        <v>4472.5964384185354</v>
      </c>
      <c r="F13" s="14">
        <v>1061638</v>
      </c>
      <c r="G13" s="4">
        <f t="shared" si="1"/>
        <v>51.559947929520234</v>
      </c>
      <c r="H13" s="53"/>
    </row>
    <row r="14" spans="1:11" s="51" customFormat="1" ht="20.25" customHeight="1" x14ac:dyDescent="0.2">
      <c r="A14" s="49"/>
      <c r="B14" s="52" t="s">
        <v>12</v>
      </c>
      <c r="C14" s="5">
        <v>1968634.9450000001</v>
      </c>
      <c r="D14" s="6">
        <v>34869</v>
      </c>
      <c r="E14" s="6">
        <f t="shared" si="0"/>
        <v>4342.9251572368676</v>
      </c>
      <c r="F14" s="14">
        <v>465750</v>
      </c>
      <c r="G14" s="15">
        <f t="shared" si="1"/>
        <v>74.866344605475049</v>
      </c>
      <c r="H14" s="49"/>
    </row>
    <row r="15" spans="1:11" s="51" customFormat="1" ht="20.25" customHeight="1" x14ac:dyDescent="0.2">
      <c r="A15" s="49"/>
      <c r="B15" s="52" t="s">
        <v>13</v>
      </c>
      <c r="C15" s="5">
        <v>3255786</v>
      </c>
      <c r="D15" s="6">
        <v>68595</v>
      </c>
      <c r="E15" s="6">
        <f t="shared" si="0"/>
        <v>3651.068983498461</v>
      </c>
      <c r="F15" s="14">
        <v>1268979</v>
      </c>
      <c r="G15" s="15">
        <f t="shared" si="1"/>
        <v>54.055268054081267</v>
      </c>
      <c r="H15" s="49"/>
    </row>
    <row r="16" spans="1:11" s="51" customFormat="1" ht="20.25" customHeight="1" x14ac:dyDescent="0.2">
      <c r="A16" s="49"/>
      <c r="B16" s="50" t="s">
        <v>14</v>
      </c>
      <c r="C16" s="5">
        <v>1571595.20915</v>
      </c>
      <c r="D16" s="6">
        <v>35920</v>
      </c>
      <c r="E16" s="6">
        <f t="shared" si="0"/>
        <v>3365.5885068314201</v>
      </c>
      <c r="F16" s="14">
        <v>547726</v>
      </c>
      <c r="G16" s="15">
        <f t="shared" si="1"/>
        <v>65.580235373161031</v>
      </c>
      <c r="H16" s="49"/>
    </row>
    <row r="17" spans="1:9" s="51" customFormat="1" ht="20.25" customHeight="1" x14ac:dyDescent="0.2">
      <c r="A17" s="49"/>
      <c r="B17" s="50" t="s">
        <v>15</v>
      </c>
      <c r="C17" s="5">
        <v>1858810</v>
      </c>
      <c r="D17" s="6">
        <v>47585</v>
      </c>
      <c r="E17" s="6">
        <f t="shared" si="0"/>
        <v>3004.8415386231927</v>
      </c>
      <c r="F17" s="14">
        <v>689231</v>
      </c>
      <c r="G17" s="15">
        <f t="shared" si="1"/>
        <v>69.04071349083253</v>
      </c>
      <c r="H17" s="49"/>
      <c r="I17" s="96"/>
    </row>
    <row r="18" spans="1:9" s="51" customFormat="1" ht="20.25" customHeight="1" x14ac:dyDescent="0.2">
      <c r="A18" s="49"/>
      <c r="B18" s="50" t="s">
        <v>75</v>
      </c>
      <c r="C18" s="5">
        <v>1264880.3589900001</v>
      </c>
      <c r="D18" s="6">
        <v>20821</v>
      </c>
      <c r="E18" s="6">
        <f t="shared" si="0"/>
        <v>4673.093950966665</v>
      </c>
      <c r="F18" s="14">
        <v>337521</v>
      </c>
      <c r="G18" s="15">
        <f t="shared" si="1"/>
        <v>61.688013486568245</v>
      </c>
      <c r="H18" s="49"/>
      <c r="I18" s="96"/>
    </row>
    <row r="19" spans="1:9" s="51" customFormat="1" ht="20.25" customHeight="1" x14ac:dyDescent="0.2">
      <c r="A19" s="49"/>
      <c r="B19" s="52" t="s">
        <v>17</v>
      </c>
      <c r="C19" s="5">
        <v>1085331.04205</v>
      </c>
      <c r="D19" s="6">
        <v>29221</v>
      </c>
      <c r="E19" s="6">
        <f t="shared" si="0"/>
        <v>2857.0891904662876</v>
      </c>
      <c r="F19" s="14">
        <v>348251</v>
      </c>
      <c r="G19" s="15">
        <f t="shared" si="1"/>
        <v>83.90787104703216</v>
      </c>
      <c r="H19" s="49"/>
    </row>
    <row r="20" spans="1:9" s="51" customFormat="1" ht="20.25" customHeight="1" x14ac:dyDescent="0.2">
      <c r="A20" s="49"/>
      <c r="B20" s="50" t="s">
        <v>72</v>
      </c>
      <c r="C20" s="5">
        <v>3696760</v>
      </c>
      <c r="D20" s="6">
        <v>76698</v>
      </c>
      <c r="E20" s="6">
        <f t="shared" si="0"/>
        <v>3707.6084623608681</v>
      </c>
      <c r="F20" s="14">
        <v>1747801</v>
      </c>
      <c r="G20" s="15">
        <f t="shared" si="1"/>
        <v>43.882570155297998</v>
      </c>
      <c r="H20" s="49"/>
    </row>
    <row r="21" spans="1:9" s="51" customFormat="1" ht="20.25" customHeight="1" x14ac:dyDescent="0.2">
      <c r="A21" s="49"/>
      <c r="B21" s="50" t="s">
        <v>19</v>
      </c>
      <c r="C21" s="5">
        <v>1757699.9999999998</v>
      </c>
      <c r="D21" s="6">
        <v>48709</v>
      </c>
      <c r="E21" s="6">
        <f t="shared" si="0"/>
        <v>2775.8256648194852</v>
      </c>
      <c r="F21" s="14">
        <v>1094636</v>
      </c>
      <c r="G21" s="15">
        <f t="shared" si="1"/>
        <v>44.497897017821444</v>
      </c>
      <c r="H21" s="49"/>
    </row>
    <row r="22" spans="1:9" s="51" customFormat="1" ht="20.25" customHeight="1" x14ac:dyDescent="0.2">
      <c r="A22" s="49"/>
      <c r="B22" s="50" t="s">
        <v>20</v>
      </c>
      <c r="C22" s="5">
        <v>3296582.3620000002</v>
      </c>
      <c r="D22" s="6">
        <v>54118</v>
      </c>
      <c r="E22" s="6">
        <f t="shared" si="0"/>
        <v>4685.747045629636</v>
      </c>
      <c r="F22" s="14">
        <v>556528</v>
      </c>
      <c r="G22" s="15">
        <f t="shared" si="1"/>
        <v>97.24218727539315</v>
      </c>
      <c r="H22" s="49"/>
    </row>
    <row r="23" spans="1:9" s="51" customFormat="1" ht="20.25" customHeight="1" x14ac:dyDescent="0.2">
      <c r="A23" s="49"/>
      <c r="B23" s="52" t="s">
        <v>21</v>
      </c>
      <c r="C23" s="5">
        <v>1918351.03691</v>
      </c>
      <c r="D23" s="6">
        <v>41423</v>
      </c>
      <c r="E23" s="6">
        <f t="shared" si="0"/>
        <v>3562.4040841487172</v>
      </c>
      <c r="F23" s="14">
        <v>600688</v>
      </c>
      <c r="G23" s="15">
        <f t="shared" si="1"/>
        <v>68.959260048477745</v>
      </c>
      <c r="H23" s="49"/>
    </row>
    <row r="24" spans="1:9" s="51" customFormat="1" ht="20.25" customHeight="1" x14ac:dyDescent="0.2">
      <c r="A24" s="49"/>
      <c r="B24" s="50" t="s">
        <v>22</v>
      </c>
      <c r="C24" s="5">
        <v>2213305.3400000003</v>
      </c>
      <c r="D24" s="6">
        <v>56367</v>
      </c>
      <c r="E24" s="6">
        <f t="shared" si="0"/>
        <v>3020.4597889381548</v>
      </c>
      <c r="F24" s="14">
        <v>1245573</v>
      </c>
      <c r="G24" s="15">
        <f t="shared" si="1"/>
        <v>45.253871109922905</v>
      </c>
      <c r="H24" s="49"/>
    </row>
    <row r="25" spans="1:9" s="51" customFormat="1" ht="20.25" customHeight="1" x14ac:dyDescent="0.2">
      <c r="A25" s="49"/>
      <c r="B25" s="52" t="s">
        <v>23</v>
      </c>
      <c r="C25" s="5">
        <v>1573300.0000000002</v>
      </c>
      <c r="D25" s="6">
        <v>30376</v>
      </c>
      <c r="E25" s="6">
        <f t="shared" si="0"/>
        <v>3984.1676627296861</v>
      </c>
      <c r="F25" s="14">
        <v>705378</v>
      </c>
      <c r="G25" s="15">
        <f t="shared" si="1"/>
        <v>43.063435491325222</v>
      </c>
      <c r="H25" s="49"/>
    </row>
    <row r="26" spans="1:9" s="51" customFormat="1" ht="20.25" customHeight="1" x14ac:dyDescent="0.2">
      <c r="A26" s="49"/>
      <c r="B26" s="50" t="s">
        <v>76</v>
      </c>
      <c r="C26" s="5">
        <v>844246.56862000038</v>
      </c>
      <c r="D26" s="6">
        <v>19737</v>
      </c>
      <c r="E26" s="6">
        <f t="shared" si="0"/>
        <v>3290.3705598621891</v>
      </c>
      <c r="F26" s="14">
        <v>447138</v>
      </c>
      <c r="G26" s="15">
        <f t="shared" si="1"/>
        <v>44.140735075077494</v>
      </c>
      <c r="H26" s="49"/>
    </row>
    <row r="27" spans="1:9" s="51" customFormat="1" ht="20.25" customHeight="1" x14ac:dyDescent="0.2">
      <c r="A27" s="49"/>
      <c r="B27" s="50" t="s">
        <v>25</v>
      </c>
      <c r="C27" s="5">
        <v>1984882.4080000001</v>
      </c>
      <c r="D27" s="6">
        <v>24885</v>
      </c>
      <c r="E27" s="6">
        <f t="shared" ref="E27:E32" si="2">C27/D27/13*1000</f>
        <v>6135.5540347135284</v>
      </c>
      <c r="F27" s="14">
        <v>230005</v>
      </c>
      <c r="G27" s="15">
        <f t="shared" ref="G27:G32" si="3">D27/F27*1000</f>
        <v>108.19330014564902</v>
      </c>
      <c r="H27" s="49"/>
    </row>
    <row r="28" spans="1:9" s="51" customFormat="1" ht="20.25" customHeight="1" x14ac:dyDescent="0.2">
      <c r="A28" s="49"/>
      <c r="B28" s="50" t="s">
        <v>100</v>
      </c>
      <c r="C28" s="5">
        <v>6887260.1200000001</v>
      </c>
      <c r="D28" s="6">
        <v>108635</v>
      </c>
      <c r="E28" s="6">
        <f t="shared" si="2"/>
        <v>4876.7822524968933</v>
      </c>
      <c r="F28" s="14">
        <v>3264095</v>
      </c>
      <c r="G28" s="15">
        <f t="shared" si="3"/>
        <v>33.281813182520729</v>
      </c>
      <c r="H28" s="49"/>
    </row>
    <row r="29" spans="1:9" s="51" customFormat="1" ht="20.25" customHeight="1" x14ac:dyDescent="0.2">
      <c r="A29" s="49"/>
      <c r="B29" s="50" t="s">
        <v>133</v>
      </c>
      <c r="C29" s="5">
        <v>1476513</v>
      </c>
      <c r="D29" s="6">
        <v>43977</v>
      </c>
      <c r="E29" s="6">
        <f t="shared" si="2"/>
        <v>2582.6664637634008</v>
      </c>
      <c r="F29" s="14">
        <v>874519</v>
      </c>
      <c r="G29" s="15">
        <f t="shared" si="3"/>
        <v>50.287072093345031</v>
      </c>
      <c r="H29" s="49"/>
    </row>
    <row r="30" spans="1:9" s="51" customFormat="1" ht="20.25" customHeight="1" x14ac:dyDescent="0.2">
      <c r="A30" s="49"/>
      <c r="B30" s="50" t="s">
        <v>27</v>
      </c>
      <c r="C30" s="5">
        <v>2940617.9999999995</v>
      </c>
      <c r="D30" s="6">
        <v>69766</v>
      </c>
      <c r="E30" s="6">
        <f t="shared" si="2"/>
        <v>3242.2868534154832</v>
      </c>
      <c r="F30" s="14">
        <v>1493488</v>
      </c>
      <c r="G30" s="15">
        <f t="shared" si="3"/>
        <v>46.71346539108449</v>
      </c>
      <c r="H30" s="49"/>
    </row>
    <row r="31" spans="1:9" s="51" customFormat="1" ht="20.25" customHeight="1" thickBot="1" x14ac:dyDescent="0.25">
      <c r="A31" s="49"/>
      <c r="B31" s="50" t="s">
        <v>132</v>
      </c>
      <c r="C31" s="6">
        <v>1300831.9999999998</v>
      </c>
      <c r="D31" s="6">
        <v>15487</v>
      </c>
      <c r="E31" s="6">
        <f t="shared" si="2"/>
        <v>6461.1609737198933</v>
      </c>
      <c r="F31" s="14">
        <v>129929</v>
      </c>
      <c r="G31" s="15">
        <f t="shared" si="3"/>
        <v>119.19586851280314</v>
      </c>
      <c r="H31" s="49"/>
    </row>
    <row r="32" spans="1:9" s="51" customFormat="1" ht="26.25" customHeight="1" thickBot="1" x14ac:dyDescent="0.25">
      <c r="A32" s="53"/>
      <c r="B32" s="171" t="s">
        <v>28</v>
      </c>
      <c r="C32" s="172">
        <f>SUM(C8:C31)</f>
        <v>90542765.691310003</v>
      </c>
      <c r="D32" s="172">
        <f>SUM(D8:D31)</f>
        <v>1802227.5767755499</v>
      </c>
      <c r="E32" s="172">
        <f t="shared" si="2"/>
        <v>3864.5663954170932</v>
      </c>
      <c r="F32" s="172">
        <f>SUM(F8:F31)</f>
        <v>40134425</v>
      </c>
      <c r="G32" s="173">
        <f t="shared" si="3"/>
        <v>44.904781288770174</v>
      </c>
      <c r="H32" s="49"/>
    </row>
    <row r="33" spans="1:9" s="51" customFormat="1" ht="8.25" customHeight="1" x14ac:dyDescent="0.2">
      <c r="A33" s="53"/>
      <c r="B33" s="89"/>
      <c r="C33" s="92"/>
      <c r="D33" s="92"/>
      <c r="E33" s="92"/>
      <c r="F33" s="130"/>
      <c r="G33" s="92"/>
      <c r="H33" s="49"/>
    </row>
    <row r="34" spans="1:9" x14ac:dyDescent="0.2">
      <c r="A34" s="39"/>
      <c r="B34" s="131" t="s">
        <v>98</v>
      </c>
      <c r="C34" s="131"/>
      <c r="D34" s="131"/>
      <c r="E34" s="131"/>
      <c r="F34" s="131"/>
      <c r="G34" s="131"/>
      <c r="H34" s="39"/>
    </row>
    <row r="35" spans="1:9" x14ac:dyDescent="0.2">
      <c r="A35" s="59"/>
      <c r="B35" s="133" t="s">
        <v>99</v>
      </c>
      <c r="C35" s="133"/>
      <c r="D35" s="133"/>
      <c r="E35" s="133"/>
      <c r="F35" s="133"/>
      <c r="G35" s="133"/>
    </row>
    <row r="36" spans="1:9" x14ac:dyDescent="0.2">
      <c r="A36" s="59"/>
      <c r="B36" s="28" t="s">
        <v>101</v>
      </c>
      <c r="C36" s="28"/>
      <c r="D36" s="28"/>
      <c r="E36" s="28"/>
      <c r="F36" s="28"/>
      <c r="G36" s="28"/>
    </row>
    <row r="37" spans="1:9" x14ac:dyDescent="0.2">
      <c r="B37" s="67"/>
      <c r="C37" s="67"/>
      <c r="D37" s="67"/>
      <c r="E37" s="67"/>
      <c r="F37" s="67"/>
      <c r="G37" s="67"/>
    </row>
    <row r="38" spans="1:9" x14ac:dyDescent="0.2">
      <c r="B38" s="137" t="s">
        <v>126</v>
      </c>
      <c r="C38" s="137"/>
      <c r="D38" s="137"/>
      <c r="E38" s="137"/>
      <c r="F38" s="137"/>
      <c r="G38" s="137"/>
    </row>
    <row r="39" spans="1:9" s="60" customFormat="1" x14ac:dyDescent="0.2">
      <c r="A39" s="37"/>
      <c r="B39" s="137"/>
      <c r="C39" s="137"/>
      <c r="D39" s="137"/>
      <c r="E39" s="137"/>
      <c r="F39" s="137"/>
      <c r="G39" s="137"/>
      <c r="H39" s="37"/>
      <c r="I39" s="37"/>
    </row>
    <row r="40" spans="1:9" s="60" customFormat="1" x14ac:dyDescent="0.2">
      <c r="A40" s="37"/>
      <c r="B40" s="137"/>
      <c r="C40" s="137"/>
      <c r="D40" s="137"/>
      <c r="E40" s="137"/>
      <c r="F40" s="137"/>
      <c r="G40" s="137"/>
      <c r="H40" s="37"/>
      <c r="I40" s="37"/>
    </row>
    <row r="41" spans="1:9" s="60" customFormat="1" x14ac:dyDescent="0.2">
      <c r="A41" s="37"/>
      <c r="B41" s="137"/>
      <c r="C41" s="137"/>
      <c r="D41" s="137"/>
      <c r="E41" s="137"/>
      <c r="F41" s="137"/>
      <c r="G41" s="137"/>
      <c r="H41" s="37"/>
      <c r="I41" s="37"/>
    </row>
    <row r="42" spans="1:9" x14ac:dyDescent="0.2">
      <c r="B42" s="137"/>
      <c r="C42" s="137"/>
      <c r="D42" s="137"/>
      <c r="E42" s="137"/>
      <c r="F42" s="137"/>
      <c r="G42" s="137"/>
    </row>
    <row r="43" spans="1:9" x14ac:dyDescent="0.2">
      <c r="B43" s="137"/>
      <c r="C43" s="137"/>
      <c r="D43" s="137"/>
      <c r="E43" s="137"/>
      <c r="F43" s="137"/>
      <c r="G43" s="137"/>
    </row>
  </sheetData>
  <mergeCells count="14">
    <mergeCell ref="B38:G38"/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6:G36"/>
    <mergeCell ref="B37:G37"/>
    <mergeCell ref="B34:G34"/>
    <mergeCell ref="B35:G35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opLeftCell="A12" zoomScaleNormal="100" workbookViewId="0">
      <selection activeCell="F8" sqref="F8"/>
    </sheetView>
  </sheetViews>
  <sheetFormatPr baseColWidth="10" defaultRowHeight="12.75" x14ac:dyDescent="0.2"/>
  <cols>
    <col min="1" max="1" width="2.85546875" style="68" customWidth="1"/>
    <col min="2" max="2" width="27.140625" style="68" customWidth="1"/>
    <col min="3" max="3" width="23.7109375" style="86" customWidth="1"/>
    <col min="4" max="4" width="17" style="68" customWidth="1"/>
    <col min="5" max="5" width="19.42578125" style="68" customWidth="1"/>
    <col min="6" max="6" width="19.42578125" style="86" customWidth="1"/>
    <col min="7" max="7" width="19.42578125" style="68" customWidth="1"/>
    <col min="8" max="8" width="3.7109375" style="68" customWidth="1"/>
    <col min="9" max="16384" width="11.42578125" style="68"/>
  </cols>
  <sheetData>
    <row r="1" spans="1:9" ht="15.75" x14ac:dyDescent="0.2">
      <c r="B1" s="69"/>
      <c r="C1" s="69"/>
      <c r="D1" s="69"/>
      <c r="E1" s="69"/>
      <c r="F1" s="69"/>
      <c r="G1" s="69"/>
    </row>
    <row r="2" spans="1:9" x14ac:dyDescent="0.2">
      <c r="A2" s="70"/>
      <c r="B2" s="70"/>
      <c r="C2" s="71"/>
      <c r="D2" s="70"/>
      <c r="E2" s="70"/>
      <c r="F2" s="71"/>
      <c r="G2" s="70"/>
      <c r="H2" s="70"/>
    </row>
    <row r="3" spans="1:9" s="78" customFormat="1" ht="18.75" customHeight="1" x14ac:dyDescent="0.2">
      <c r="A3" s="76"/>
      <c r="B3" s="72" t="s">
        <v>58</v>
      </c>
      <c r="C3" s="72"/>
      <c r="D3" s="72"/>
      <c r="E3" s="72"/>
      <c r="F3" s="72"/>
      <c r="G3" s="72"/>
      <c r="H3" s="76"/>
    </row>
    <row r="4" spans="1:9" s="75" customFormat="1" ht="18.75" customHeight="1" x14ac:dyDescent="0.2">
      <c r="A4" s="74"/>
      <c r="B4" s="141" t="s">
        <v>59</v>
      </c>
      <c r="C4" s="141"/>
      <c r="D4" s="141"/>
      <c r="E4" s="141"/>
      <c r="F4" s="141"/>
      <c r="G4" s="141"/>
      <c r="H4" s="74"/>
    </row>
    <row r="5" spans="1:9" ht="18.75" customHeight="1" x14ac:dyDescent="0.2">
      <c r="A5" s="70"/>
      <c r="B5" s="73" t="s">
        <v>73</v>
      </c>
      <c r="C5" s="73"/>
      <c r="D5" s="73"/>
      <c r="E5" s="73"/>
      <c r="F5" s="73"/>
      <c r="G5" s="73"/>
      <c r="H5" s="70"/>
    </row>
    <row r="6" spans="1:9" ht="13.5" thickBot="1" x14ac:dyDescent="0.25">
      <c r="A6" s="70"/>
      <c r="B6" s="93"/>
      <c r="C6" s="71"/>
      <c r="D6" s="70"/>
      <c r="E6" s="70"/>
      <c r="F6" s="71"/>
      <c r="G6" s="70"/>
      <c r="H6" s="70"/>
    </row>
    <row r="7" spans="1:9" s="75" customFormat="1" ht="53.25" customHeight="1" thickBot="1" x14ac:dyDescent="0.25">
      <c r="A7" s="74"/>
      <c r="B7" s="158" t="s">
        <v>74</v>
      </c>
      <c r="C7" s="159" t="s">
        <v>138</v>
      </c>
      <c r="D7" s="160" t="s">
        <v>3</v>
      </c>
      <c r="E7" s="159" t="s">
        <v>137</v>
      </c>
      <c r="F7" s="161" t="s">
        <v>140</v>
      </c>
      <c r="G7" s="162" t="s">
        <v>5</v>
      </c>
      <c r="H7" s="74"/>
    </row>
    <row r="8" spans="1:9" s="78" customFormat="1" ht="20.25" customHeight="1" x14ac:dyDescent="0.2">
      <c r="A8" s="76"/>
      <c r="B8" s="77" t="s">
        <v>69</v>
      </c>
      <c r="C8" s="7">
        <v>9805661.3620000035</v>
      </c>
      <c r="D8" s="8">
        <v>145548.06471180002</v>
      </c>
      <c r="E8" s="8">
        <f t="shared" ref="E8:E32" si="0">C8/D8/13*1000</f>
        <v>5182.3543289587806</v>
      </c>
      <c r="F8" s="10">
        <v>2885805</v>
      </c>
      <c r="G8" s="9">
        <f>D8/F8*1000</f>
        <v>50.435862683653269</v>
      </c>
      <c r="H8" s="76"/>
      <c r="I8" s="88"/>
    </row>
    <row r="9" spans="1:9" s="78" customFormat="1" ht="20.25" customHeight="1" x14ac:dyDescent="0.2">
      <c r="A9" s="76"/>
      <c r="B9" s="79" t="s">
        <v>7</v>
      </c>
      <c r="C9" s="13">
        <v>33508896</v>
      </c>
      <c r="D9" s="10">
        <v>618815</v>
      </c>
      <c r="E9" s="10">
        <f t="shared" si="0"/>
        <v>4165.3925399600603</v>
      </c>
      <c r="F9" s="10">
        <v>15553844</v>
      </c>
      <c r="G9" s="11">
        <f>D9/F9*1000</f>
        <v>39.785341810037444</v>
      </c>
      <c r="H9" s="81"/>
      <c r="I9" s="88"/>
    </row>
    <row r="10" spans="1:9" s="78" customFormat="1" ht="20.25" customHeight="1" x14ac:dyDescent="0.2">
      <c r="A10" s="76"/>
      <c r="B10" s="79" t="s">
        <v>8</v>
      </c>
      <c r="C10" s="13">
        <v>1808241.7969883652</v>
      </c>
      <c r="D10" s="10">
        <v>36412</v>
      </c>
      <c r="E10" s="10">
        <f t="shared" si="0"/>
        <v>3820.0462167763058</v>
      </c>
      <c r="F10" s="10">
        <v>366527</v>
      </c>
      <c r="G10" s="11">
        <f t="shared" ref="G10:G32" si="1">D10/F10*1000</f>
        <v>99.343295309758901</v>
      </c>
      <c r="H10" s="76"/>
      <c r="I10" s="88"/>
    </row>
    <row r="11" spans="1:9" s="78" customFormat="1" ht="20.25" customHeight="1" x14ac:dyDescent="0.2">
      <c r="A11" s="76"/>
      <c r="B11" s="79" t="s">
        <v>9</v>
      </c>
      <c r="C11" s="13">
        <v>8064039.9999999991</v>
      </c>
      <c r="D11" s="10">
        <v>112924</v>
      </c>
      <c r="E11" s="10">
        <f t="shared" si="0"/>
        <v>5493.1703555556769</v>
      </c>
      <c r="F11" s="10">
        <v>3299491</v>
      </c>
      <c r="G11" s="11">
        <f t="shared" si="1"/>
        <v>34.224672835901053</v>
      </c>
      <c r="H11" s="81"/>
      <c r="I11" s="94"/>
    </row>
    <row r="12" spans="1:9" s="78" customFormat="1" ht="20.25" customHeight="1" x14ac:dyDescent="0.2">
      <c r="A12" s="76"/>
      <c r="B12" s="80" t="s">
        <v>10</v>
      </c>
      <c r="C12" s="13">
        <v>2566240</v>
      </c>
      <c r="D12" s="10">
        <v>51028</v>
      </c>
      <c r="E12" s="10">
        <f t="shared" si="0"/>
        <v>3868.5246712212302</v>
      </c>
      <c r="F12" s="10">
        <v>990220</v>
      </c>
      <c r="G12" s="11">
        <f t="shared" si="1"/>
        <v>51.531982791702852</v>
      </c>
      <c r="H12" s="76"/>
      <c r="I12" s="88"/>
    </row>
    <row r="13" spans="1:9" s="78" customFormat="1" ht="20.25" customHeight="1" x14ac:dyDescent="0.2">
      <c r="A13" s="76"/>
      <c r="B13" s="79" t="s">
        <v>11</v>
      </c>
      <c r="C13" s="13">
        <v>3662276.4499999997</v>
      </c>
      <c r="D13" s="10">
        <v>57513</v>
      </c>
      <c r="E13" s="10">
        <f t="shared" si="0"/>
        <v>4898.2590558121301</v>
      </c>
      <c r="F13" s="10">
        <v>1052522</v>
      </c>
      <c r="G13" s="11">
        <f t="shared" si="1"/>
        <v>54.643038340291227</v>
      </c>
      <c r="H13" s="81"/>
      <c r="I13" s="88"/>
    </row>
    <row r="14" spans="1:9" s="78" customFormat="1" ht="20.25" customHeight="1" x14ac:dyDescent="0.2">
      <c r="A14" s="76"/>
      <c r="B14" s="80" t="s">
        <v>12</v>
      </c>
      <c r="C14" s="13">
        <v>2595066.2220000001</v>
      </c>
      <c r="D14" s="10">
        <v>36660</v>
      </c>
      <c r="E14" s="10">
        <f t="shared" si="0"/>
        <v>5445.1849049477523</v>
      </c>
      <c r="F14" s="10">
        <v>505152</v>
      </c>
      <c r="G14" s="11">
        <f t="shared" si="1"/>
        <v>72.572215887495247</v>
      </c>
      <c r="H14" s="81"/>
      <c r="I14" s="88"/>
    </row>
    <row r="15" spans="1:9" s="78" customFormat="1" ht="20.25" customHeight="1" x14ac:dyDescent="0.2">
      <c r="A15" s="76"/>
      <c r="B15" s="80" t="s">
        <v>13</v>
      </c>
      <c r="C15" s="13">
        <v>4083060</v>
      </c>
      <c r="D15" s="10">
        <v>68933</v>
      </c>
      <c r="E15" s="10">
        <f t="shared" si="0"/>
        <v>4556.3306175784955</v>
      </c>
      <c r="F15" s="10">
        <v>1232991</v>
      </c>
      <c r="G15" s="11">
        <f t="shared" si="1"/>
        <v>55.907139630378488</v>
      </c>
      <c r="H15" s="81"/>
      <c r="I15" s="88"/>
    </row>
    <row r="16" spans="1:9" s="78" customFormat="1" ht="20.25" customHeight="1" x14ac:dyDescent="0.2">
      <c r="A16" s="76"/>
      <c r="B16" s="79" t="s">
        <v>14</v>
      </c>
      <c r="C16" s="13">
        <v>2020548.7465300001</v>
      </c>
      <c r="D16" s="10">
        <v>36237</v>
      </c>
      <c r="E16" s="10">
        <f t="shared" si="0"/>
        <v>4289.174784230313</v>
      </c>
      <c r="F16" s="10">
        <v>528463</v>
      </c>
      <c r="G16" s="11">
        <f t="shared" si="1"/>
        <v>68.57055271608418</v>
      </c>
      <c r="H16" s="81"/>
      <c r="I16" s="88"/>
    </row>
    <row r="17" spans="1:9" s="78" customFormat="1" ht="20.25" customHeight="1" x14ac:dyDescent="0.2">
      <c r="A17" s="76"/>
      <c r="B17" s="79" t="s">
        <v>15</v>
      </c>
      <c r="C17" s="13">
        <v>2347318</v>
      </c>
      <c r="D17" s="10">
        <v>50536</v>
      </c>
      <c r="E17" s="10">
        <f t="shared" si="0"/>
        <v>3572.9563692599941</v>
      </c>
      <c r="F17" s="10">
        <v>670903</v>
      </c>
      <c r="G17" s="11">
        <f t="shared" si="1"/>
        <v>75.325345094596386</v>
      </c>
      <c r="H17" s="76"/>
      <c r="I17" s="88"/>
    </row>
    <row r="18" spans="1:9" s="78" customFormat="1" ht="20.25" customHeight="1" x14ac:dyDescent="0.2">
      <c r="A18" s="76"/>
      <c r="B18" s="77" t="s">
        <v>75</v>
      </c>
      <c r="C18" s="7">
        <v>1771492.6870634528</v>
      </c>
      <c r="D18" s="8">
        <v>21693</v>
      </c>
      <c r="E18" s="8">
        <f t="shared" si="0"/>
        <v>6281.6884817982855</v>
      </c>
      <c r="F18" s="10">
        <v>318193</v>
      </c>
      <c r="G18" s="9">
        <f t="shared" si="1"/>
        <v>68.175604114483974</v>
      </c>
      <c r="H18" s="76"/>
      <c r="I18" s="88"/>
    </row>
    <row r="19" spans="1:9" s="78" customFormat="1" ht="20.25" customHeight="1" x14ac:dyDescent="0.2">
      <c r="A19" s="76"/>
      <c r="B19" s="80" t="s">
        <v>17</v>
      </c>
      <c r="C19" s="13">
        <v>1359285.56</v>
      </c>
      <c r="D19" s="10">
        <v>29081</v>
      </c>
      <c r="E19" s="10">
        <f t="shared" si="0"/>
        <v>3595.4894155052334</v>
      </c>
      <c r="F19" s="10">
        <v>331897</v>
      </c>
      <c r="G19" s="11">
        <f t="shared" si="1"/>
        <v>87.620556980026933</v>
      </c>
      <c r="H19" s="81"/>
      <c r="I19" s="88"/>
    </row>
    <row r="20" spans="1:9" s="78" customFormat="1" ht="20.25" customHeight="1" x14ac:dyDescent="0.2">
      <c r="A20" s="76"/>
      <c r="B20" s="79" t="s">
        <v>72</v>
      </c>
      <c r="C20" s="13">
        <v>4444880.0000000009</v>
      </c>
      <c r="D20" s="10">
        <v>79644</v>
      </c>
      <c r="E20" s="10">
        <f t="shared" si="0"/>
        <v>4293.0270472834891</v>
      </c>
      <c r="F20" s="10">
        <v>1732695</v>
      </c>
      <c r="G20" s="11">
        <f t="shared" si="1"/>
        <v>45.965389176975748</v>
      </c>
      <c r="H20" s="76"/>
      <c r="I20" s="88"/>
    </row>
    <row r="21" spans="1:9" s="78" customFormat="1" ht="20.25" customHeight="1" x14ac:dyDescent="0.2">
      <c r="A21" s="76"/>
      <c r="B21" s="79" t="s">
        <v>19</v>
      </c>
      <c r="C21" s="13">
        <v>2222060</v>
      </c>
      <c r="D21" s="10">
        <v>50494</v>
      </c>
      <c r="E21" s="10">
        <f t="shared" si="0"/>
        <v>3385.1089695348414</v>
      </c>
      <c r="F21" s="10">
        <v>1096176</v>
      </c>
      <c r="G21" s="11">
        <f t="shared" si="1"/>
        <v>46.063770781334384</v>
      </c>
      <c r="H21" s="81"/>
      <c r="I21" s="88"/>
    </row>
    <row r="22" spans="1:9" s="78" customFormat="1" ht="20.25" customHeight="1" x14ac:dyDescent="0.2">
      <c r="A22" s="76"/>
      <c r="B22" s="79" t="s">
        <v>20</v>
      </c>
      <c r="C22" s="13">
        <v>3741262.3119999999</v>
      </c>
      <c r="D22" s="10">
        <v>53806</v>
      </c>
      <c r="E22" s="10">
        <f t="shared" si="0"/>
        <v>5348.6490096900834</v>
      </c>
      <c r="F22" s="10">
        <v>548169</v>
      </c>
      <c r="G22" s="11">
        <f t="shared" si="1"/>
        <v>98.155860692596633</v>
      </c>
      <c r="H22" s="81"/>
      <c r="I22" s="88"/>
    </row>
    <row r="23" spans="1:9" s="78" customFormat="1" ht="20.25" customHeight="1" x14ac:dyDescent="0.2">
      <c r="A23" s="76"/>
      <c r="B23" s="80" t="s">
        <v>21</v>
      </c>
      <c r="C23" s="13">
        <v>2467706.1265600002</v>
      </c>
      <c r="D23" s="10">
        <v>43687</v>
      </c>
      <c r="E23" s="10">
        <f t="shared" si="0"/>
        <v>4345.0808752471694</v>
      </c>
      <c r="F23" s="10">
        <v>635208</v>
      </c>
      <c r="G23" s="11">
        <f t="shared" si="1"/>
        <v>68.775897029004682</v>
      </c>
      <c r="H23" s="81"/>
      <c r="I23" s="88"/>
    </row>
    <row r="24" spans="1:9" s="78" customFormat="1" ht="20.25" customHeight="1" x14ac:dyDescent="0.2">
      <c r="A24" s="76"/>
      <c r="B24" s="79" t="s">
        <v>22</v>
      </c>
      <c r="C24" s="13">
        <v>2680281.75</v>
      </c>
      <c r="D24" s="10">
        <v>57171</v>
      </c>
      <c r="E24" s="10">
        <f t="shared" si="0"/>
        <v>3606.295486011601</v>
      </c>
      <c r="F24" s="10">
        <v>1209086</v>
      </c>
      <c r="G24" s="11">
        <f t="shared" si="1"/>
        <v>47.28447769637561</v>
      </c>
      <c r="H24" s="81"/>
      <c r="I24" s="88"/>
    </row>
    <row r="25" spans="1:9" s="78" customFormat="1" ht="20.25" customHeight="1" x14ac:dyDescent="0.2">
      <c r="A25" s="76"/>
      <c r="B25" s="80" t="s">
        <v>23</v>
      </c>
      <c r="C25" s="13">
        <v>1893650.9000000001</v>
      </c>
      <c r="D25" s="10">
        <v>31243</v>
      </c>
      <c r="E25" s="10">
        <f t="shared" si="0"/>
        <v>4662.3388869876089</v>
      </c>
      <c r="F25" s="10">
        <v>678668</v>
      </c>
      <c r="G25" s="11">
        <f t="shared" si="1"/>
        <v>46.035764173351325</v>
      </c>
      <c r="H25" s="89"/>
      <c r="I25" s="88"/>
    </row>
    <row r="26" spans="1:9" s="78" customFormat="1" ht="20.25" customHeight="1" x14ac:dyDescent="0.2">
      <c r="A26" s="76"/>
      <c r="B26" s="77" t="s">
        <v>76</v>
      </c>
      <c r="C26" s="7">
        <v>1032800.39364</v>
      </c>
      <c r="D26" s="8">
        <v>20304</v>
      </c>
      <c r="E26" s="8">
        <f t="shared" si="0"/>
        <v>3912.8341275686485</v>
      </c>
      <c r="F26" s="10">
        <v>429711</v>
      </c>
      <c r="G26" s="9">
        <f t="shared" si="1"/>
        <v>47.250361289331664</v>
      </c>
      <c r="H26" s="76"/>
      <c r="I26" s="88"/>
    </row>
    <row r="27" spans="1:9" s="78" customFormat="1" ht="20.25" customHeight="1" x14ac:dyDescent="0.2">
      <c r="A27" s="76"/>
      <c r="B27" s="79" t="s">
        <v>25</v>
      </c>
      <c r="C27" s="13">
        <v>2450261.0450000004</v>
      </c>
      <c r="D27" s="10">
        <v>25395</v>
      </c>
      <c r="E27" s="10">
        <f t="shared" si="0"/>
        <v>7421.9971981159233</v>
      </c>
      <c r="F27" s="10">
        <v>270604</v>
      </c>
      <c r="G27" s="11">
        <f t="shared" si="1"/>
        <v>93.845619429128917</v>
      </c>
      <c r="H27" s="89"/>
      <c r="I27" s="88"/>
    </row>
    <row r="28" spans="1:9" s="78" customFormat="1" ht="20.25" customHeight="1" x14ac:dyDescent="0.2">
      <c r="A28" s="76"/>
      <c r="B28" s="79" t="s">
        <v>100</v>
      </c>
      <c r="C28" s="13">
        <v>8443596.540000001</v>
      </c>
      <c r="D28" s="10">
        <v>111382</v>
      </c>
      <c r="E28" s="10">
        <f t="shared" si="0"/>
        <v>5831.3500040746821</v>
      </c>
      <c r="F28" s="10">
        <v>3187070</v>
      </c>
      <c r="G28" s="11">
        <f t="shared" si="1"/>
        <v>34.948087114497014</v>
      </c>
      <c r="H28" s="76"/>
      <c r="I28" s="88"/>
    </row>
    <row r="29" spans="1:9" s="78" customFormat="1" ht="20.25" customHeight="1" x14ac:dyDescent="0.2">
      <c r="A29" s="76"/>
      <c r="B29" s="79" t="s">
        <v>133</v>
      </c>
      <c r="C29" s="13">
        <v>1870595.9999999998</v>
      </c>
      <c r="D29" s="10">
        <v>46110</v>
      </c>
      <c r="E29" s="10">
        <f t="shared" si="0"/>
        <v>3120.6245933636956</v>
      </c>
      <c r="F29" s="10">
        <v>871300</v>
      </c>
      <c r="G29" s="11">
        <f t="shared" si="1"/>
        <v>52.920922759095603</v>
      </c>
      <c r="H29" s="89"/>
      <c r="I29" s="92"/>
    </row>
    <row r="30" spans="1:9" s="78" customFormat="1" ht="20.25" customHeight="1" x14ac:dyDescent="0.2">
      <c r="A30" s="76"/>
      <c r="B30" s="79" t="s">
        <v>27</v>
      </c>
      <c r="C30" s="13">
        <v>3783593</v>
      </c>
      <c r="D30" s="10">
        <v>71899</v>
      </c>
      <c r="E30" s="10">
        <f t="shared" si="0"/>
        <v>4047.9786281396873</v>
      </c>
      <c r="F30" s="10">
        <v>1443931</v>
      </c>
      <c r="G30" s="11">
        <f t="shared" si="1"/>
        <v>49.793930596406611</v>
      </c>
      <c r="H30" s="81"/>
      <c r="I30" s="88"/>
    </row>
    <row r="31" spans="1:9" s="78" customFormat="1" ht="20.25" customHeight="1" thickBot="1" x14ac:dyDescent="0.25">
      <c r="A31" s="76"/>
      <c r="B31" s="79" t="s">
        <v>132</v>
      </c>
      <c r="C31" s="10">
        <v>1558104.9999999998</v>
      </c>
      <c r="D31" s="10">
        <v>16185</v>
      </c>
      <c r="E31" s="10">
        <f t="shared" si="0"/>
        <v>7405.26603455241</v>
      </c>
      <c r="F31" s="10">
        <v>126116</v>
      </c>
      <c r="G31" s="11">
        <f t="shared" si="1"/>
        <v>128.33423197691016</v>
      </c>
      <c r="H31" s="76"/>
      <c r="I31" s="88"/>
    </row>
    <row r="32" spans="1:9" s="78" customFormat="1" ht="26.25" customHeight="1" thickBot="1" x14ac:dyDescent="0.25">
      <c r="A32" s="81"/>
      <c r="B32" s="171" t="s">
        <v>28</v>
      </c>
      <c r="C32" s="172">
        <f>SUM(C8:C31)</f>
        <v>110180919.89178185</v>
      </c>
      <c r="D32" s="172">
        <f>SUM(D8:D31)</f>
        <v>1872700.0647118001</v>
      </c>
      <c r="E32" s="172">
        <f t="shared" si="0"/>
        <v>4525.7943522286596</v>
      </c>
      <c r="F32" s="172">
        <v>39964742</v>
      </c>
      <c r="G32" s="173">
        <f t="shared" si="1"/>
        <v>46.858805311737036</v>
      </c>
      <c r="H32" s="76"/>
    </row>
    <row r="33" spans="1:8" s="78" customFormat="1" ht="8.25" customHeight="1" x14ac:dyDescent="0.2">
      <c r="A33" s="81"/>
      <c r="B33" s="89"/>
      <c r="C33" s="92"/>
      <c r="D33" s="92"/>
      <c r="E33" s="92"/>
      <c r="F33" s="92"/>
      <c r="G33" s="92"/>
      <c r="H33" s="76"/>
    </row>
    <row r="34" spans="1:8" x14ac:dyDescent="0.2">
      <c r="A34" s="70"/>
      <c r="B34" s="132" t="s">
        <v>77</v>
      </c>
      <c r="C34" s="132"/>
      <c r="D34" s="132"/>
      <c r="E34" s="132"/>
      <c r="F34" s="132"/>
      <c r="G34" s="132"/>
      <c r="H34" s="70"/>
    </row>
    <row r="35" spans="1:8" x14ac:dyDescent="0.2">
      <c r="A35" s="85"/>
      <c r="B35" s="135" t="s">
        <v>78</v>
      </c>
      <c r="C35" s="135"/>
      <c r="D35" s="135"/>
      <c r="E35" s="135"/>
      <c r="F35" s="135"/>
      <c r="G35" s="135"/>
    </row>
    <row r="36" spans="1:8" x14ac:dyDescent="0.2">
      <c r="A36" s="85"/>
      <c r="B36" s="135" t="s">
        <v>79</v>
      </c>
      <c r="C36" s="135"/>
      <c r="D36" s="135"/>
      <c r="E36" s="135"/>
      <c r="F36" s="135"/>
      <c r="G36" s="135"/>
    </row>
    <row r="37" spans="1:8" x14ac:dyDescent="0.2">
      <c r="B37" s="67"/>
      <c r="C37" s="67"/>
      <c r="D37" s="67"/>
      <c r="E37" s="67"/>
      <c r="F37" s="67"/>
      <c r="G37" s="67"/>
    </row>
    <row r="38" spans="1:8" x14ac:dyDescent="0.2">
      <c r="B38" s="137" t="s">
        <v>126</v>
      </c>
      <c r="C38" s="137"/>
      <c r="D38" s="137"/>
      <c r="E38" s="137"/>
      <c r="F38" s="137"/>
      <c r="G38" s="137"/>
    </row>
    <row r="39" spans="1:8" x14ac:dyDescent="0.2">
      <c r="B39" s="139"/>
      <c r="C39" s="139"/>
      <c r="D39" s="139"/>
      <c r="E39" s="139"/>
      <c r="F39" s="139"/>
      <c r="G39" s="139"/>
    </row>
    <row r="40" spans="1:8" x14ac:dyDescent="0.2">
      <c r="B40" s="139"/>
      <c r="C40" s="139"/>
      <c r="D40" s="139"/>
      <c r="E40" s="139"/>
      <c r="F40" s="139"/>
      <c r="G40" s="139"/>
    </row>
    <row r="41" spans="1:8" x14ac:dyDescent="0.2">
      <c r="B41" s="139"/>
      <c r="C41" s="139"/>
      <c r="D41" s="139"/>
      <c r="E41" s="139"/>
      <c r="F41" s="139"/>
      <c r="G41" s="139"/>
    </row>
    <row r="42" spans="1:8" x14ac:dyDescent="0.2">
      <c r="B42" s="139"/>
      <c r="C42" s="139"/>
      <c r="D42" s="139"/>
      <c r="E42" s="139"/>
      <c r="F42" s="139"/>
      <c r="G42" s="139"/>
    </row>
    <row r="43" spans="1:8" x14ac:dyDescent="0.2">
      <c r="B43" s="139"/>
      <c r="C43" s="139"/>
      <c r="D43" s="139"/>
      <c r="E43" s="139"/>
      <c r="F43" s="139"/>
      <c r="G43" s="139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7:G37"/>
    <mergeCell ref="B38:G38"/>
    <mergeCell ref="B34:G34"/>
    <mergeCell ref="B35:G35"/>
    <mergeCell ref="B36:G36"/>
  </mergeCells>
  <printOptions horizontalCentered="1" verticalCentered="1"/>
  <pageMargins left="0" right="0" top="0" bottom="0" header="0" footer="0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180975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68" customWidth="1"/>
    <col min="2" max="2" width="27.140625" style="68" customWidth="1"/>
    <col min="3" max="3" width="23.7109375" style="86" customWidth="1"/>
    <col min="4" max="4" width="17" style="68" customWidth="1"/>
    <col min="5" max="5" width="19.42578125" style="68" customWidth="1"/>
    <col min="6" max="6" width="19.42578125" style="86" customWidth="1"/>
    <col min="7" max="7" width="19.42578125" style="68" customWidth="1"/>
    <col min="8" max="8" width="3.7109375" style="68" customWidth="1"/>
    <col min="9" max="16384" width="11.42578125" style="68"/>
  </cols>
  <sheetData>
    <row r="1" spans="1:9" ht="15.75" x14ac:dyDescent="0.2">
      <c r="B1" s="69"/>
      <c r="C1" s="69"/>
      <c r="D1" s="69"/>
      <c r="E1" s="69"/>
      <c r="F1" s="69"/>
      <c r="G1" s="69"/>
    </row>
    <row r="2" spans="1:9" x14ac:dyDescent="0.2">
      <c r="A2" s="70"/>
      <c r="B2" s="70"/>
      <c r="C2" s="71"/>
      <c r="D2" s="70"/>
      <c r="E2" s="70"/>
      <c r="F2" s="71"/>
      <c r="G2" s="70"/>
      <c r="H2" s="70"/>
    </row>
    <row r="3" spans="1:9" s="78" customFormat="1" ht="18.75" customHeight="1" x14ac:dyDescent="0.2">
      <c r="A3" s="76"/>
      <c r="B3" s="72" t="s">
        <v>58</v>
      </c>
      <c r="C3" s="72"/>
      <c r="D3" s="72"/>
      <c r="E3" s="72"/>
      <c r="F3" s="72"/>
      <c r="G3" s="72"/>
      <c r="H3" s="76"/>
    </row>
    <row r="4" spans="1:9" s="75" customFormat="1" ht="18.75" customHeight="1" x14ac:dyDescent="0.2">
      <c r="A4" s="74"/>
      <c r="B4" s="141" t="s">
        <v>59</v>
      </c>
      <c r="C4" s="141"/>
      <c r="D4" s="141"/>
      <c r="E4" s="141"/>
      <c r="F4" s="141"/>
      <c r="G4" s="141"/>
      <c r="H4" s="74"/>
    </row>
    <row r="5" spans="1:9" ht="18.75" customHeight="1" x14ac:dyDescent="0.2">
      <c r="A5" s="70"/>
      <c r="B5" s="73" t="s">
        <v>80</v>
      </c>
      <c r="C5" s="73"/>
      <c r="D5" s="73"/>
      <c r="E5" s="73"/>
      <c r="F5" s="73"/>
      <c r="G5" s="73"/>
      <c r="H5" s="70"/>
    </row>
    <row r="6" spans="1:9" ht="13.5" thickBot="1" x14ac:dyDescent="0.25">
      <c r="A6" s="70"/>
      <c r="B6" s="70"/>
      <c r="C6" s="71"/>
      <c r="D6" s="70"/>
      <c r="E6" s="70"/>
      <c r="F6" s="71"/>
      <c r="G6" s="70"/>
      <c r="H6" s="70"/>
    </row>
    <row r="7" spans="1:9" s="75" customFormat="1" ht="53.25" customHeight="1" thickBot="1" x14ac:dyDescent="0.25">
      <c r="A7" s="74"/>
      <c r="B7" s="158" t="s">
        <v>74</v>
      </c>
      <c r="C7" s="159" t="s">
        <v>138</v>
      </c>
      <c r="D7" s="160" t="s">
        <v>3</v>
      </c>
      <c r="E7" s="159" t="s">
        <v>137</v>
      </c>
      <c r="F7" s="161" t="s">
        <v>140</v>
      </c>
      <c r="G7" s="162" t="s">
        <v>5</v>
      </c>
      <c r="H7" s="74"/>
    </row>
    <row r="8" spans="1:9" s="78" customFormat="1" ht="20.25" customHeight="1" x14ac:dyDescent="0.2">
      <c r="A8" s="76"/>
      <c r="B8" s="77" t="s">
        <v>69</v>
      </c>
      <c r="C8" s="7">
        <v>13264603</v>
      </c>
      <c r="D8" s="8">
        <v>153531.88346760001</v>
      </c>
      <c r="E8" s="8">
        <f t="shared" ref="E8:E32" si="0">C8/D8/13*1000</f>
        <v>6645.8774156730988</v>
      </c>
      <c r="F8" s="8">
        <v>2902940</v>
      </c>
      <c r="G8" s="9">
        <f>D8/F8*1000</f>
        <v>52.88841087573288</v>
      </c>
      <c r="H8" s="76"/>
    </row>
    <row r="9" spans="1:9" s="78" customFormat="1" ht="20.25" customHeight="1" x14ac:dyDescent="0.2">
      <c r="A9" s="76"/>
      <c r="B9" s="79" t="s">
        <v>7</v>
      </c>
      <c r="C9" s="7">
        <v>46646990.000000007</v>
      </c>
      <c r="D9" s="8">
        <v>638440</v>
      </c>
      <c r="E9" s="8">
        <f t="shared" si="0"/>
        <v>5620.3088778898582</v>
      </c>
      <c r="F9" s="8">
        <v>15730892</v>
      </c>
      <c r="G9" s="9">
        <f>D9/F9*1000</f>
        <v>40.585111130379637</v>
      </c>
      <c r="H9" s="81"/>
    </row>
    <row r="10" spans="1:9" s="78" customFormat="1" ht="20.25" customHeight="1" x14ac:dyDescent="0.2">
      <c r="A10" s="76"/>
      <c r="B10" s="79" t="s">
        <v>8</v>
      </c>
      <c r="C10" s="7">
        <v>2552158.2943305001</v>
      </c>
      <c r="D10" s="8">
        <v>35733</v>
      </c>
      <c r="E10" s="8">
        <f t="shared" si="0"/>
        <v>5494.0774296771569</v>
      </c>
      <c r="F10" s="8">
        <v>371126</v>
      </c>
      <c r="G10" s="9">
        <f t="shared" ref="G10:G32" si="1">D10/F10*1000</f>
        <v>96.282664108685452</v>
      </c>
      <c r="H10" s="76"/>
    </row>
    <row r="11" spans="1:9" s="78" customFormat="1" ht="20.25" customHeight="1" x14ac:dyDescent="0.2">
      <c r="A11" s="76"/>
      <c r="B11" s="79" t="s">
        <v>9</v>
      </c>
      <c r="C11" s="7">
        <v>11149579.999999998</v>
      </c>
      <c r="D11" s="8">
        <v>116086</v>
      </c>
      <c r="E11" s="8">
        <f t="shared" si="0"/>
        <v>7388.1432730906381</v>
      </c>
      <c r="F11" s="8">
        <v>3344183</v>
      </c>
      <c r="G11" s="9">
        <f t="shared" si="1"/>
        <v>34.712813264106664</v>
      </c>
      <c r="H11" s="81"/>
      <c r="I11" s="81"/>
    </row>
    <row r="12" spans="1:9" s="78" customFormat="1" ht="20.25" customHeight="1" x14ac:dyDescent="0.2">
      <c r="A12" s="76"/>
      <c r="B12" s="80" t="s">
        <v>10</v>
      </c>
      <c r="C12" s="13">
        <v>3998659.5581900002</v>
      </c>
      <c r="D12" s="10">
        <v>52232</v>
      </c>
      <c r="E12" s="8">
        <f t="shared" si="0"/>
        <v>5888.9032926911887</v>
      </c>
      <c r="F12" s="8">
        <v>1003376</v>
      </c>
      <c r="G12" s="11">
        <f t="shared" si="1"/>
        <v>52.056258072746409</v>
      </c>
      <c r="H12" s="76"/>
    </row>
    <row r="13" spans="1:9" s="78" customFormat="1" ht="20.25" customHeight="1" x14ac:dyDescent="0.2">
      <c r="A13" s="76"/>
      <c r="B13" s="79" t="s">
        <v>11</v>
      </c>
      <c r="C13" s="13">
        <v>5087443.34</v>
      </c>
      <c r="D13" s="10">
        <v>61830</v>
      </c>
      <c r="E13" s="8">
        <f t="shared" si="0"/>
        <v>6329.3190261137861</v>
      </c>
      <c r="F13" s="8">
        <v>1060119</v>
      </c>
      <c r="G13" s="11">
        <f t="shared" si="1"/>
        <v>58.32364102520566</v>
      </c>
      <c r="H13" s="81"/>
    </row>
    <row r="14" spans="1:9" s="78" customFormat="1" ht="20.25" customHeight="1" x14ac:dyDescent="0.2">
      <c r="A14" s="76"/>
      <c r="B14" s="80" t="s">
        <v>12</v>
      </c>
      <c r="C14" s="7">
        <v>3464317.6240000003</v>
      </c>
      <c r="D14" s="8">
        <v>38738</v>
      </c>
      <c r="E14" s="8">
        <f t="shared" si="0"/>
        <v>6879.1876471919841</v>
      </c>
      <c r="F14" s="8">
        <v>514097</v>
      </c>
      <c r="G14" s="9">
        <f t="shared" si="1"/>
        <v>75.351538717401581</v>
      </c>
      <c r="H14" s="81"/>
    </row>
    <row r="15" spans="1:9" s="78" customFormat="1" ht="20.25" customHeight="1" x14ac:dyDescent="0.2">
      <c r="A15" s="76"/>
      <c r="B15" s="80" t="s">
        <v>13</v>
      </c>
      <c r="C15" s="13">
        <v>5754730</v>
      </c>
      <c r="D15" s="10">
        <v>70588</v>
      </c>
      <c r="E15" s="8">
        <f t="shared" si="0"/>
        <v>6271.2010322085698</v>
      </c>
      <c r="F15" s="8">
        <v>1246229</v>
      </c>
      <c r="G15" s="11">
        <f t="shared" si="1"/>
        <v>56.641275399625584</v>
      </c>
      <c r="H15" s="81"/>
    </row>
    <row r="16" spans="1:9" s="78" customFormat="1" ht="20.25" customHeight="1" x14ac:dyDescent="0.2">
      <c r="A16" s="76"/>
      <c r="B16" s="79" t="s">
        <v>14</v>
      </c>
      <c r="C16" s="7">
        <v>2809667.1639</v>
      </c>
      <c r="D16" s="8">
        <v>37610</v>
      </c>
      <c r="E16" s="8">
        <f t="shared" si="0"/>
        <v>5746.563237886814</v>
      </c>
      <c r="F16" s="8">
        <v>534259</v>
      </c>
      <c r="G16" s="9">
        <f t="shared" si="1"/>
        <v>70.396567956740085</v>
      </c>
      <c r="H16" s="81"/>
    </row>
    <row r="17" spans="1:9" s="78" customFormat="1" ht="20.25" customHeight="1" x14ac:dyDescent="0.2">
      <c r="A17" s="76"/>
      <c r="B17" s="79" t="s">
        <v>15</v>
      </c>
      <c r="C17" s="13">
        <v>3237779.9999999995</v>
      </c>
      <c r="D17" s="10">
        <v>56828</v>
      </c>
      <c r="E17" s="8">
        <f t="shared" si="0"/>
        <v>4382.6986696698796</v>
      </c>
      <c r="F17" s="8">
        <v>679921</v>
      </c>
      <c r="G17" s="11">
        <f t="shared" si="1"/>
        <v>83.58029829936126</v>
      </c>
      <c r="H17" s="76"/>
      <c r="I17" s="90"/>
    </row>
    <row r="18" spans="1:9" s="78" customFormat="1" ht="20.25" customHeight="1" x14ac:dyDescent="0.2">
      <c r="A18" s="76"/>
      <c r="B18" s="77" t="s">
        <v>75</v>
      </c>
      <c r="C18" s="7">
        <v>2423572.501749374</v>
      </c>
      <c r="D18" s="10">
        <v>22213</v>
      </c>
      <c r="E18" s="8">
        <f t="shared" si="0"/>
        <v>8392.7724296907691</v>
      </c>
      <c r="F18" s="8">
        <v>321487</v>
      </c>
      <c r="G18" s="11">
        <f t="shared" si="1"/>
        <v>69.094551257127037</v>
      </c>
      <c r="H18" s="76"/>
    </row>
    <row r="19" spans="1:9" s="78" customFormat="1" ht="20.25" customHeight="1" x14ac:dyDescent="0.2">
      <c r="A19" s="76"/>
      <c r="B19" s="80" t="s">
        <v>17</v>
      </c>
      <c r="C19" s="7">
        <v>1799145.2258300001</v>
      </c>
      <c r="D19" s="8">
        <v>29520</v>
      </c>
      <c r="E19" s="8">
        <f t="shared" si="0"/>
        <v>4688.2041531947052</v>
      </c>
      <c r="F19" s="8">
        <v>336382</v>
      </c>
      <c r="G19" s="9">
        <f t="shared" si="1"/>
        <v>87.757371084065142</v>
      </c>
      <c r="H19" s="81"/>
    </row>
    <row r="20" spans="1:9" s="78" customFormat="1" ht="20.25" customHeight="1" x14ac:dyDescent="0.2">
      <c r="A20" s="76"/>
      <c r="B20" s="79" t="s">
        <v>72</v>
      </c>
      <c r="C20" s="13">
        <v>6344210.0000000009</v>
      </c>
      <c r="D20" s="10">
        <v>86660</v>
      </c>
      <c r="E20" s="10">
        <f t="shared" si="0"/>
        <v>5631.3888050560108</v>
      </c>
      <c r="F20" s="8">
        <v>1753715</v>
      </c>
      <c r="G20" s="11">
        <f t="shared" si="1"/>
        <v>49.415098804537799</v>
      </c>
      <c r="H20" s="76"/>
    </row>
    <row r="21" spans="1:9" s="78" customFormat="1" ht="20.25" customHeight="1" x14ac:dyDescent="0.2">
      <c r="A21" s="76"/>
      <c r="B21" s="79" t="s">
        <v>19</v>
      </c>
      <c r="C21" s="7">
        <v>3140100</v>
      </c>
      <c r="D21" s="8">
        <v>54075</v>
      </c>
      <c r="E21" s="8">
        <f t="shared" si="0"/>
        <v>4466.87293289235</v>
      </c>
      <c r="F21" s="8">
        <v>1111198</v>
      </c>
      <c r="G21" s="9">
        <f t="shared" si="1"/>
        <v>48.66369449909017</v>
      </c>
      <c r="H21" s="81"/>
    </row>
    <row r="22" spans="1:9" s="78" customFormat="1" ht="20.25" customHeight="1" x14ac:dyDescent="0.2">
      <c r="A22" s="76"/>
      <c r="B22" s="79" t="s">
        <v>20</v>
      </c>
      <c r="C22" s="13">
        <v>4919557.8480000002</v>
      </c>
      <c r="D22" s="10">
        <v>53587</v>
      </c>
      <c r="E22" s="10">
        <f t="shared" si="0"/>
        <v>7061.9278326689464</v>
      </c>
      <c r="F22" s="8">
        <v>560097</v>
      </c>
      <c r="G22" s="11">
        <f t="shared" si="1"/>
        <v>95.674499238524746</v>
      </c>
      <c r="H22" s="81"/>
    </row>
    <row r="23" spans="1:9" s="78" customFormat="1" ht="20.25" customHeight="1" x14ac:dyDescent="0.2">
      <c r="A23" s="76"/>
      <c r="B23" s="80" t="s">
        <v>21</v>
      </c>
      <c r="C23" s="13">
        <v>3603446.8637200003</v>
      </c>
      <c r="D23" s="10">
        <v>48142</v>
      </c>
      <c r="E23" s="10">
        <f t="shared" si="0"/>
        <v>5757.7213303592262</v>
      </c>
      <c r="F23" s="8">
        <v>645172</v>
      </c>
      <c r="G23" s="11">
        <f t="shared" si="1"/>
        <v>74.618861326901978</v>
      </c>
      <c r="H23" s="81"/>
    </row>
    <row r="24" spans="1:9" s="78" customFormat="1" ht="20.25" customHeight="1" x14ac:dyDescent="0.2">
      <c r="A24" s="76"/>
      <c r="B24" s="79" t="s">
        <v>22</v>
      </c>
      <c r="C24" s="7">
        <v>3845892.1300000008</v>
      </c>
      <c r="D24" s="8">
        <v>57978</v>
      </c>
      <c r="E24" s="8">
        <f t="shared" si="0"/>
        <v>5102.5881567809556</v>
      </c>
      <c r="F24" s="8">
        <v>1226439</v>
      </c>
      <c r="G24" s="9">
        <f t="shared" si="1"/>
        <v>47.273447762179771</v>
      </c>
      <c r="H24" s="81"/>
    </row>
    <row r="25" spans="1:9" s="78" customFormat="1" ht="20.25" customHeight="1" x14ac:dyDescent="0.2">
      <c r="A25" s="76"/>
      <c r="B25" s="80" t="s">
        <v>23</v>
      </c>
      <c r="C25" s="7">
        <v>2423258.0000000005</v>
      </c>
      <c r="D25" s="8">
        <v>31594</v>
      </c>
      <c r="E25" s="8">
        <f t="shared" si="0"/>
        <v>5899.9956174736217</v>
      </c>
      <c r="F25" s="8">
        <v>688286</v>
      </c>
      <c r="G25" s="9">
        <f t="shared" si="1"/>
        <v>45.902430094466546</v>
      </c>
      <c r="H25" s="89"/>
    </row>
    <row r="26" spans="1:9" s="78" customFormat="1" ht="20.25" customHeight="1" x14ac:dyDescent="0.2">
      <c r="A26" s="76"/>
      <c r="B26" s="77" t="s">
        <v>76</v>
      </c>
      <c r="C26" s="7">
        <v>1333083.2551718254</v>
      </c>
      <c r="D26" s="8">
        <v>20519</v>
      </c>
      <c r="E26" s="8">
        <f t="shared" si="0"/>
        <v>4997.5566929405968</v>
      </c>
      <c r="F26" s="8">
        <v>437921</v>
      </c>
      <c r="G26" s="9">
        <f t="shared" si="1"/>
        <v>46.855483066580504</v>
      </c>
      <c r="H26" s="76"/>
    </row>
    <row r="27" spans="1:9" s="78" customFormat="1" ht="20.25" customHeight="1" x14ac:dyDescent="0.2">
      <c r="A27" s="76"/>
      <c r="B27" s="79" t="s">
        <v>25</v>
      </c>
      <c r="C27" s="13">
        <v>3251990</v>
      </c>
      <c r="D27" s="10">
        <v>26144</v>
      </c>
      <c r="E27" s="10">
        <f t="shared" si="0"/>
        <v>9568.2786460785228</v>
      </c>
      <c r="F27" s="8">
        <v>277080</v>
      </c>
      <c r="G27" s="11">
        <f t="shared" si="1"/>
        <v>94.355420817092536</v>
      </c>
      <c r="H27" s="89"/>
    </row>
    <row r="28" spans="1:9" s="78" customFormat="1" ht="20.25" customHeight="1" x14ac:dyDescent="0.2">
      <c r="A28" s="76"/>
      <c r="B28" s="77" t="s">
        <v>100</v>
      </c>
      <c r="C28" s="7">
        <v>12279669.510000002</v>
      </c>
      <c r="D28" s="8">
        <v>112060</v>
      </c>
      <c r="E28" s="8">
        <f t="shared" si="0"/>
        <v>8429.3232402970934</v>
      </c>
      <c r="F28" s="8">
        <v>3214333</v>
      </c>
      <c r="G28" s="9">
        <f t="shared" si="1"/>
        <v>34.862598243554729</v>
      </c>
      <c r="H28" s="76"/>
    </row>
    <row r="29" spans="1:9" s="78" customFormat="1" ht="20.25" customHeight="1" x14ac:dyDescent="0.2">
      <c r="A29" s="76"/>
      <c r="B29" s="79" t="s">
        <v>133</v>
      </c>
      <c r="C29" s="7">
        <v>2571575.0000000005</v>
      </c>
      <c r="D29" s="8">
        <v>49474</v>
      </c>
      <c r="E29" s="8">
        <f t="shared" si="0"/>
        <v>3998.3316800432867</v>
      </c>
      <c r="F29" s="8">
        <v>883477</v>
      </c>
      <c r="G29" s="9">
        <f t="shared" si="1"/>
        <v>55.999194093338026</v>
      </c>
      <c r="H29" s="89"/>
      <c r="I29" s="89"/>
    </row>
    <row r="30" spans="1:9" s="78" customFormat="1" ht="20.25" customHeight="1" x14ac:dyDescent="0.2">
      <c r="A30" s="76"/>
      <c r="B30" s="79" t="s">
        <v>27</v>
      </c>
      <c r="C30" s="7">
        <v>5696191.9999999991</v>
      </c>
      <c r="D30" s="8">
        <v>74629</v>
      </c>
      <c r="E30" s="8">
        <f t="shared" si="0"/>
        <v>5871.2915272161672</v>
      </c>
      <c r="F30" s="8">
        <v>1461769</v>
      </c>
      <c r="G30" s="9">
        <f t="shared" si="1"/>
        <v>51.053894288358833</v>
      </c>
      <c r="H30" s="81"/>
    </row>
    <row r="31" spans="1:9" s="78" customFormat="1" ht="20.25" customHeight="1" thickBot="1" x14ac:dyDescent="0.25">
      <c r="A31" s="76"/>
      <c r="B31" s="79" t="s">
        <v>132</v>
      </c>
      <c r="C31" s="8">
        <v>2241360.9999999995</v>
      </c>
      <c r="D31" s="8">
        <v>17130</v>
      </c>
      <c r="E31" s="8">
        <f t="shared" si="0"/>
        <v>10064.93780591854</v>
      </c>
      <c r="F31" s="8">
        <v>130201</v>
      </c>
      <c r="G31" s="9">
        <f t="shared" si="1"/>
        <v>131.56580978640716</v>
      </c>
      <c r="H31" s="76"/>
    </row>
    <row r="32" spans="1:9" s="78" customFormat="1" ht="26.25" customHeight="1" thickBot="1" x14ac:dyDescent="0.25">
      <c r="A32" s="81"/>
      <c r="B32" s="171" t="s">
        <v>28</v>
      </c>
      <c r="C32" s="172">
        <f>SUM(C8:C31)</f>
        <v>153838982.31489173</v>
      </c>
      <c r="D32" s="172">
        <f>SUM(D8:D31)</f>
        <v>1945341.8834676</v>
      </c>
      <c r="E32" s="172">
        <f t="shared" si="0"/>
        <v>6083.130153596665</v>
      </c>
      <c r="F32" s="172">
        <v>40434699</v>
      </c>
      <c r="G32" s="173">
        <f t="shared" si="1"/>
        <v>48.110705200689139</v>
      </c>
      <c r="H32" s="76"/>
    </row>
    <row r="33" spans="1:8" ht="8.25" customHeight="1" x14ac:dyDescent="0.2">
      <c r="A33" s="91"/>
      <c r="B33" s="89"/>
      <c r="C33" s="92"/>
      <c r="D33" s="92"/>
      <c r="E33" s="92"/>
      <c r="F33" s="92"/>
      <c r="G33" s="92"/>
      <c r="H33" s="70"/>
    </row>
    <row r="34" spans="1:8" x14ac:dyDescent="0.2">
      <c r="A34" s="70"/>
      <c r="B34" s="132" t="s">
        <v>77</v>
      </c>
      <c r="C34" s="132"/>
      <c r="D34" s="132"/>
      <c r="E34" s="132"/>
      <c r="F34" s="132"/>
      <c r="G34" s="132"/>
      <c r="H34" s="70"/>
    </row>
    <row r="35" spans="1:8" x14ac:dyDescent="0.2">
      <c r="A35" s="85"/>
      <c r="B35" s="135" t="s">
        <v>78</v>
      </c>
      <c r="C35" s="135"/>
      <c r="D35" s="135"/>
      <c r="E35" s="135"/>
      <c r="F35" s="135"/>
      <c r="G35" s="135"/>
    </row>
    <row r="36" spans="1:8" x14ac:dyDescent="0.2">
      <c r="A36" s="85"/>
      <c r="B36" s="135" t="s">
        <v>79</v>
      </c>
      <c r="C36" s="135"/>
      <c r="D36" s="135"/>
      <c r="E36" s="135"/>
      <c r="F36" s="135"/>
      <c r="G36" s="135"/>
    </row>
    <row r="37" spans="1:8" x14ac:dyDescent="0.2">
      <c r="B37" s="67"/>
      <c r="C37" s="67"/>
      <c r="D37" s="67"/>
      <c r="E37" s="67"/>
      <c r="F37" s="67"/>
      <c r="G37" s="67"/>
    </row>
    <row r="38" spans="1:8" x14ac:dyDescent="0.2">
      <c r="B38" s="137" t="s">
        <v>126</v>
      </c>
      <c r="C38" s="137"/>
      <c r="D38" s="137"/>
      <c r="E38" s="137"/>
      <c r="F38" s="137"/>
      <c r="G38" s="137"/>
    </row>
    <row r="39" spans="1:8" x14ac:dyDescent="0.2">
      <c r="B39" s="139"/>
      <c r="C39" s="139"/>
      <c r="D39" s="139"/>
      <c r="E39" s="139"/>
      <c r="F39" s="139"/>
      <c r="G39" s="139"/>
    </row>
    <row r="40" spans="1:8" x14ac:dyDescent="0.2">
      <c r="B40" s="139"/>
      <c r="C40" s="139"/>
      <c r="D40" s="139"/>
      <c r="E40" s="139"/>
      <c r="F40" s="139"/>
      <c r="G40" s="139"/>
    </row>
    <row r="41" spans="1:8" x14ac:dyDescent="0.2">
      <c r="B41" s="139"/>
      <c r="C41" s="139"/>
      <c r="D41" s="139"/>
      <c r="E41" s="139"/>
      <c r="F41" s="139"/>
      <c r="G41" s="139"/>
    </row>
    <row r="42" spans="1:8" x14ac:dyDescent="0.2">
      <c r="B42" s="139"/>
      <c r="C42" s="139"/>
      <c r="D42" s="139"/>
      <c r="E42" s="139"/>
      <c r="F42" s="139"/>
      <c r="G42" s="139"/>
    </row>
    <row r="43" spans="1:8" x14ac:dyDescent="0.2">
      <c r="B43" s="139"/>
      <c r="C43" s="139"/>
      <c r="D43" s="139"/>
      <c r="E43" s="139"/>
      <c r="F43" s="139"/>
      <c r="G43" s="139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7:G37"/>
    <mergeCell ref="B38:G38"/>
    <mergeCell ref="B34:G34"/>
    <mergeCell ref="B35:G35"/>
    <mergeCell ref="B36:G36"/>
  </mergeCells>
  <printOptions horizontalCentered="1" verticalCentered="1"/>
  <pageMargins left="0" right="0" top="0" bottom="0" header="0" footer="0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180975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68" customWidth="1"/>
    <col min="2" max="2" width="27.140625" style="68" customWidth="1"/>
    <col min="3" max="3" width="23.7109375" style="86" customWidth="1"/>
    <col min="4" max="4" width="17" style="68" customWidth="1"/>
    <col min="5" max="5" width="19.42578125" style="68" customWidth="1"/>
    <col min="6" max="6" width="19.42578125" style="86" customWidth="1"/>
    <col min="7" max="7" width="19.42578125" style="68" customWidth="1"/>
    <col min="8" max="8" width="3.7109375" style="68" customWidth="1"/>
    <col min="9" max="16384" width="11.42578125" style="68"/>
  </cols>
  <sheetData>
    <row r="1" spans="1:9" ht="15.75" x14ac:dyDescent="0.2">
      <c r="B1" s="69"/>
      <c r="C1" s="69"/>
      <c r="D1" s="69"/>
      <c r="E1" s="69"/>
      <c r="F1" s="69"/>
      <c r="G1" s="69"/>
    </row>
    <row r="2" spans="1:9" x14ac:dyDescent="0.2">
      <c r="A2" s="70"/>
      <c r="B2" s="70"/>
      <c r="C2" s="71"/>
      <c r="D2" s="70"/>
      <c r="E2" s="70"/>
      <c r="F2" s="71"/>
      <c r="G2" s="70"/>
      <c r="H2" s="70"/>
    </row>
    <row r="3" spans="1:9" s="78" customFormat="1" ht="18.75" customHeight="1" x14ac:dyDescent="0.2">
      <c r="A3" s="76"/>
      <c r="B3" s="72" t="s">
        <v>58</v>
      </c>
      <c r="C3" s="72"/>
      <c r="D3" s="72"/>
      <c r="E3" s="72"/>
      <c r="F3" s="72"/>
      <c r="G3" s="72"/>
      <c r="H3" s="76"/>
    </row>
    <row r="4" spans="1:9" s="75" customFormat="1" ht="18.75" customHeight="1" x14ac:dyDescent="0.2">
      <c r="A4" s="74"/>
      <c r="B4" s="141" t="s">
        <v>59</v>
      </c>
      <c r="C4" s="141"/>
      <c r="D4" s="141"/>
      <c r="E4" s="141"/>
      <c r="F4" s="141"/>
      <c r="G4" s="141"/>
      <c r="H4" s="74"/>
    </row>
    <row r="5" spans="1:9" ht="18.75" customHeight="1" x14ac:dyDescent="0.2">
      <c r="A5" s="70"/>
      <c r="B5" s="73" t="s">
        <v>81</v>
      </c>
      <c r="C5" s="73"/>
      <c r="D5" s="73"/>
      <c r="E5" s="73"/>
      <c r="F5" s="73"/>
      <c r="G5" s="73"/>
      <c r="H5" s="70"/>
    </row>
    <row r="6" spans="1:9" ht="13.5" thickBot="1" x14ac:dyDescent="0.25">
      <c r="A6" s="70"/>
      <c r="B6" s="70"/>
      <c r="C6" s="71"/>
      <c r="D6" s="70"/>
      <c r="E6" s="70"/>
      <c r="F6" s="71"/>
      <c r="G6" s="70"/>
      <c r="H6" s="70"/>
    </row>
    <row r="7" spans="1:9" s="75" customFormat="1" ht="53.25" customHeight="1" thickBot="1" x14ac:dyDescent="0.25">
      <c r="A7" s="74"/>
      <c r="B7" s="158" t="s">
        <v>74</v>
      </c>
      <c r="C7" s="159" t="s">
        <v>138</v>
      </c>
      <c r="D7" s="160" t="s">
        <v>3</v>
      </c>
      <c r="E7" s="159" t="s">
        <v>137</v>
      </c>
      <c r="F7" s="161" t="s">
        <v>140</v>
      </c>
      <c r="G7" s="162" t="s">
        <v>5</v>
      </c>
      <c r="H7" s="74"/>
    </row>
    <row r="8" spans="1:9" s="78" customFormat="1" ht="20.25" customHeight="1" x14ac:dyDescent="0.2">
      <c r="A8" s="76"/>
      <c r="B8" s="77" t="s">
        <v>69</v>
      </c>
      <c r="C8" s="7">
        <v>17340628.321040001</v>
      </c>
      <c r="D8" s="8">
        <v>156341.96654835</v>
      </c>
      <c r="E8" s="8">
        <f t="shared" ref="E8:E32" si="0">C8/D8/13*1000</f>
        <v>8531.9029540371612</v>
      </c>
      <c r="F8" s="8">
        <v>2922231</v>
      </c>
      <c r="G8" s="9">
        <f>D8/F8*1000</f>
        <v>53.500892485347663</v>
      </c>
      <c r="H8" s="76"/>
      <c r="I8" s="88"/>
    </row>
    <row r="9" spans="1:9" s="78" customFormat="1" ht="20.25" customHeight="1" x14ac:dyDescent="0.2">
      <c r="A9" s="76"/>
      <c r="B9" s="79" t="s">
        <v>7</v>
      </c>
      <c r="C9" s="7">
        <v>58911299.999999993</v>
      </c>
      <c r="D9" s="8">
        <v>654435</v>
      </c>
      <c r="E9" s="8">
        <f t="shared" si="0"/>
        <v>6924.5050486885038</v>
      </c>
      <c r="F9" s="8">
        <v>15890949</v>
      </c>
      <c r="G9" s="9">
        <f>D9/F9*1000</f>
        <v>41.182877120806317</v>
      </c>
      <c r="H9" s="81"/>
    </row>
    <row r="10" spans="1:9" s="78" customFormat="1" ht="20.25" customHeight="1" x14ac:dyDescent="0.2">
      <c r="A10" s="76"/>
      <c r="B10" s="79" t="s">
        <v>8</v>
      </c>
      <c r="C10" s="7">
        <v>3382193.6871977807</v>
      </c>
      <c r="D10" s="8">
        <v>39510</v>
      </c>
      <c r="E10" s="8">
        <f t="shared" si="0"/>
        <v>6584.8834515074677</v>
      </c>
      <c r="F10" s="8">
        <v>376130</v>
      </c>
      <c r="G10" s="9">
        <f t="shared" ref="G10:G32" si="1">D10/F10*1000</f>
        <v>105.04346901337304</v>
      </c>
      <c r="H10" s="76"/>
    </row>
    <row r="11" spans="1:9" s="78" customFormat="1" ht="20.25" customHeight="1" x14ac:dyDescent="0.2">
      <c r="A11" s="76"/>
      <c r="B11" s="79" t="s">
        <v>9</v>
      </c>
      <c r="C11" s="7">
        <v>14144294.999999996</v>
      </c>
      <c r="D11" s="8">
        <v>117844</v>
      </c>
      <c r="E11" s="8">
        <f t="shared" si="0"/>
        <v>9232.7372824046361</v>
      </c>
      <c r="F11" s="8">
        <v>3397852</v>
      </c>
      <c r="G11" s="9">
        <f t="shared" si="1"/>
        <v>34.681910807180536</v>
      </c>
      <c r="H11" s="81"/>
      <c r="I11" s="81"/>
    </row>
    <row r="12" spans="1:9" s="78" customFormat="1" ht="20.25" customHeight="1" x14ac:dyDescent="0.2">
      <c r="A12" s="76"/>
      <c r="B12" s="80" t="s">
        <v>10</v>
      </c>
      <c r="C12" s="7">
        <v>5190770.0000000009</v>
      </c>
      <c r="D12" s="10">
        <v>52098</v>
      </c>
      <c r="E12" s="8">
        <f t="shared" si="0"/>
        <v>7664.2097585319998</v>
      </c>
      <c r="F12" s="8">
        <v>1019769</v>
      </c>
      <c r="G12" s="11">
        <f t="shared" si="1"/>
        <v>51.088040526825196</v>
      </c>
      <c r="H12" s="76"/>
    </row>
    <row r="13" spans="1:9" s="78" customFormat="1" ht="20.25" customHeight="1" x14ac:dyDescent="0.2">
      <c r="A13" s="76"/>
      <c r="B13" s="79" t="s">
        <v>11</v>
      </c>
      <c r="C13" s="7">
        <v>6594298.879999999</v>
      </c>
      <c r="D13" s="10">
        <v>67124</v>
      </c>
      <c r="E13" s="8">
        <f t="shared" si="0"/>
        <v>7556.9656158750959</v>
      </c>
      <c r="F13" s="8">
        <v>1067451</v>
      </c>
      <c r="G13" s="11">
        <f t="shared" si="1"/>
        <v>62.882511703113309</v>
      </c>
      <c r="H13" s="81"/>
    </row>
    <row r="14" spans="1:9" s="78" customFormat="1" ht="20.25" customHeight="1" x14ac:dyDescent="0.2">
      <c r="A14" s="76"/>
      <c r="B14" s="80" t="s">
        <v>12</v>
      </c>
      <c r="C14" s="7">
        <v>4675840.3579999991</v>
      </c>
      <c r="D14" s="8">
        <v>40130</v>
      </c>
      <c r="E14" s="8">
        <f t="shared" si="0"/>
        <v>8962.8713565527414</v>
      </c>
      <c r="F14" s="8">
        <v>521673</v>
      </c>
      <c r="G14" s="9">
        <f t="shared" si="1"/>
        <v>76.925583651061103</v>
      </c>
      <c r="H14" s="81"/>
    </row>
    <row r="15" spans="1:9" s="78" customFormat="1" ht="20.25" customHeight="1" x14ac:dyDescent="0.2">
      <c r="A15" s="76"/>
      <c r="B15" s="80" t="s">
        <v>13</v>
      </c>
      <c r="C15" s="7">
        <v>7390520</v>
      </c>
      <c r="D15" s="8">
        <v>72282</v>
      </c>
      <c r="E15" s="8">
        <f t="shared" si="0"/>
        <v>7865.04992199356</v>
      </c>
      <c r="F15" s="8">
        <v>1261742</v>
      </c>
      <c r="G15" s="11">
        <f t="shared" si="1"/>
        <v>57.287464473719666</v>
      </c>
      <c r="H15" s="81"/>
    </row>
    <row r="16" spans="1:9" s="78" customFormat="1" ht="20.25" customHeight="1" x14ac:dyDescent="0.2">
      <c r="A16" s="76"/>
      <c r="B16" s="79" t="s">
        <v>14</v>
      </c>
      <c r="C16" s="7">
        <v>3659576.6120999996</v>
      </c>
      <c r="D16" s="8">
        <v>37288</v>
      </c>
      <c r="E16" s="8">
        <f t="shared" si="0"/>
        <v>7549.503680499397</v>
      </c>
      <c r="F16" s="8">
        <v>540464</v>
      </c>
      <c r="G16" s="9">
        <f t="shared" si="1"/>
        <v>68.992569347819654</v>
      </c>
      <c r="H16" s="81"/>
    </row>
    <row r="17" spans="1:9" s="78" customFormat="1" ht="20.25" customHeight="1" x14ac:dyDescent="0.2">
      <c r="A17" s="76"/>
      <c r="B17" s="79" t="s">
        <v>15</v>
      </c>
      <c r="C17" s="7">
        <v>4428660</v>
      </c>
      <c r="D17" s="10">
        <v>56706</v>
      </c>
      <c r="E17" s="8">
        <f t="shared" si="0"/>
        <v>6007.5856848685116</v>
      </c>
      <c r="F17" s="8">
        <v>689964</v>
      </c>
      <c r="G17" s="11">
        <f t="shared" si="1"/>
        <v>82.186896707654299</v>
      </c>
      <c r="H17" s="76"/>
    </row>
    <row r="18" spans="1:9" s="78" customFormat="1" ht="20.25" customHeight="1" x14ac:dyDescent="0.2">
      <c r="A18" s="76"/>
      <c r="B18" s="77" t="s">
        <v>75</v>
      </c>
      <c r="C18" s="7">
        <v>2912111.3409647951</v>
      </c>
      <c r="D18" s="8">
        <v>22524</v>
      </c>
      <c r="E18" s="8">
        <f t="shared" si="0"/>
        <v>9945.3278587106906</v>
      </c>
      <c r="F18" s="8">
        <v>325331</v>
      </c>
      <c r="G18" s="11">
        <f t="shared" si="1"/>
        <v>69.234103113444462</v>
      </c>
      <c r="H18" s="76"/>
    </row>
    <row r="19" spans="1:9" s="78" customFormat="1" ht="20.25" customHeight="1" x14ac:dyDescent="0.2">
      <c r="A19" s="76"/>
      <c r="B19" s="80" t="s">
        <v>17</v>
      </c>
      <c r="C19" s="7">
        <v>2418597.5780799999</v>
      </c>
      <c r="D19" s="8">
        <v>34032</v>
      </c>
      <c r="E19" s="8">
        <f t="shared" si="0"/>
        <v>5466.7950030740303</v>
      </c>
      <c r="F19" s="8">
        <v>340536</v>
      </c>
      <c r="G19" s="9">
        <f t="shared" si="1"/>
        <v>99.936570582845874</v>
      </c>
      <c r="H19" s="81"/>
    </row>
    <row r="20" spans="1:9" s="78" customFormat="1" ht="20.25" customHeight="1" x14ac:dyDescent="0.2">
      <c r="A20" s="76"/>
      <c r="B20" s="77" t="s">
        <v>103</v>
      </c>
      <c r="C20" s="7">
        <v>8976360</v>
      </c>
      <c r="D20" s="8">
        <v>89259.8</v>
      </c>
      <c r="E20" s="8">
        <f t="shared" si="0"/>
        <v>7735.7246013236727</v>
      </c>
      <c r="F20" s="8">
        <v>1776131</v>
      </c>
      <c r="G20" s="9">
        <f t="shared" si="1"/>
        <v>50.255189510233201</v>
      </c>
      <c r="H20" s="76"/>
    </row>
    <row r="21" spans="1:9" s="78" customFormat="1" ht="20.25" customHeight="1" x14ac:dyDescent="0.2">
      <c r="A21" s="76"/>
      <c r="B21" s="79" t="s">
        <v>19</v>
      </c>
      <c r="C21" s="7">
        <v>4320380</v>
      </c>
      <c r="D21" s="8">
        <v>53876</v>
      </c>
      <c r="E21" s="8">
        <f t="shared" si="0"/>
        <v>6168.5522881602774</v>
      </c>
      <c r="F21" s="8">
        <v>1125764</v>
      </c>
      <c r="G21" s="9">
        <f t="shared" si="1"/>
        <v>47.857277368968987</v>
      </c>
      <c r="H21" s="81"/>
    </row>
    <row r="22" spans="1:9" s="78" customFormat="1" ht="20.25" customHeight="1" x14ac:dyDescent="0.2">
      <c r="A22" s="76"/>
      <c r="B22" s="79" t="s">
        <v>20</v>
      </c>
      <c r="C22" s="7">
        <v>6567661.9570000004</v>
      </c>
      <c r="D22" s="10">
        <v>56309</v>
      </c>
      <c r="E22" s="8">
        <f t="shared" si="0"/>
        <v>8972.0074219587805</v>
      </c>
      <c r="F22" s="8">
        <v>573610</v>
      </c>
      <c r="G22" s="11">
        <f t="shared" si="1"/>
        <v>98.16600129007513</v>
      </c>
      <c r="H22" s="81"/>
    </row>
    <row r="23" spans="1:9" s="78" customFormat="1" ht="20.25" customHeight="1" x14ac:dyDescent="0.2">
      <c r="A23" s="76"/>
      <c r="B23" s="80" t="s">
        <v>21</v>
      </c>
      <c r="C23" s="7">
        <v>4804726.6336599989</v>
      </c>
      <c r="D23" s="8">
        <v>51018</v>
      </c>
      <c r="E23" s="8">
        <f t="shared" si="0"/>
        <v>7244.3913214039067</v>
      </c>
      <c r="F23" s="8">
        <v>655089</v>
      </c>
      <c r="G23" s="11">
        <f t="shared" si="1"/>
        <v>77.879494236660975</v>
      </c>
      <c r="H23" s="81"/>
    </row>
    <row r="24" spans="1:9" s="78" customFormat="1" ht="20.25" customHeight="1" x14ac:dyDescent="0.2">
      <c r="A24" s="76"/>
      <c r="B24" s="79" t="s">
        <v>22</v>
      </c>
      <c r="C24" s="7">
        <v>5285433.33</v>
      </c>
      <c r="D24" s="8">
        <v>62869</v>
      </c>
      <c r="E24" s="8">
        <f t="shared" si="0"/>
        <v>6466.9677363308574</v>
      </c>
      <c r="F24" s="8">
        <v>1244660</v>
      </c>
      <c r="G24" s="9">
        <f t="shared" si="1"/>
        <v>50.510982919030099</v>
      </c>
      <c r="H24" s="81"/>
    </row>
    <row r="25" spans="1:9" s="78" customFormat="1" ht="20.25" customHeight="1" x14ac:dyDescent="0.2">
      <c r="A25" s="76"/>
      <c r="B25" s="80" t="s">
        <v>23</v>
      </c>
      <c r="C25" s="7">
        <v>3187577.6920000003</v>
      </c>
      <c r="D25" s="8">
        <v>32198</v>
      </c>
      <c r="E25" s="8">
        <f t="shared" si="0"/>
        <v>7615.3265420212447</v>
      </c>
      <c r="F25" s="8">
        <v>699276</v>
      </c>
      <c r="G25" s="9">
        <f t="shared" si="1"/>
        <v>46.044766301145756</v>
      </c>
      <c r="H25" s="89"/>
    </row>
    <row r="26" spans="1:9" s="78" customFormat="1" ht="20.25" customHeight="1" x14ac:dyDescent="0.2">
      <c r="A26" s="76"/>
      <c r="B26" s="77" t="s">
        <v>76</v>
      </c>
      <c r="C26" s="7">
        <v>1633251.4108768923</v>
      </c>
      <c r="D26" s="8">
        <v>21009</v>
      </c>
      <c r="E26" s="8">
        <f t="shared" si="0"/>
        <v>5980.0430250657864</v>
      </c>
      <c r="F26" s="12">
        <v>446476</v>
      </c>
      <c r="G26" s="9">
        <f t="shared" si="1"/>
        <v>47.05516085971027</v>
      </c>
      <c r="H26" s="76"/>
    </row>
    <row r="27" spans="1:9" s="78" customFormat="1" ht="20.25" customHeight="1" x14ac:dyDescent="0.2">
      <c r="A27" s="76"/>
      <c r="B27" s="79" t="s">
        <v>25</v>
      </c>
      <c r="C27" s="7">
        <v>4096992.95059</v>
      </c>
      <c r="D27" s="10">
        <v>27323</v>
      </c>
      <c r="E27" s="8">
        <f t="shared" si="0"/>
        <v>11534.359473393788</v>
      </c>
      <c r="F27" s="8">
        <v>281823</v>
      </c>
      <c r="G27" s="11">
        <f t="shared" si="1"/>
        <v>96.950923097121233</v>
      </c>
      <c r="H27" s="89"/>
    </row>
    <row r="28" spans="1:9" s="78" customFormat="1" ht="20.25" customHeight="1" x14ac:dyDescent="0.2">
      <c r="A28" s="76"/>
      <c r="B28" s="77" t="s">
        <v>100</v>
      </c>
      <c r="C28" s="7">
        <v>15520750.59</v>
      </c>
      <c r="D28" s="8">
        <v>118074</v>
      </c>
      <c r="E28" s="8">
        <f t="shared" si="0"/>
        <v>10111.488486359924</v>
      </c>
      <c r="F28" s="8">
        <v>3244258</v>
      </c>
      <c r="G28" s="9">
        <f t="shared" si="1"/>
        <v>36.394762685335138</v>
      </c>
      <c r="H28" s="76"/>
    </row>
    <row r="29" spans="1:9" s="78" customFormat="1" ht="20.25" customHeight="1" x14ac:dyDescent="0.2">
      <c r="A29" s="76"/>
      <c r="B29" s="79" t="s">
        <v>133</v>
      </c>
      <c r="C29" s="7">
        <v>3170318</v>
      </c>
      <c r="D29" s="8">
        <v>47632</v>
      </c>
      <c r="E29" s="8">
        <f t="shared" si="0"/>
        <v>5119.8903129118107</v>
      </c>
      <c r="F29" s="8">
        <v>897878</v>
      </c>
      <c r="G29" s="9">
        <f t="shared" si="1"/>
        <v>53.049523431913919</v>
      </c>
      <c r="H29" s="89"/>
      <c r="I29" s="89"/>
    </row>
    <row r="30" spans="1:9" s="78" customFormat="1" ht="20.25" customHeight="1" x14ac:dyDescent="0.2">
      <c r="A30" s="76"/>
      <c r="B30" s="79" t="s">
        <v>27</v>
      </c>
      <c r="C30" s="7">
        <v>7647352.9999999981</v>
      </c>
      <c r="D30" s="8">
        <v>75634</v>
      </c>
      <c r="E30" s="8">
        <f t="shared" si="0"/>
        <v>7777.6915550800295</v>
      </c>
      <c r="F30" s="8">
        <v>1482380</v>
      </c>
      <c r="G30" s="9">
        <f t="shared" si="1"/>
        <v>51.022005153874176</v>
      </c>
      <c r="H30" s="81"/>
    </row>
    <row r="31" spans="1:9" s="78" customFormat="1" ht="20.25" customHeight="1" thickBot="1" x14ac:dyDescent="0.25">
      <c r="A31" s="76"/>
      <c r="B31" s="79" t="s">
        <v>132</v>
      </c>
      <c r="C31" s="8">
        <v>2871419.1545799994</v>
      </c>
      <c r="D31" s="8">
        <v>17681</v>
      </c>
      <c r="E31" s="8">
        <f t="shared" si="0"/>
        <v>12492.415389749096</v>
      </c>
      <c r="F31" s="8">
        <v>134829</v>
      </c>
      <c r="G31" s="9">
        <f t="shared" si="1"/>
        <v>131.13647657403081</v>
      </c>
      <c r="H31" s="76"/>
    </row>
    <row r="32" spans="1:9" s="78" customFormat="1" ht="26.25" customHeight="1" thickBot="1" x14ac:dyDescent="0.25">
      <c r="A32" s="81"/>
      <c r="B32" s="171" t="s">
        <v>28</v>
      </c>
      <c r="C32" s="172">
        <f>SUM(C8:C31)</f>
        <v>199131016.49608946</v>
      </c>
      <c r="D32" s="172">
        <f>SUM(D8:D31)</f>
        <v>2003197.76654835</v>
      </c>
      <c r="E32" s="172">
        <f t="shared" si="0"/>
        <v>7646.6591344561948</v>
      </c>
      <c r="F32" s="172">
        <v>40916266</v>
      </c>
      <c r="G32" s="173">
        <f t="shared" si="1"/>
        <v>48.958469635238707</v>
      </c>
      <c r="H32" s="76"/>
    </row>
    <row r="33" spans="1:8" ht="8.25" customHeight="1" x14ac:dyDescent="0.2">
      <c r="A33" s="70"/>
      <c r="B33" s="83"/>
      <c r="C33" s="71"/>
      <c r="D33" s="71"/>
      <c r="E33" s="84"/>
      <c r="F33" s="71"/>
      <c r="G33" s="66"/>
      <c r="H33" s="70"/>
    </row>
    <row r="34" spans="1:8" x14ac:dyDescent="0.2">
      <c r="A34" s="85"/>
      <c r="B34" s="132" t="s">
        <v>77</v>
      </c>
      <c r="C34" s="132"/>
      <c r="D34" s="132"/>
      <c r="E34" s="132"/>
      <c r="F34" s="132"/>
      <c r="G34" s="132"/>
    </row>
    <row r="35" spans="1:8" x14ac:dyDescent="0.2">
      <c r="B35" s="135" t="s">
        <v>78</v>
      </c>
      <c r="C35" s="135"/>
      <c r="D35" s="135"/>
      <c r="E35" s="135"/>
      <c r="F35" s="135"/>
      <c r="G35" s="135"/>
    </row>
    <row r="36" spans="1:8" x14ac:dyDescent="0.2">
      <c r="B36" s="135" t="s">
        <v>79</v>
      </c>
      <c r="C36" s="135"/>
      <c r="D36" s="135"/>
      <c r="E36" s="135"/>
      <c r="F36" s="135"/>
      <c r="G36" s="135"/>
    </row>
    <row r="37" spans="1:8" x14ac:dyDescent="0.2">
      <c r="B37" s="135" t="s">
        <v>102</v>
      </c>
      <c r="C37" s="135"/>
      <c r="D37" s="135"/>
      <c r="E37" s="135"/>
      <c r="F37" s="135"/>
      <c r="G37" s="135"/>
    </row>
    <row r="38" spans="1:8" x14ac:dyDescent="0.2">
      <c r="B38" s="67"/>
      <c r="C38" s="67"/>
      <c r="D38" s="67"/>
      <c r="E38" s="67"/>
      <c r="F38" s="67"/>
      <c r="G38" s="67"/>
    </row>
    <row r="39" spans="1:8" x14ac:dyDescent="0.2">
      <c r="B39" s="137" t="s">
        <v>126</v>
      </c>
      <c r="C39" s="137"/>
      <c r="D39" s="137"/>
      <c r="E39" s="137"/>
      <c r="F39" s="137"/>
      <c r="G39" s="137"/>
    </row>
    <row r="40" spans="1:8" x14ac:dyDescent="0.2">
      <c r="B40" s="139"/>
      <c r="C40" s="139"/>
      <c r="D40" s="139"/>
      <c r="E40" s="139"/>
      <c r="F40" s="139"/>
      <c r="G40" s="139"/>
    </row>
    <row r="41" spans="1:8" x14ac:dyDescent="0.2">
      <c r="B41" s="139"/>
      <c r="C41" s="139"/>
      <c r="D41" s="139"/>
      <c r="E41" s="139"/>
      <c r="F41" s="139"/>
      <c r="G41" s="139"/>
    </row>
    <row r="42" spans="1:8" x14ac:dyDescent="0.2">
      <c r="B42" s="139"/>
      <c r="C42" s="139"/>
      <c r="D42" s="139"/>
      <c r="E42" s="139"/>
      <c r="F42" s="139"/>
      <c r="G42" s="139"/>
    </row>
    <row r="43" spans="1:8" x14ac:dyDescent="0.2">
      <c r="B43" s="139"/>
      <c r="C43" s="139"/>
      <c r="D43" s="139"/>
      <c r="E43" s="139"/>
      <c r="F43" s="139"/>
      <c r="G43" s="139"/>
    </row>
  </sheetData>
  <mergeCells count="14">
    <mergeCell ref="B40:G40"/>
    <mergeCell ref="B41:G41"/>
    <mergeCell ref="B42:G42"/>
    <mergeCell ref="B43:G43"/>
    <mergeCell ref="B39:G39"/>
    <mergeCell ref="B1:G1"/>
    <mergeCell ref="B3:G3"/>
    <mergeCell ref="B4:G4"/>
    <mergeCell ref="B5:G5"/>
    <mergeCell ref="B34:G34"/>
    <mergeCell ref="B38:G38"/>
    <mergeCell ref="B35:G35"/>
    <mergeCell ref="B36:G36"/>
    <mergeCell ref="B37:G37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219075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68" customWidth="1"/>
    <col min="2" max="2" width="27.140625" style="68" customWidth="1"/>
    <col min="3" max="3" width="23.7109375" style="86" customWidth="1"/>
    <col min="4" max="4" width="17" style="68" customWidth="1"/>
    <col min="5" max="5" width="19.42578125" style="68" customWidth="1"/>
    <col min="6" max="6" width="19.42578125" style="86" customWidth="1"/>
    <col min="7" max="7" width="19.42578125" style="68" customWidth="1"/>
    <col min="8" max="8" width="14.28515625" style="68" customWidth="1"/>
    <col min="9" max="16384" width="11.42578125" style="68"/>
  </cols>
  <sheetData>
    <row r="1" spans="1:7" ht="15.75" x14ac:dyDescent="0.2">
      <c r="B1" s="69"/>
      <c r="C1" s="69"/>
      <c r="D1" s="69"/>
      <c r="E1" s="69"/>
      <c r="F1" s="69"/>
      <c r="G1" s="69"/>
    </row>
    <row r="2" spans="1:7" x14ac:dyDescent="0.2">
      <c r="A2" s="70"/>
      <c r="B2" s="70"/>
      <c r="C2" s="71"/>
      <c r="D2" s="70"/>
      <c r="E2" s="70"/>
      <c r="F2" s="71"/>
      <c r="G2" s="70"/>
    </row>
    <row r="3" spans="1:7" s="78" customFormat="1" ht="18.75" customHeight="1" x14ac:dyDescent="0.2">
      <c r="A3" s="76"/>
      <c r="B3" s="72" t="s">
        <v>58</v>
      </c>
      <c r="C3" s="72"/>
      <c r="D3" s="72"/>
      <c r="E3" s="72"/>
      <c r="F3" s="72"/>
      <c r="G3" s="72"/>
    </row>
    <row r="4" spans="1:7" s="75" customFormat="1" ht="18.75" customHeight="1" x14ac:dyDescent="0.2">
      <c r="A4" s="74"/>
      <c r="B4" s="141" t="s">
        <v>59</v>
      </c>
      <c r="C4" s="141"/>
      <c r="D4" s="141"/>
      <c r="E4" s="141"/>
      <c r="F4" s="141"/>
      <c r="G4" s="141"/>
    </row>
    <row r="5" spans="1:7" ht="18.75" customHeight="1" x14ac:dyDescent="0.2">
      <c r="A5" s="70"/>
      <c r="B5" s="73" t="s">
        <v>82</v>
      </c>
      <c r="C5" s="73"/>
      <c r="D5" s="73"/>
      <c r="E5" s="73"/>
      <c r="F5" s="73"/>
      <c r="G5" s="73"/>
    </row>
    <row r="6" spans="1:7" ht="13.5" thickBot="1" x14ac:dyDescent="0.25">
      <c r="A6" s="70"/>
      <c r="B6" s="70"/>
      <c r="C6" s="71"/>
      <c r="D6" s="70"/>
      <c r="E6" s="70"/>
      <c r="F6" s="71"/>
      <c r="G6" s="70"/>
    </row>
    <row r="7" spans="1:7" s="75" customFormat="1" ht="53.25" customHeight="1" thickBot="1" x14ac:dyDescent="0.25">
      <c r="A7" s="74"/>
      <c r="B7" s="158" t="s">
        <v>74</v>
      </c>
      <c r="C7" s="159" t="s">
        <v>138</v>
      </c>
      <c r="D7" s="160" t="s">
        <v>3</v>
      </c>
      <c r="E7" s="159" t="s">
        <v>137</v>
      </c>
      <c r="F7" s="161" t="s">
        <v>140</v>
      </c>
      <c r="G7" s="162" t="s">
        <v>5</v>
      </c>
    </row>
    <row r="8" spans="1:7" s="78" customFormat="1" ht="20.25" customHeight="1" x14ac:dyDescent="0.2">
      <c r="A8" s="76"/>
      <c r="B8" s="77" t="s">
        <v>69</v>
      </c>
      <c r="C8" s="7">
        <v>23215409.648619998</v>
      </c>
      <c r="D8" s="8">
        <v>162045.05319420001</v>
      </c>
      <c r="E8" s="8">
        <f t="shared" ref="E8:E32" si="0">C8/D8/13*1000</f>
        <v>11020.396531706383</v>
      </c>
      <c r="F8" s="8">
        <v>2941651</v>
      </c>
      <c r="G8" s="9">
        <f>D8/F8*1000</f>
        <v>55.086430441340596</v>
      </c>
    </row>
    <row r="9" spans="1:7" s="78" customFormat="1" ht="20.25" customHeight="1" x14ac:dyDescent="0.2">
      <c r="A9" s="76"/>
      <c r="B9" s="79" t="s">
        <v>7</v>
      </c>
      <c r="C9" s="7">
        <v>72756170.000000015</v>
      </c>
      <c r="D9" s="8">
        <v>651272</v>
      </c>
      <c r="E9" s="8">
        <f t="shared" si="0"/>
        <v>8593.3810474555376</v>
      </c>
      <c r="F9" s="8">
        <v>16052634</v>
      </c>
      <c r="G9" s="9">
        <f>D9/F9*1000</f>
        <v>40.5710365040404</v>
      </c>
    </row>
    <row r="10" spans="1:7" s="78" customFormat="1" ht="20.25" customHeight="1" x14ac:dyDescent="0.2">
      <c r="A10" s="76"/>
      <c r="B10" s="79" t="s">
        <v>8</v>
      </c>
      <c r="C10" s="7">
        <v>4451204.9259787854</v>
      </c>
      <c r="D10" s="8">
        <v>40391</v>
      </c>
      <c r="E10" s="8">
        <f t="shared" si="0"/>
        <v>8477.1453769761829</v>
      </c>
      <c r="F10" s="8">
        <v>381202</v>
      </c>
      <c r="G10" s="9">
        <f t="shared" ref="G10:G32" si="1">D10/F10*1000</f>
        <v>105.95694671066784</v>
      </c>
    </row>
    <row r="11" spans="1:7" s="78" customFormat="1" ht="20.25" customHeight="1" x14ac:dyDescent="0.2">
      <c r="A11" s="76"/>
      <c r="B11" s="79" t="s">
        <v>9</v>
      </c>
      <c r="C11" s="7">
        <v>18535467</v>
      </c>
      <c r="D11" s="8">
        <v>119155</v>
      </c>
      <c r="E11" s="8">
        <f t="shared" si="0"/>
        <v>11965.969987379076</v>
      </c>
      <c r="F11" s="8">
        <v>3452382</v>
      </c>
      <c r="G11" s="9">
        <f t="shared" si="1"/>
        <v>34.513851595796758</v>
      </c>
    </row>
    <row r="12" spans="1:7" s="78" customFormat="1" ht="20.25" customHeight="1" x14ac:dyDescent="0.2">
      <c r="A12" s="76"/>
      <c r="B12" s="80" t="s">
        <v>10</v>
      </c>
      <c r="C12" s="7">
        <v>6618768</v>
      </c>
      <c r="D12" s="10">
        <v>58656</v>
      </c>
      <c r="E12" s="8">
        <f t="shared" si="0"/>
        <v>8680.0327332242214</v>
      </c>
      <c r="F12" s="8">
        <v>1036429</v>
      </c>
      <c r="G12" s="11">
        <f t="shared" si="1"/>
        <v>56.594325322815166</v>
      </c>
    </row>
    <row r="13" spans="1:7" s="78" customFormat="1" ht="20.25" customHeight="1" x14ac:dyDescent="0.2">
      <c r="A13" s="76"/>
      <c r="B13" s="79" t="s">
        <v>11</v>
      </c>
      <c r="C13" s="7">
        <v>8641402.0800000019</v>
      </c>
      <c r="D13" s="10">
        <v>75041</v>
      </c>
      <c r="E13" s="8">
        <f t="shared" si="0"/>
        <v>8858.1340456960479</v>
      </c>
      <c r="F13" s="8">
        <v>1074833</v>
      </c>
      <c r="G13" s="11">
        <f t="shared" si="1"/>
        <v>69.816427296147396</v>
      </c>
    </row>
    <row r="14" spans="1:7" s="78" customFormat="1" ht="20.25" customHeight="1" x14ac:dyDescent="0.2">
      <c r="A14" s="76"/>
      <c r="B14" s="80" t="s">
        <v>12</v>
      </c>
      <c r="C14" s="7">
        <v>6239272.6029999992</v>
      </c>
      <c r="D14" s="8">
        <v>41239</v>
      </c>
      <c r="E14" s="8">
        <f t="shared" si="0"/>
        <v>11638.110681263253</v>
      </c>
      <c r="F14" s="8">
        <v>529361</v>
      </c>
      <c r="G14" s="9">
        <f t="shared" si="1"/>
        <v>77.903358955419833</v>
      </c>
    </row>
    <row r="15" spans="1:7" s="78" customFormat="1" ht="20.25" customHeight="1" x14ac:dyDescent="0.2">
      <c r="A15" s="76"/>
      <c r="B15" s="80" t="s">
        <v>13</v>
      </c>
      <c r="C15" s="7">
        <v>9633583.9999999981</v>
      </c>
      <c r="D15" s="8">
        <v>73224</v>
      </c>
      <c r="E15" s="8">
        <f t="shared" si="0"/>
        <v>10120.246409331952</v>
      </c>
      <c r="F15" s="8">
        <v>1277448</v>
      </c>
      <c r="G15" s="11">
        <f t="shared" si="1"/>
        <v>57.320532812294509</v>
      </c>
    </row>
    <row r="16" spans="1:7" s="78" customFormat="1" ht="20.25" customHeight="1" x14ac:dyDescent="0.2">
      <c r="A16" s="76"/>
      <c r="B16" s="79" t="s">
        <v>14</v>
      </c>
      <c r="C16" s="7">
        <v>4756096.2947400007</v>
      </c>
      <c r="D16" s="8">
        <v>38191</v>
      </c>
      <c r="E16" s="8">
        <f t="shared" si="0"/>
        <v>9579.5753222970397</v>
      </c>
      <c r="F16" s="8">
        <v>546742</v>
      </c>
      <c r="G16" s="9">
        <f t="shared" si="1"/>
        <v>69.851959425103615</v>
      </c>
    </row>
    <row r="17" spans="1:8" s="78" customFormat="1" ht="20.25" customHeight="1" x14ac:dyDescent="0.2">
      <c r="A17" s="76"/>
      <c r="B17" s="79" t="s">
        <v>15</v>
      </c>
      <c r="C17" s="7">
        <v>5918540</v>
      </c>
      <c r="D17" s="10">
        <v>59602</v>
      </c>
      <c r="E17" s="8">
        <f t="shared" si="0"/>
        <v>7638.5407820594564</v>
      </c>
      <c r="F17" s="8">
        <v>700156</v>
      </c>
      <c r="G17" s="11">
        <f t="shared" si="1"/>
        <v>85.126743182947806</v>
      </c>
    </row>
    <row r="18" spans="1:8" s="78" customFormat="1" ht="20.25" customHeight="1" x14ac:dyDescent="0.2">
      <c r="A18" s="76"/>
      <c r="B18" s="77" t="s">
        <v>75</v>
      </c>
      <c r="C18" s="7">
        <v>3746421.4435629183</v>
      </c>
      <c r="D18" s="10">
        <v>23029</v>
      </c>
      <c r="E18" s="8">
        <f t="shared" si="0"/>
        <v>12514.059007749154</v>
      </c>
      <c r="F18" s="8">
        <v>329220</v>
      </c>
      <c r="G18" s="11">
        <f t="shared" si="1"/>
        <v>69.950185286434589</v>
      </c>
    </row>
    <row r="19" spans="1:8" s="78" customFormat="1" ht="20.25" customHeight="1" x14ac:dyDescent="0.2">
      <c r="A19" s="76"/>
      <c r="B19" s="80" t="s">
        <v>17</v>
      </c>
      <c r="C19" s="7">
        <v>3138817.5965600004</v>
      </c>
      <c r="D19" s="8">
        <v>35380</v>
      </c>
      <c r="E19" s="8">
        <f t="shared" si="0"/>
        <v>6824.4066542592527</v>
      </c>
      <c r="F19" s="8">
        <v>344741</v>
      </c>
      <c r="G19" s="9">
        <f t="shared" si="1"/>
        <v>102.62776983300506</v>
      </c>
    </row>
    <row r="20" spans="1:8" s="78" customFormat="1" ht="20.25" customHeight="1" x14ac:dyDescent="0.2">
      <c r="A20" s="76"/>
      <c r="B20" s="77" t="s">
        <v>72</v>
      </c>
      <c r="C20" s="8">
        <v>12118740</v>
      </c>
      <c r="D20" s="8">
        <v>91040</v>
      </c>
      <c r="E20" s="8">
        <f t="shared" si="0"/>
        <v>10239.573475733407</v>
      </c>
      <c r="F20" s="8">
        <v>1798833</v>
      </c>
      <c r="G20" s="9">
        <f t="shared" si="1"/>
        <v>50.610590310495752</v>
      </c>
    </row>
    <row r="21" spans="1:8" s="78" customFormat="1" ht="20.25" customHeight="1" x14ac:dyDescent="0.2">
      <c r="A21" s="76"/>
      <c r="B21" s="79" t="s">
        <v>19</v>
      </c>
      <c r="C21" s="7">
        <v>6015581.1400000006</v>
      </c>
      <c r="D21" s="8">
        <v>55457</v>
      </c>
      <c r="E21" s="8">
        <f t="shared" si="0"/>
        <v>8344.06857149198</v>
      </c>
      <c r="F21" s="8">
        <v>1140521</v>
      </c>
      <c r="G21" s="9">
        <f t="shared" si="1"/>
        <v>48.624269084041416</v>
      </c>
    </row>
    <row r="22" spans="1:8" s="78" customFormat="1" ht="20.25" customHeight="1" x14ac:dyDescent="0.2">
      <c r="A22" s="76"/>
      <c r="B22" s="79" t="s">
        <v>20</v>
      </c>
      <c r="C22" s="7">
        <v>7960989.4499999993</v>
      </c>
      <c r="D22" s="10">
        <v>56254</v>
      </c>
      <c r="E22" s="8">
        <f t="shared" si="0"/>
        <v>10886.049060442881</v>
      </c>
      <c r="F22" s="8">
        <v>587449</v>
      </c>
      <c r="G22" s="11">
        <f t="shared" si="1"/>
        <v>95.759802127503832</v>
      </c>
    </row>
    <row r="23" spans="1:8" s="78" customFormat="1" ht="20.25" customHeight="1" x14ac:dyDescent="0.2">
      <c r="A23" s="76"/>
      <c r="B23" s="80" t="s">
        <v>21</v>
      </c>
      <c r="C23" s="7">
        <v>6566056.2085200008</v>
      </c>
      <c r="D23" s="8">
        <v>52331</v>
      </c>
      <c r="E23" s="8">
        <f t="shared" si="0"/>
        <v>9651.664344446519</v>
      </c>
      <c r="F23" s="8">
        <v>665157</v>
      </c>
      <c r="G23" s="11">
        <f t="shared" si="1"/>
        <v>78.674658764772829</v>
      </c>
    </row>
    <row r="24" spans="1:8" s="78" customFormat="1" ht="20.25" customHeight="1" x14ac:dyDescent="0.2">
      <c r="A24" s="76"/>
      <c r="B24" s="79" t="s">
        <v>22</v>
      </c>
      <c r="C24" s="7">
        <v>6811029.29</v>
      </c>
      <c r="D24" s="8">
        <v>64298</v>
      </c>
      <c r="E24" s="8">
        <f t="shared" si="0"/>
        <v>8148.3923294659244</v>
      </c>
      <c r="F24" s="8">
        <v>1263152</v>
      </c>
      <c r="G24" s="9">
        <f t="shared" si="1"/>
        <v>50.90282087983077</v>
      </c>
    </row>
    <row r="25" spans="1:8" s="78" customFormat="1" ht="20.25" customHeight="1" x14ac:dyDescent="0.2">
      <c r="A25" s="76"/>
      <c r="B25" s="80" t="s">
        <v>23</v>
      </c>
      <c r="C25" s="7">
        <v>4250574.9000000004</v>
      </c>
      <c r="D25" s="8">
        <v>36547</v>
      </c>
      <c r="E25" s="8">
        <f t="shared" si="0"/>
        <v>8946.4880838372501</v>
      </c>
      <c r="F25" s="8">
        <v>710443</v>
      </c>
      <c r="G25" s="9">
        <f t="shared" si="1"/>
        <v>51.442550633900254</v>
      </c>
    </row>
    <row r="26" spans="1:8" s="78" customFormat="1" ht="20.25" customHeight="1" x14ac:dyDescent="0.2">
      <c r="A26" s="76"/>
      <c r="B26" s="77" t="s">
        <v>76</v>
      </c>
      <c r="C26" s="7">
        <v>2161257.2543233866</v>
      </c>
      <c r="D26" s="8">
        <v>23248</v>
      </c>
      <c r="E26" s="8">
        <f t="shared" si="0"/>
        <v>7151.1767904712624</v>
      </c>
      <c r="F26" s="8">
        <v>455198</v>
      </c>
      <c r="G26" s="9">
        <f t="shared" si="1"/>
        <v>51.072280633921942</v>
      </c>
      <c r="H26" s="87"/>
    </row>
    <row r="27" spans="1:8" s="78" customFormat="1" ht="20.25" customHeight="1" x14ac:dyDescent="0.2">
      <c r="A27" s="76"/>
      <c r="B27" s="79" t="s">
        <v>25</v>
      </c>
      <c r="C27" s="7">
        <v>5241754.970999998</v>
      </c>
      <c r="D27" s="10">
        <v>31698</v>
      </c>
      <c r="E27" s="8">
        <f t="shared" si="0"/>
        <v>12720.421504389984</v>
      </c>
      <c r="F27" s="8">
        <v>286646</v>
      </c>
      <c r="G27" s="11">
        <f t="shared" si="1"/>
        <v>110.58239082352449</v>
      </c>
    </row>
    <row r="28" spans="1:8" s="78" customFormat="1" ht="20.25" customHeight="1" x14ac:dyDescent="0.2">
      <c r="A28" s="76"/>
      <c r="B28" s="77" t="s">
        <v>100</v>
      </c>
      <c r="C28" s="7">
        <v>19803186.200000003</v>
      </c>
      <c r="D28" s="8">
        <v>123685</v>
      </c>
      <c r="E28" s="8">
        <f t="shared" si="0"/>
        <v>12316.141936246237</v>
      </c>
      <c r="F28" s="8">
        <v>3274462</v>
      </c>
      <c r="G28" s="9">
        <f t="shared" si="1"/>
        <v>37.772617303239436</v>
      </c>
    </row>
    <row r="29" spans="1:8" s="78" customFormat="1" ht="20.25" customHeight="1" x14ac:dyDescent="0.2">
      <c r="A29" s="76"/>
      <c r="B29" s="79" t="s">
        <v>133</v>
      </c>
      <c r="C29" s="7">
        <v>4000028.0000000005</v>
      </c>
      <c r="D29" s="8">
        <v>49936</v>
      </c>
      <c r="E29" s="8">
        <f t="shared" si="0"/>
        <v>6161.776304438913</v>
      </c>
      <c r="F29" s="8">
        <v>912514</v>
      </c>
      <c r="G29" s="9">
        <f t="shared" si="1"/>
        <v>54.723543967544607</v>
      </c>
    </row>
    <row r="30" spans="1:8" s="78" customFormat="1" ht="20.25" customHeight="1" x14ac:dyDescent="0.2">
      <c r="A30" s="76"/>
      <c r="B30" s="79" t="s">
        <v>27</v>
      </c>
      <c r="C30" s="7">
        <v>10120410</v>
      </c>
      <c r="D30" s="8">
        <v>77422</v>
      </c>
      <c r="E30" s="8">
        <f t="shared" si="0"/>
        <v>10055.192024528906</v>
      </c>
      <c r="F30" s="8">
        <v>1503282</v>
      </c>
      <c r="G30" s="9">
        <f t="shared" si="1"/>
        <v>51.501980333696537</v>
      </c>
    </row>
    <row r="31" spans="1:8" s="78" customFormat="1" ht="20.25" customHeight="1" thickBot="1" x14ac:dyDescent="0.25">
      <c r="A31" s="76"/>
      <c r="B31" s="79" t="s">
        <v>132</v>
      </c>
      <c r="C31" s="8">
        <v>3810205.1542099998</v>
      </c>
      <c r="D31" s="8">
        <v>17563</v>
      </c>
      <c r="E31" s="8">
        <f t="shared" si="0"/>
        <v>16688.077445197287</v>
      </c>
      <c r="F31" s="8">
        <v>139622</v>
      </c>
      <c r="G31" s="9">
        <f t="shared" si="1"/>
        <v>125.78963200641732</v>
      </c>
    </row>
    <row r="32" spans="1:8" s="82" customFormat="1" ht="26.25" customHeight="1" thickBot="1" x14ac:dyDescent="0.25">
      <c r="A32" s="81"/>
      <c r="B32" s="171" t="s">
        <v>28</v>
      </c>
      <c r="C32" s="172">
        <f>SUM(C8:C31)</f>
        <v>256510966.16051504</v>
      </c>
      <c r="D32" s="172">
        <f>SUM(D8:D31)</f>
        <v>2056704.0531942002</v>
      </c>
      <c r="E32" s="172">
        <f t="shared" si="0"/>
        <v>9593.8026430849659</v>
      </c>
      <c r="F32" s="172">
        <v>41404078</v>
      </c>
      <c r="G32" s="173">
        <f t="shared" si="1"/>
        <v>49.67394886064605</v>
      </c>
    </row>
    <row r="33" spans="1:7" ht="8.25" customHeight="1" x14ac:dyDescent="0.2">
      <c r="A33" s="70"/>
      <c r="B33" s="83"/>
      <c r="C33" s="71"/>
      <c r="D33" s="71"/>
      <c r="E33" s="84"/>
      <c r="F33" s="71"/>
      <c r="G33" s="66"/>
    </row>
    <row r="34" spans="1:7" x14ac:dyDescent="0.2">
      <c r="A34" s="70"/>
      <c r="B34" s="132" t="s">
        <v>77</v>
      </c>
      <c r="C34" s="132"/>
      <c r="D34" s="132"/>
      <c r="E34" s="132"/>
      <c r="F34" s="132"/>
      <c r="G34" s="132"/>
    </row>
    <row r="35" spans="1:7" x14ac:dyDescent="0.2">
      <c r="A35" s="85"/>
      <c r="B35" s="135" t="s">
        <v>78</v>
      </c>
      <c r="C35" s="135"/>
      <c r="D35" s="135"/>
      <c r="E35" s="135"/>
      <c r="F35" s="135"/>
      <c r="G35" s="135"/>
    </row>
    <row r="36" spans="1:7" x14ac:dyDescent="0.2">
      <c r="A36" s="85"/>
      <c r="B36" s="135" t="s">
        <v>79</v>
      </c>
      <c r="C36" s="135"/>
      <c r="D36" s="135"/>
      <c r="E36" s="135"/>
      <c r="F36" s="135"/>
      <c r="G36" s="135"/>
    </row>
    <row r="37" spans="1:7" x14ac:dyDescent="0.2">
      <c r="B37" s="139"/>
      <c r="C37" s="139"/>
      <c r="D37" s="139"/>
      <c r="E37" s="139"/>
      <c r="F37" s="139"/>
      <c r="G37" s="139"/>
    </row>
    <row r="38" spans="1:7" x14ac:dyDescent="0.2">
      <c r="B38" s="137" t="s">
        <v>126</v>
      </c>
      <c r="C38" s="137"/>
      <c r="D38" s="137"/>
      <c r="E38" s="137"/>
      <c r="F38" s="137"/>
      <c r="G38" s="137"/>
    </row>
    <row r="39" spans="1:7" x14ac:dyDescent="0.2">
      <c r="B39" s="139"/>
      <c r="C39" s="139"/>
      <c r="D39" s="139"/>
      <c r="E39" s="139"/>
      <c r="F39" s="139"/>
      <c r="G39" s="139"/>
    </row>
    <row r="40" spans="1:7" x14ac:dyDescent="0.2">
      <c r="B40" s="139"/>
      <c r="C40" s="139"/>
      <c r="D40" s="139"/>
      <c r="E40" s="139"/>
      <c r="F40" s="139"/>
      <c r="G40" s="139"/>
    </row>
    <row r="41" spans="1:7" x14ac:dyDescent="0.2">
      <c r="B41" s="139"/>
      <c r="C41" s="139"/>
      <c r="D41" s="139"/>
      <c r="E41" s="139"/>
      <c r="F41" s="139"/>
      <c r="G41" s="139"/>
    </row>
    <row r="42" spans="1:7" x14ac:dyDescent="0.2">
      <c r="B42" s="139"/>
      <c r="C42" s="139"/>
      <c r="D42" s="139"/>
      <c r="E42" s="139"/>
      <c r="F42" s="139"/>
      <c r="G42" s="139"/>
    </row>
    <row r="43" spans="1:7" x14ac:dyDescent="0.2">
      <c r="B43" s="139"/>
      <c r="C43" s="139"/>
      <c r="D43" s="139"/>
      <c r="E43" s="139"/>
      <c r="F43" s="139"/>
      <c r="G43" s="139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180975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68" customWidth="1"/>
    <col min="2" max="2" width="27.140625" style="68" customWidth="1"/>
    <col min="3" max="3" width="23.7109375" style="86" customWidth="1"/>
    <col min="4" max="4" width="17" style="68" customWidth="1"/>
    <col min="5" max="5" width="19.42578125" style="68" customWidth="1"/>
    <col min="6" max="6" width="19.42578125" style="86" customWidth="1"/>
    <col min="7" max="7" width="19.42578125" style="68" customWidth="1"/>
    <col min="8" max="16384" width="11.42578125" style="68"/>
  </cols>
  <sheetData>
    <row r="1" spans="1:7" ht="15.75" x14ac:dyDescent="0.2">
      <c r="B1" s="69"/>
      <c r="C1" s="69"/>
      <c r="D1" s="69"/>
      <c r="E1" s="69"/>
      <c r="F1" s="69"/>
      <c r="G1" s="69"/>
    </row>
    <row r="2" spans="1:7" x14ac:dyDescent="0.2">
      <c r="A2" s="70"/>
      <c r="B2" s="70"/>
      <c r="C2" s="71"/>
      <c r="D2" s="70"/>
      <c r="E2" s="70"/>
      <c r="F2" s="71"/>
      <c r="G2" s="70"/>
    </row>
    <row r="3" spans="1:7" s="78" customFormat="1" ht="18.75" customHeight="1" x14ac:dyDescent="0.2">
      <c r="A3" s="76"/>
      <c r="B3" s="72" t="s">
        <v>58</v>
      </c>
      <c r="C3" s="72"/>
      <c r="D3" s="72"/>
      <c r="E3" s="72"/>
      <c r="F3" s="72"/>
      <c r="G3" s="72"/>
    </row>
    <row r="4" spans="1:7" s="75" customFormat="1" ht="18.75" customHeight="1" x14ac:dyDescent="0.2">
      <c r="A4" s="74"/>
      <c r="B4" s="141" t="s">
        <v>59</v>
      </c>
      <c r="C4" s="141"/>
      <c r="D4" s="141"/>
      <c r="E4" s="141"/>
      <c r="F4" s="141"/>
      <c r="G4" s="141"/>
    </row>
    <row r="5" spans="1:7" ht="18.75" customHeight="1" x14ac:dyDescent="0.2">
      <c r="A5" s="70"/>
      <c r="B5" s="73" t="s">
        <v>83</v>
      </c>
      <c r="C5" s="73"/>
      <c r="D5" s="73"/>
      <c r="E5" s="73"/>
      <c r="F5" s="73"/>
      <c r="G5" s="73"/>
    </row>
    <row r="6" spans="1:7" ht="13.5" thickBot="1" x14ac:dyDescent="0.25">
      <c r="A6" s="70"/>
      <c r="B6" s="70"/>
      <c r="C6" s="71"/>
      <c r="D6" s="70"/>
      <c r="E6" s="70"/>
      <c r="F6" s="71"/>
      <c r="G6" s="70"/>
    </row>
    <row r="7" spans="1:7" s="75" customFormat="1" ht="53.25" customHeight="1" thickBot="1" x14ac:dyDescent="0.25">
      <c r="A7" s="74"/>
      <c r="B7" s="158" t="s">
        <v>74</v>
      </c>
      <c r="C7" s="159" t="s">
        <v>138</v>
      </c>
      <c r="D7" s="160" t="s">
        <v>3</v>
      </c>
      <c r="E7" s="159" t="s">
        <v>137</v>
      </c>
      <c r="F7" s="161" t="s">
        <v>140</v>
      </c>
      <c r="G7" s="162" t="s">
        <v>5</v>
      </c>
    </row>
    <row r="8" spans="1:7" s="78" customFormat="1" ht="20.25" customHeight="1" x14ac:dyDescent="0.2">
      <c r="A8" s="76"/>
      <c r="B8" s="77" t="s">
        <v>69</v>
      </c>
      <c r="C8" s="7">
        <v>30778437.600359999</v>
      </c>
      <c r="D8" s="8">
        <v>163051.8251355</v>
      </c>
      <c r="E8" s="8">
        <f t="shared" ref="E8:E32" si="0">C8/D8/13*1000</f>
        <v>14520.365663721372</v>
      </c>
      <c r="F8" s="8">
        <v>2961199</v>
      </c>
      <c r="G8" s="9">
        <f>D8/F8*1000</f>
        <v>55.062771916206913</v>
      </c>
    </row>
    <row r="9" spans="1:7" s="78" customFormat="1" ht="20.25" customHeight="1" x14ac:dyDescent="0.2">
      <c r="A9" s="76"/>
      <c r="B9" s="79" t="s">
        <v>7</v>
      </c>
      <c r="C9" s="7">
        <v>98059823</v>
      </c>
      <c r="D9" s="8">
        <v>646214</v>
      </c>
      <c r="E9" s="8">
        <f t="shared" si="0"/>
        <v>11672.701779429581</v>
      </c>
      <c r="F9" s="8">
        <v>16215965</v>
      </c>
      <c r="G9" s="9">
        <f>D9/F9*1000</f>
        <v>39.850480683696595</v>
      </c>
    </row>
    <row r="10" spans="1:7" s="78" customFormat="1" ht="20.25" customHeight="1" x14ac:dyDescent="0.2">
      <c r="A10" s="76"/>
      <c r="B10" s="79" t="s">
        <v>8</v>
      </c>
      <c r="C10" s="7">
        <v>5849496.1318339994</v>
      </c>
      <c r="D10" s="8">
        <v>40163</v>
      </c>
      <c r="E10" s="8">
        <f t="shared" si="0"/>
        <v>11203.377260421472</v>
      </c>
      <c r="F10" s="8">
        <v>386342</v>
      </c>
      <c r="G10" s="9">
        <f t="shared" ref="G10:G32" si="1">D10/F10*1000</f>
        <v>103.95711571612716</v>
      </c>
    </row>
    <row r="11" spans="1:7" s="78" customFormat="1" ht="20.25" customHeight="1" x14ac:dyDescent="0.2">
      <c r="A11" s="76"/>
      <c r="B11" s="79" t="s">
        <v>9</v>
      </c>
      <c r="C11" s="7">
        <v>26034367</v>
      </c>
      <c r="D11" s="8">
        <v>121910</v>
      </c>
      <c r="E11" s="8">
        <f t="shared" si="0"/>
        <v>16427.230049910715</v>
      </c>
      <c r="F11" s="8">
        <v>3507787</v>
      </c>
      <c r="G11" s="9">
        <f t="shared" si="1"/>
        <v>34.75410565122683</v>
      </c>
    </row>
    <row r="12" spans="1:7" s="78" customFormat="1" ht="20.25" customHeight="1" x14ac:dyDescent="0.2">
      <c r="A12" s="76"/>
      <c r="B12" s="80" t="s">
        <v>10</v>
      </c>
      <c r="C12" s="7">
        <v>8912369.9999999981</v>
      </c>
      <c r="D12" s="8">
        <v>59307</v>
      </c>
      <c r="E12" s="8">
        <f t="shared" si="0"/>
        <v>11559.6291007288</v>
      </c>
      <c r="F12" s="8">
        <v>1053362</v>
      </c>
      <c r="G12" s="9">
        <f t="shared" si="1"/>
        <v>56.302581638600977</v>
      </c>
    </row>
    <row r="13" spans="1:7" s="78" customFormat="1" ht="20.25" customHeight="1" x14ac:dyDescent="0.2">
      <c r="A13" s="76"/>
      <c r="B13" s="79" t="s">
        <v>11</v>
      </c>
      <c r="C13" s="7">
        <v>11335435.282519998</v>
      </c>
      <c r="D13" s="8">
        <v>77525</v>
      </c>
      <c r="E13" s="8">
        <f t="shared" si="0"/>
        <v>11247.424188246965</v>
      </c>
      <c r="F13" s="8">
        <v>1082267</v>
      </c>
      <c r="G13" s="9">
        <f t="shared" si="1"/>
        <v>71.632046435861014</v>
      </c>
    </row>
    <row r="14" spans="1:7" s="78" customFormat="1" ht="20.25" customHeight="1" x14ac:dyDescent="0.2">
      <c r="A14" s="76"/>
      <c r="B14" s="80" t="s">
        <v>12</v>
      </c>
      <c r="C14" s="7">
        <v>9423144.9970000014</v>
      </c>
      <c r="D14" s="8">
        <v>42942</v>
      </c>
      <c r="E14" s="8">
        <f t="shared" si="0"/>
        <v>16879.914942516385</v>
      </c>
      <c r="F14" s="8">
        <v>537162</v>
      </c>
      <c r="G14" s="9">
        <f t="shared" si="1"/>
        <v>79.942363756185287</v>
      </c>
    </row>
    <row r="15" spans="1:7" s="78" customFormat="1" ht="20.25" customHeight="1" x14ac:dyDescent="0.2">
      <c r="A15" s="76"/>
      <c r="B15" s="80" t="s">
        <v>13</v>
      </c>
      <c r="C15" s="7">
        <v>13859360</v>
      </c>
      <c r="D15" s="8">
        <v>76184</v>
      </c>
      <c r="E15" s="8">
        <f t="shared" si="0"/>
        <v>13993.812550989911</v>
      </c>
      <c r="F15" s="8">
        <v>1293349</v>
      </c>
      <c r="G15" s="9">
        <f t="shared" si="1"/>
        <v>58.904441105996916</v>
      </c>
    </row>
    <row r="16" spans="1:7" s="78" customFormat="1" ht="20.25" customHeight="1" x14ac:dyDescent="0.2">
      <c r="A16" s="76"/>
      <c r="B16" s="79" t="s">
        <v>14</v>
      </c>
      <c r="C16" s="7">
        <v>6356973.6945199994</v>
      </c>
      <c r="D16" s="8">
        <v>38889</v>
      </c>
      <c r="E16" s="8">
        <f t="shared" si="0"/>
        <v>12574.19775518883</v>
      </c>
      <c r="F16" s="8">
        <v>553092</v>
      </c>
      <c r="G16" s="9">
        <f t="shared" si="1"/>
        <v>70.311991495085806</v>
      </c>
    </row>
    <row r="17" spans="1:7" s="78" customFormat="1" ht="20.25" customHeight="1" x14ac:dyDescent="0.2">
      <c r="A17" s="76"/>
      <c r="B17" s="79" t="s">
        <v>15</v>
      </c>
      <c r="C17" s="7">
        <v>8334480</v>
      </c>
      <c r="D17" s="8">
        <v>61457</v>
      </c>
      <c r="E17" s="8">
        <f t="shared" si="0"/>
        <v>10431.909239856261</v>
      </c>
      <c r="F17" s="8">
        <v>710498</v>
      </c>
      <c r="G17" s="9">
        <f t="shared" si="1"/>
        <v>86.498484161813252</v>
      </c>
    </row>
    <row r="18" spans="1:7" s="78" customFormat="1" ht="20.25" customHeight="1" x14ac:dyDescent="0.2">
      <c r="A18" s="76"/>
      <c r="B18" s="77" t="s">
        <v>75</v>
      </c>
      <c r="C18" s="7">
        <v>5055295.439989957</v>
      </c>
      <c r="D18" s="8">
        <v>23397</v>
      </c>
      <c r="E18" s="8">
        <f t="shared" si="0"/>
        <v>16620.459033176368</v>
      </c>
      <c r="F18" s="8">
        <v>333156</v>
      </c>
      <c r="G18" s="9">
        <f t="shared" si="1"/>
        <v>70.228361488311776</v>
      </c>
    </row>
    <row r="19" spans="1:7" s="78" customFormat="1" ht="20.25" customHeight="1" x14ac:dyDescent="0.2">
      <c r="A19" s="76"/>
      <c r="B19" s="80" t="s">
        <v>17</v>
      </c>
      <c r="C19" s="7">
        <v>4264745.8804000001</v>
      </c>
      <c r="D19" s="8">
        <v>36222</v>
      </c>
      <c r="E19" s="8">
        <f t="shared" si="0"/>
        <v>9056.8542713098286</v>
      </c>
      <c r="F19" s="8">
        <v>348998</v>
      </c>
      <c r="G19" s="9">
        <f t="shared" si="1"/>
        <v>103.78856039289623</v>
      </c>
    </row>
    <row r="20" spans="1:7" s="78" customFormat="1" ht="20.25" customHeight="1" x14ac:dyDescent="0.2">
      <c r="A20" s="76"/>
      <c r="B20" s="77" t="s">
        <v>103</v>
      </c>
      <c r="C20" s="8">
        <v>16380570.000000002</v>
      </c>
      <c r="D20" s="8">
        <v>91599.884994499997</v>
      </c>
      <c r="E20" s="8">
        <f t="shared" si="0"/>
        <v>13755.954455941774</v>
      </c>
      <c r="F20" s="8">
        <v>1821825</v>
      </c>
      <c r="G20" s="9">
        <f t="shared" si="1"/>
        <v>50.279189820372423</v>
      </c>
    </row>
    <row r="21" spans="1:7" s="78" customFormat="1" ht="20.25" customHeight="1" x14ac:dyDescent="0.2">
      <c r="A21" s="76"/>
      <c r="B21" s="79" t="s">
        <v>19</v>
      </c>
      <c r="C21" s="7">
        <v>8519306.0999999996</v>
      </c>
      <c r="D21" s="8">
        <v>56474</v>
      </c>
      <c r="E21" s="8">
        <f t="shared" si="0"/>
        <v>11604.122931995935</v>
      </c>
      <c r="F21" s="8">
        <v>1155472</v>
      </c>
      <c r="G21" s="9">
        <f t="shared" si="1"/>
        <v>48.875264826841324</v>
      </c>
    </row>
    <row r="22" spans="1:7" s="78" customFormat="1" ht="20.25" customHeight="1" x14ac:dyDescent="0.2">
      <c r="A22" s="76"/>
      <c r="B22" s="79" t="s">
        <v>20</v>
      </c>
      <c r="C22" s="7">
        <v>11952649.584000001</v>
      </c>
      <c r="D22" s="8">
        <v>59164</v>
      </c>
      <c r="E22" s="8">
        <f t="shared" si="0"/>
        <v>15540.439851676958</v>
      </c>
      <c r="F22" s="8">
        <v>601622</v>
      </c>
      <c r="G22" s="9">
        <f t="shared" si="1"/>
        <v>98.34081865357318</v>
      </c>
    </row>
    <row r="23" spans="1:7" s="78" customFormat="1" ht="20.25" customHeight="1" x14ac:dyDescent="0.2">
      <c r="A23" s="76"/>
      <c r="B23" s="80" t="s">
        <v>21</v>
      </c>
      <c r="C23" s="7">
        <v>8832728.9110899996</v>
      </c>
      <c r="D23" s="8">
        <v>53363</v>
      </c>
      <c r="E23" s="8">
        <f t="shared" si="0"/>
        <v>12732.430438102458</v>
      </c>
      <c r="F23" s="8">
        <v>675381</v>
      </c>
      <c r="G23" s="9">
        <f t="shared" si="1"/>
        <v>79.01169858198557</v>
      </c>
    </row>
    <row r="24" spans="1:7" s="78" customFormat="1" ht="20.25" customHeight="1" x14ac:dyDescent="0.2">
      <c r="A24" s="76"/>
      <c r="B24" s="79" t="s">
        <v>22</v>
      </c>
      <c r="C24" s="7">
        <v>9844981.6060400009</v>
      </c>
      <c r="D24" s="8">
        <v>67653</v>
      </c>
      <c r="E24" s="8">
        <f t="shared" si="0"/>
        <v>11193.979237989332</v>
      </c>
      <c r="F24" s="8">
        <v>1281919</v>
      </c>
      <c r="G24" s="9">
        <f t="shared" si="1"/>
        <v>52.774785302347496</v>
      </c>
    </row>
    <row r="25" spans="1:7" s="78" customFormat="1" ht="20.25" customHeight="1" x14ac:dyDescent="0.2">
      <c r="A25" s="76"/>
      <c r="B25" s="80" t="s">
        <v>23</v>
      </c>
      <c r="C25" s="7">
        <v>6161200.6000000015</v>
      </c>
      <c r="D25" s="8">
        <v>37460</v>
      </c>
      <c r="E25" s="8">
        <f t="shared" si="0"/>
        <v>12651.855517680398</v>
      </c>
      <c r="F25" s="8">
        <v>721787</v>
      </c>
      <c r="G25" s="9">
        <f t="shared" si="1"/>
        <v>51.898967423907607</v>
      </c>
    </row>
    <row r="26" spans="1:7" s="78" customFormat="1" ht="20.25" customHeight="1" x14ac:dyDescent="0.2">
      <c r="A26" s="76"/>
      <c r="B26" s="77" t="s">
        <v>76</v>
      </c>
      <c r="C26" s="7">
        <v>2945489.6992793093</v>
      </c>
      <c r="D26" s="8">
        <v>23561</v>
      </c>
      <c r="E26" s="8">
        <f t="shared" si="0"/>
        <v>9616.575302991936</v>
      </c>
      <c r="F26" s="8">
        <v>464091</v>
      </c>
      <c r="G26" s="9">
        <f t="shared" si="1"/>
        <v>50.768060574327023</v>
      </c>
    </row>
    <row r="27" spans="1:7" s="78" customFormat="1" ht="20.25" customHeight="1" x14ac:dyDescent="0.2">
      <c r="A27" s="76"/>
      <c r="B27" s="79" t="s">
        <v>25</v>
      </c>
      <c r="C27" s="7">
        <v>8508174.6720000003</v>
      </c>
      <c r="D27" s="8">
        <v>33436</v>
      </c>
      <c r="E27" s="8">
        <f t="shared" si="0"/>
        <v>19573.961441836069</v>
      </c>
      <c r="F27" s="8">
        <v>291552</v>
      </c>
      <c r="G27" s="9">
        <f t="shared" si="1"/>
        <v>114.68280100976841</v>
      </c>
    </row>
    <row r="28" spans="1:7" s="78" customFormat="1" ht="20.25" customHeight="1" x14ac:dyDescent="0.2">
      <c r="A28" s="76"/>
      <c r="B28" s="77" t="s">
        <v>100</v>
      </c>
      <c r="C28" s="7">
        <v>27078181.719999999</v>
      </c>
      <c r="D28" s="8">
        <v>127479</v>
      </c>
      <c r="E28" s="8">
        <f t="shared" si="0"/>
        <v>16339.452422631301</v>
      </c>
      <c r="F28" s="8">
        <v>3304947</v>
      </c>
      <c r="G28" s="9">
        <f t="shared" si="1"/>
        <v>38.572176800414653</v>
      </c>
    </row>
    <row r="29" spans="1:7" s="78" customFormat="1" ht="20.25" customHeight="1" x14ac:dyDescent="0.2">
      <c r="A29" s="76"/>
      <c r="B29" s="79" t="s">
        <v>133</v>
      </c>
      <c r="C29" s="7">
        <v>5322543</v>
      </c>
      <c r="D29" s="8">
        <v>53510</v>
      </c>
      <c r="E29" s="8">
        <f t="shared" si="0"/>
        <v>7651.399450857496</v>
      </c>
      <c r="F29" s="8">
        <v>927388</v>
      </c>
      <c r="G29" s="9">
        <f t="shared" si="1"/>
        <v>57.699689881689217</v>
      </c>
    </row>
    <row r="30" spans="1:7" s="78" customFormat="1" ht="20.25" customHeight="1" x14ac:dyDescent="0.2">
      <c r="A30" s="76"/>
      <c r="B30" s="79" t="s">
        <v>27</v>
      </c>
      <c r="C30" s="7">
        <v>13880768</v>
      </c>
      <c r="D30" s="8">
        <v>79322</v>
      </c>
      <c r="E30" s="8">
        <f t="shared" si="0"/>
        <v>13460.974062875173</v>
      </c>
      <c r="F30" s="8">
        <v>1524479</v>
      </c>
      <c r="G30" s="9">
        <f t="shared" si="1"/>
        <v>52.032202477042972</v>
      </c>
    </row>
    <row r="31" spans="1:7" s="78" customFormat="1" ht="20.25" customHeight="1" thickBot="1" x14ac:dyDescent="0.25">
      <c r="A31" s="76"/>
      <c r="B31" s="79" t="s">
        <v>132</v>
      </c>
      <c r="C31" s="8">
        <v>5295253.7729999991</v>
      </c>
      <c r="D31" s="8">
        <v>18277</v>
      </c>
      <c r="E31" s="8">
        <f t="shared" si="0"/>
        <v>22286.327805859401</v>
      </c>
      <c r="F31" s="8">
        <v>144585</v>
      </c>
      <c r="G31" s="9">
        <f t="shared" si="1"/>
        <v>126.41007020091988</v>
      </c>
    </row>
    <row r="32" spans="1:7" s="82" customFormat="1" ht="26.25" customHeight="1" thickBot="1" x14ac:dyDescent="0.25">
      <c r="A32" s="81"/>
      <c r="B32" s="171" t="s">
        <v>28</v>
      </c>
      <c r="C32" s="172">
        <f>SUM(C8:C31)</f>
        <v>352985776.69203329</v>
      </c>
      <c r="D32" s="172">
        <f>SUM(D8:D31)</f>
        <v>2088560.71013</v>
      </c>
      <c r="E32" s="172">
        <f t="shared" si="0"/>
        <v>13000.7003969462</v>
      </c>
      <c r="F32" s="172">
        <v>41898225</v>
      </c>
      <c r="G32" s="173">
        <f t="shared" si="1"/>
        <v>49.848429381674279</v>
      </c>
    </row>
    <row r="33" spans="1:7" ht="8.25" customHeight="1" x14ac:dyDescent="0.2">
      <c r="A33" s="70"/>
      <c r="B33" s="83"/>
      <c r="C33" s="71"/>
      <c r="D33" s="71"/>
      <c r="E33" s="84"/>
      <c r="F33" s="71"/>
      <c r="G33" s="66"/>
    </row>
    <row r="34" spans="1:7" x14ac:dyDescent="0.2">
      <c r="A34" s="70"/>
      <c r="B34" s="132" t="s">
        <v>77</v>
      </c>
      <c r="C34" s="132"/>
      <c r="D34" s="132"/>
      <c r="E34" s="132"/>
      <c r="F34" s="132"/>
      <c r="G34" s="132"/>
    </row>
    <row r="35" spans="1:7" x14ac:dyDescent="0.2">
      <c r="A35" s="85"/>
      <c r="B35" s="135" t="s">
        <v>78</v>
      </c>
      <c r="C35" s="135"/>
      <c r="D35" s="135"/>
      <c r="E35" s="135"/>
      <c r="F35" s="135"/>
      <c r="G35" s="135"/>
    </row>
    <row r="36" spans="1:7" x14ac:dyDescent="0.2">
      <c r="A36" s="85"/>
      <c r="B36" s="135" t="s">
        <v>79</v>
      </c>
      <c r="C36" s="135"/>
      <c r="D36" s="135"/>
      <c r="E36" s="135"/>
      <c r="F36" s="135"/>
      <c r="G36" s="135"/>
    </row>
    <row r="37" spans="1:7" x14ac:dyDescent="0.2">
      <c r="B37" s="135" t="s">
        <v>102</v>
      </c>
      <c r="C37" s="135"/>
      <c r="D37" s="135"/>
      <c r="E37" s="135"/>
      <c r="F37" s="135"/>
      <c r="G37" s="135"/>
    </row>
    <row r="38" spans="1:7" x14ac:dyDescent="0.2">
      <c r="B38" s="139"/>
      <c r="C38" s="139"/>
      <c r="D38" s="139"/>
      <c r="E38" s="139"/>
      <c r="F38" s="139"/>
      <c r="G38" s="139"/>
    </row>
    <row r="39" spans="1:7" x14ac:dyDescent="0.2">
      <c r="B39" s="137" t="s">
        <v>126</v>
      </c>
      <c r="C39" s="137"/>
      <c r="D39" s="137"/>
      <c r="E39" s="137"/>
      <c r="F39" s="137"/>
      <c r="G39" s="137"/>
    </row>
    <row r="40" spans="1:7" x14ac:dyDescent="0.2">
      <c r="B40" s="139"/>
      <c r="C40" s="139"/>
      <c r="D40" s="139"/>
      <c r="E40" s="139"/>
      <c r="F40" s="139"/>
      <c r="G40" s="139"/>
    </row>
    <row r="41" spans="1:7" x14ac:dyDescent="0.2">
      <c r="B41" s="139"/>
      <c r="C41" s="139"/>
      <c r="D41" s="139"/>
      <c r="E41" s="139"/>
      <c r="F41" s="139"/>
      <c r="G41" s="139"/>
    </row>
    <row r="42" spans="1:7" x14ac:dyDescent="0.2">
      <c r="B42" s="139"/>
      <c r="C42" s="139"/>
      <c r="D42" s="139"/>
      <c r="E42" s="139"/>
      <c r="F42" s="139"/>
      <c r="G42" s="139"/>
    </row>
    <row r="43" spans="1:7" x14ac:dyDescent="0.2">
      <c r="B43" s="139"/>
      <c r="C43" s="139"/>
      <c r="D43" s="139"/>
      <c r="E43" s="139"/>
      <c r="F43" s="139"/>
      <c r="G43" s="139"/>
    </row>
  </sheetData>
  <mergeCells count="14">
    <mergeCell ref="B40:G40"/>
    <mergeCell ref="B41:G41"/>
    <mergeCell ref="B42:G42"/>
    <mergeCell ref="B43:G43"/>
    <mergeCell ref="B1:G1"/>
    <mergeCell ref="B3:G3"/>
    <mergeCell ref="B4:G4"/>
    <mergeCell ref="B5:G5"/>
    <mergeCell ref="B39:G39"/>
    <mergeCell ref="B34:G34"/>
    <mergeCell ref="B35:G35"/>
    <mergeCell ref="B36:G36"/>
    <mergeCell ref="B37:G37"/>
    <mergeCell ref="B38:G38"/>
  </mergeCells>
  <printOptions horizontalCentered="1" verticalCentered="1"/>
  <pageMargins left="0" right="0" top="0" bottom="0" header="0" footer="0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84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42188224.37230999</v>
      </c>
      <c r="D8" s="3">
        <v>169671.22501245001</v>
      </c>
      <c r="E8" s="3">
        <f t="shared" ref="E8:E32" si="0">C8/D8/13*1000</f>
        <v>19126.684730431472</v>
      </c>
      <c r="F8" s="3">
        <v>2980877</v>
      </c>
      <c r="G8" s="4">
        <f>D8/F8*1000</f>
        <v>56.919901429159943</v>
      </c>
    </row>
    <row r="9" spans="1:7" s="51" customFormat="1" ht="20.25" customHeight="1" x14ac:dyDescent="0.2">
      <c r="A9" s="49"/>
      <c r="B9" s="50" t="s">
        <v>85</v>
      </c>
      <c r="C9" s="2">
        <v>147571250</v>
      </c>
      <c r="D9" s="3">
        <v>677362</v>
      </c>
      <c r="E9" s="3">
        <f t="shared" si="0"/>
        <v>16758.593802700205</v>
      </c>
      <c r="F9" s="3">
        <v>16380958</v>
      </c>
      <c r="G9" s="4">
        <f>D9/F9*1000</f>
        <v>41.350573025094135</v>
      </c>
    </row>
    <row r="10" spans="1:7" s="51" customFormat="1" ht="20.25" customHeight="1" x14ac:dyDescent="0.2">
      <c r="A10" s="49"/>
      <c r="B10" s="50" t="s">
        <v>8</v>
      </c>
      <c r="C10" s="2">
        <v>7931900.4391219998</v>
      </c>
      <c r="D10" s="3">
        <v>41587</v>
      </c>
      <c r="E10" s="3">
        <f t="shared" si="0"/>
        <v>14671.560526721552</v>
      </c>
      <c r="F10" s="3">
        <v>391551</v>
      </c>
      <c r="G10" s="4">
        <f t="shared" ref="G10:G32" si="1">D10/F10*1000</f>
        <v>106.21094059266863</v>
      </c>
    </row>
    <row r="11" spans="1:7" s="51" customFormat="1" ht="20.25" customHeight="1" x14ac:dyDescent="0.2">
      <c r="A11" s="49"/>
      <c r="B11" s="50" t="s">
        <v>9</v>
      </c>
      <c r="C11" s="2">
        <v>36073637</v>
      </c>
      <c r="D11" s="3">
        <v>126438</v>
      </c>
      <c r="E11" s="3">
        <f t="shared" si="0"/>
        <v>21946.686548712838</v>
      </c>
      <c r="F11" s="3">
        <v>3564081</v>
      </c>
      <c r="G11" s="4">
        <f t="shared" si="1"/>
        <v>35.475624712232971</v>
      </c>
    </row>
    <row r="12" spans="1:7" s="51" customFormat="1" ht="20.25" customHeight="1" x14ac:dyDescent="0.2">
      <c r="A12" s="49"/>
      <c r="B12" s="52" t="s">
        <v>10</v>
      </c>
      <c r="C12" s="2">
        <v>11382690.000000002</v>
      </c>
      <c r="D12" s="3">
        <v>57517</v>
      </c>
      <c r="E12" s="3">
        <f t="shared" si="0"/>
        <v>15223.178164047824</v>
      </c>
      <c r="F12" s="3">
        <v>1070571</v>
      </c>
      <c r="G12" s="4">
        <f t="shared" si="1"/>
        <v>53.725535251748838</v>
      </c>
    </row>
    <row r="13" spans="1:7" s="51" customFormat="1" ht="20.25" customHeight="1" x14ac:dyDescent="0.2">
      <c r="A13" s="49"/>
      <c r="B13" s="50" t="s">
        <v>11</v>
      </c>
      <c r="C13" s="2">
        <v>16091362.397999998</v>
      </c>
      <c r="D13" s="3">
        <v>83594</v>
      </c>
      <c r="E13" s="3">
        <f t="shared" si="0"/>
        <v>14807.248218035522</v>
      </c>
      <c r="F13" s="3">
        <v>1089753</v>
      </c>
      <c r="G13" s="4">
        <f t="shared" si="1"/>
        <v>76.709125829431073</v>
      </c>
    </row>
    <row r="14" spans="1:7" s="51" customFormat="1" ht="20.25" customHeight="1" x14ac:dyDescent="0.2">
      <c r="A14" s="49"/>
      <c r="B14" s="52" t="s">
        <v>12</v>
      </c>
      <c r="C14" s="2">
        <v>12966985.90828</v>
      </c>
      <c r="D14" s="3">
        <v>44417</v>
      </c>
      <c r="E14" s="3">
        <f t="shared" si="0"/>
        <v>22456.727254949161</v>
      </c>
      <c r="F14" s="3">
        <v>545078</v>
      </c>
      <c r="G14" s="4">
        <f t="shared" si="1"/>
        <v>81.48742014904289</v>
      </c>
    </row>
    <row r="15" spans="1:7" s="51" customFormat="1" ht="20.25" customHeight="1" x14ac:dyDescent="0.2">
      <c r="A15" s="49"/>
      <c r="B15" s="52" t="s">
        <v>13</v>
      </c>
      <c r="C15" s="2">
        <v>18933279.657389998</v>
      </c>
      <c r="D15" s="3">
        <v>77620</v>
      </c>
      <c r="E15" s="3">
        <f t="shared" si="0"/>
        <v>18763.284301617343</v>
      </c>
      <c r="F15" s="3">
        <v>1309449</v>
      </c>
      <c r="G15" s="4">
        <f t="shared" si="1"/>
        <v>59.276840869709325</v>
      </c>
    </row>
    <row r="16" spans="1:7" s="51" customFormat="1" ht="20.25" customHeight="1" x14ac:dyDescent="0.2">
      <c r="A16" s="49"/>
      <c r="B16" s="50" t="s">
        <v>14</v>
      </c>
      <c r="C16" s="2">
        <v>8833482.55064</v>
      </c>
      <c r="D16" s="3">
        <v>39477</v>
      </c>
      <c r="E16" s="3">
        <f t="shared" si="0"/>
        <v>17212.520144426839</v>
      </c>
      <c r="F16" s="3">
        <v>559516</v>
      </c>
      <c r="G16" s="4">
        <f t="shared" si="1"/>
        <v>70.555623074228436</v>
      </c>
    </row>
    <row r="17" spans="1:7" s="51" customFormat="1" ht="20.25" customHeight="1" x14ac:dyDescent="0.2">
      <c r="A17" s="49"/>
      <c r="B17" s="50" t="s">
        <v>15</v>
      </c>
      <c r="C17" s="2">
        <v>11600868.441290002</v>
      </c>
      <c r="D17" s="3">
        <v>64767</v>
      </c>
      <c r="E17" s="3">
        <f t="shared" si="0"/>
        <v>13778.228040265049</v>
      </c>
      <c r="F17" s="3">
        <v>720993</v>
      </c>
      <c r="G17" s="4">
        <f t="shared" si="1"/>
        <v>89.830275744702092</v>
      </c>
    </row>
    <row r="18" spans="1:7" s="51" customFormat="1" ht="20.25" customHeight="1" x14ac:dyDescent="0.2">
      <c r="A18" s="49"/>
      <c r="B18" s="47" t="s">
        <v>75</v>
      </c>
      <c r="C18" s="2">
        <v>6724729.9999999991</v>
      </c>
      <c r="D18" s="3">
        <v>23820</v>
      </c>
      <c r="E18" s="3">
        <f t="shared" si="0"/>
        <v>21716.495511205834</v>
      </c>
      <c r="F18" s="3">
        <v>337139</v>
      </c>
      <c r="G18" s="4">
        <f t="shared" si="1"/>
        <v>70.653350695113886</v>
      </c>
    </row>
    <row r="19" spans="1:7" s="51" customFormat="1" ht="20.25" customHeight="1" x14ac:dyDescent="0.2">
      <c r="A19" s="49"/>
      <c r="B19" s="52" t="s">
        <v>17</v>
      </c>
      <c r="C19" s="2">
        <v>5835084.606389991</v>
      </c>
      <c r="D19" s="3">
        <v>38249</v>
      </c>
      <c r="E19" s="3">
        <f t="shared" si="0"/>
        <v>11735.01691625923</v>
      </c>
      <c r="F19" s="3">
        <v>353307</v>
      </c>
      <c r="G19" s="4">
        <f t="shared" si="1"/>
        <v>108.25995522307795</v>
      </c>
    </row>
    <row r="20" spans="1:7" s="51" customFormat="1" ht="20.25" customHeight="1" x14ac:dyDescent="0.2">
      <c r="A20" s="49"/>
      <c r="B20" s="47" t="s">
        <v>103</v>
      </c>
      <c r="C20" s="3">
        <v>23527670</v>
      </c>
      <c r="D20" s="3">
        <v>93669.537800000006</v>
      </c>
      <c r="E20" s="3">
        <f t="shared" si="0"/>
        <v>19321.337670044202</v>
      </c>
      <c r="F20" s="3">
        <v>1845111</v>
      </c>
      <c r="G20" s="4">
        <f t="shared" si="1"/>
        <v>50.76634294630513</v>
      </c>
    </row>
    <row r="21" spans="1:7" s="51" customFormat="1" ht="20.25" customHeight="1" x14ac:dyDescent="0.2">
      <c r="A21" s="49"/>
      <c r="B21" s="50" t="s">
        <v>19</v>
      </c>
      <c r="C21" s="2">
        <v>12463483.357059998</v>
      </c>
      <c r="D21" s="3">
        <v>60123</v>
      </c>
      <c r="E21" s="3">
        <f t="shared" si="0"/>
        <v>15946.135239502608</v>
      </c>
      <c r="F21" s="3">
        <v>1170618</v>
      </c>
      <c r="G21" s="4">
        <f t="shared" si="1"/>
        <v>51.360050844938321</v>
      </c>
    </row>
    <row r="22" spans="1:7" s="51" customFormat="1" ht="20.25" customHeight="1" x14ac:dyDescent="0.2">
      <c r="A22" s="49"/>
      <c r="B22" s="50" t="s">
        <v>20</v>
      </c>
      <c r="C22" s="2">
        <v>18148997.524</v>
      </c>
      <c r="D22" s="3">
        <v>61197</v>
      </c>
      <c r="E22" s="3">
        <f t="shared" si="0"/>
        <v>22812.829593205301</v>
      </c>
      <c r="F22" s="3">
        <v>616137</v>
      </c>
      <c r="G22" s="4">
        <f t="shared" si="1"/>
        <v>99.323689374278771</v>
      </c>
    </row>
    <row r="23" spans="1:7" s="51" customFormat="1" ht="20.25" customHeight="1" x14ac:dyDescent="0.2">
      <c r="A23" s="49"/>
      <c r="B23" s="52" t="s">
        <v>21</v>
      </c>
      <c r="C23" s="2">
        <v>12960005.948999999</v>
      </c>
      <c r="D23" s="3">
        <v>55660</v>
      </c>
      <c r="E23" s="3">
        <f t="shared" si="0"/>
        <v>17910.951033748857</v>
      </c>
      <c r="F23" s="3">
        <v>685762</v>
      </c>
      <c r="G23" s="4">
        <f t="shared" si="1"/>
        <v>81.165185589169425</v>
      </c>
    </row>
    <row r="24" spans="1:7" s="51" customFormat="1" ht="20.25" customHeight="1" x14ac:dyDescent="0.2">
      <c r="A24" s="49"/>
      <c r="B24" s="50" t="s">
        <v>22</v>
      </c>
      <c r="C24" s="2">
        <v>14562199.999999998</v>
      </c>
      <c r="D24" s="3">
        <v>71167</v>
      </c>
      <c r="E24" s="3">
        <f t="shared" si="0"/>
        <v>15740.009144255491</v>
      </c>
      <c r="F24" s="3">
        <v>1300964</v>
      </c>
      <c r="G24" s="4">
        <f t="shared" si="1"/>
        <v>54.703281566592153</v>
      </c>
    </row>
    <row r="25" spans="1:7" s="51" customFormat="1" ht="20.25" customHeight="1" x14ac:dyDescent="0.2">
      <c r="A25" s="49"/>
      <c r="B25" s="52" t="s">
        <v>23</v>
      </c>
      <c r="C25" s="2">
        <v>8196345.2429999998</v>
      </c>
      <c r="D25" s="3">
        <v>35559</v>
      </c>
      <c r="E25" s="3">
        <f t="shared" si="0"/>
        <v>17730.760021805581</v>
      </c>
      <c r="F25" s="3">
        <v>733313</v>
      </c>
      <c r="G25" s="4">
        <f t="shared" si="1"/>
        <v>48.49088997467657</v>
      </c>
    </row>
    <row r="26" spans="1:7" s="51" customFormat="1" ht="20.25" customHeight="1" x14ac:dyDescent="0.2">
      <c r="A26" s="49"/>
      <c r="B26" s="47" t="s">
        <v>76</v>
      </c>
      <c r="C26" s="2">
        <v>4295510.0954453759</v>
      </c>
      <c r="D26" s="3">
        <v>23884</v>
      </c>
      <c r="E26" s="3">
        <f t="shared" si="0"/>
        <v>13834.527444975638</v>
      </c>
      <c r="F26" s="3">
        <v>473157</v>
      </c>
      <c r="G26" s="4">
        <f t="shared" si="1"/>
        <v>50.477959746976161</v>
      </c>
    </row>
    <row r="27" spans="1:7" s="51" customFormat="1" ht="20.25" customHeight="1" x14ac:dyDescent="0.2">
      <c r="A27" s="49"/>
      <c r="B27" s="50" t="s">
        <v>25</v>
      </c>
      <c r="C27" s="2">
        <v>11532776.730000002</v>
      </c>
      <c r="D27" s="3">
        <v>35256</v>
      </c>
      <c r="E27" s="3">
        <f t="shared" si="0"/>
        <v>25162.71475886265</v>
      </c>
      <c r="F27" s="3">
        <v>296541</v>
      </c>
      <c r="G27" s="4">
        <f t="shared" si="1"/>
        <v>118.8908110514229</v>
      </c>
    </row>
    <row r="28" spans="1:7" s="51" customFormat="1" ht="20.25" customHeight="1" x14ac:dyDescent="0.2">
      <c r="A28" s="49"/>
      <c r="B28" s="47" t="s">
        <v>100</v>
      </c>
      <c r="C28" s="2">
        <v>37090572.680000007</v>
      </c>
      <c r="D28" s="3">
        <v>132496</v>
      </c>
      <c r="E28" s="3">
        <f t="shared" si="0"/>
        <v>21533.638565576439</v>
      </c>
      <c r="F28" s="3">
        <v>3335716</v>
      </c>
      <c r="G28" s="4">
        <f t="shared" si="1"/>
        <v>39.720407852467055</v>
      </c>
    </row>
    <row r="29" spans="1:7" s="51" customFormat="1" ht="20.25" customHeight="1" x14ac:dyDescent="0.2">
      <c r="A29" s="49"/>
      <c r="B29" s="50" t="s">
        <v>133</v>
      </c>
      <c r="C29" s="2">
        <v>7347254.9999999991</v>
      </c>
      <c r="D29" s="3">
        <v>57657</v>
      </c>
      <c r="E29" s="3">
        <f t="shared" si="0"/>
        <v>9802.3390314872686</v>
      </c>
      <c r="F29" s="3">
        <v>942504</v>
      </c>
      <c r="G29" s="4">
        <f t="shared" si="1"/>
        <v>61.174276183443254</v>
      </c>
    </row>
    <row r="30" spans="1:7" s="51" customFormat="1" ht="20.25" customHeight="1" x14ac:dyDescent="0.2">
      <c r="A30" s="49"/>
      <c r="B30" s="50" t="s">
        <v>27</v>
      </c>
      <c r="C30" s="2">
        <v>18650880</v>
      </c>
      <c r="D30" s="3">
        <v>81050</v>
      </c>
      <c r="E30" s="3">
        <f t="shared" si="0"/>
        <v>17701.210079248325</v>
      </c>
      <c r="F30" s="3">
        <v>1545975</v>
      </c>
      <c r="G30" s="4">
        <f t="shared" si="1"/>
        <v>52.426462264913731</v>
      </c>
    </row>
    <row r="31" spans="1:7" s="51" customFormat="1" ht="20.25" customHeight="1" thickBot="1" x14ac:dyDescent="0.25">
      <c r="A31" s="49"/>
      <c r="B31" s="50" t="s">
        <v>132</v>
      </c>
      <c r="C31" s="3">
        <v>7263625.2910000002</v>
      </c>
      <c r="D31" s="3">
        <v>18442</v>
      </c>
      <c r="E31" s="3">
        <f t="shared" si="0"/>
        <v>30297.169883960523</v>
      </c>
      <c r="F31" s="3">
        <v>149725</v>
      </c>
      <c r="G31" s="4">
        <f t="shared" si="1"/>
        <v>123.1724828852897</v>
      </c>
    </row>
    <row r="32" spans="1:7" s="54" customFormat="1" ht="26.25" customHeight="1" thickBot="1" x14ac:dyDescent="0.25">
      <c r="A32" s="53"/>
      <c r="B32" s="168" t="s">
        <v>28</v>
      </c>
      <c r="C32" s="169">
        <f>SUM(C8:C31)</f>
        <v>502172817.24292737</v>
      </c>
      <c r="D32" s="169">
        <f>SUM(D8:D31)</f>
        <v>2170679.7628124501</v>
      </c>
      <c r="E32" s="169">
        <f t="shared" si="0"/>
        <v>17795.659641386508</v>
      </c>
      <c r="F32" s="169">
        <v>42398796</v>
      </c>
      <c r="G32" s="170">
        <f t="shared" si="1"/>
        <v>51.196731218793339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66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78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B37" s="133" t="s">
        <v>102</v>
      </c>
      <c r="C37" s="133"/>
      <c r="D37" s="133"/>
      <c r="E37" s="133"/>
      <c r="F37" s="133"/>
      <c r="G37" s="133"/>
    </row>
    <row r="38" spans="1:7" x14ac:dyDescent="0.2">
      <c r="B38" s="137"/>
      <c r="C38" s="137"/>
      <c r="D38" s="137"/>
      <c r="E38" s="137"/>
      <c r="F38" s="137"/>
      <c r="G38" s="137"/>
    </row>
    <row r="39" spans="1:7" x14ac:dyDescent="0.2">
      <c r="B39" s="137" t="s">
        <v>126</v>
      </c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40:G40"/>
    <mergeCell ref="B41:G41"/>
    <mergeCell ref="B42:G42"/>
    <mergeCell ref="B43:G43"/>
    <mergeCell ref="B1:G1"/>
    <mergeCell ref="B3:G3"/>
    <mergeCell ref="B4:G4"/>
    <mergeCell ref="B5:G5"/>
    <mergeCell ref="B39:G39"/>
    <mergeCell ref="B34:G34"/>
    <mergeCell ref="B35:G35"/>
    <mergeCell ref="B36:G36"/>
    <mergeCell ref="B37:G37"/>
    <mergeCell ref="B38:G38"/>
  </mergeCells>
  <printOptions horizontalCentered="1" verticalCentered="1"/>
  <pageMargins left="0" right="0" top="0" bottom="0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29" customWidth="1"/>
    <col min="2" max="2" width="27.140625" style="29" customWidth="1"/>
    <col min="3" max="3" width="23.7109375" style="29" customWidth="1"/>
    <col min="4" max="4" width="17" style="29" customWidth="1"/>
    <col min="5" max="7" width="19.42578125" style="29" customWidth="1"/>
    <col min="8" max="8" width="3.7109375" style="29" customWidth="1"/>
    <col min="9" max="16384" width="11.42578125" style="29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30"/>
      <c r="C2" s="30"/>
      <c r="D2" s="30"/>
      <c r="E2" s="30"/>
      <c r="F2" s="30"/>
      <c r="G2" s="30"/>
      <c r="H2" s="1"/>
    </row>
    <row r="3" spans="1:8" s="33" customFormat="1" ht="18.75" customHeight="1" x14ac:dyDescent="0.2">
      <c r="A3" s="27"/>
      <c r="B3" s="42" t="s">
        <v>58</v>
      </c>
      <c r="C3" s="42"/>
      <c r="D3" s="42"/>
      <c r="E3" s="42"/>
      <c r="F3" s="42"/>
      <c r="G3" s="42"/>
      <c r="H3" s="27"/>
    </row>
    <row r="4" spans="1:8" s="32" customFormat="1" ht="18.75" customHeight="1" x14ac:dyDescent="0.2">
      <c r="A4" s="31"/>
      <c r="B4" s="145" t="s">
        <v>0</v>
      </c>
      <c r="C4" s="145"/>
      <c r="D4" s="145"/>
      <c r="E4" s="145"/>
      <c r="F4" s="145"/>
      <c r="G4" s="145"/>
      <c r="H4" s="31"/>
    </row>
    <row r="5" spans="1:8" ht="18.75" customHeight="1" x14ac:dyDescent="0.2">
      <c r="A5" s="1"/>
      <c r="B5" s="143" t="s">
        <v>30</v>
      </c>
      <c r="C5" s="143"/>
      <c r="D5" s="143"/>
      <c r="E5" s="143"/>
      <c r="F5" s="143"/>
      <c r="G5" s="143"/>
      <c r="H5" s="1"/>
    </row>
    <row r="6" spans="1:8" ht="13.5" thickBot="1" x14ac:dyDescent="0.25">
      <c r="A6" s="1"/>
      <c r="B6" s="1"/>
      <c r="C6" s="1"/>
      <c r="D6" s="1"/>
      <c r="E6" s="1"/>
      <c r="F6" s="1"/>
      <c r="G6" s="1"/>
      <c r="H6" s="1"/>
    </row>
    <row r="7" spans="1:8" s="32" customFormat="1" ht="53.25" customHeight="1" thickBot="1" x14ac:dyDescent="0.25">
      <c r="A7" s="31"/>
      <c r="B7" s="163" t="s">
        <v>2</v>
      </c>
      <c r="C7" s="164" t="s">
        <v>134</v>
      </c>
      <c r="D7" s="165" t="s">
        <v>3</v>
      </c>
      <c r="E7" s="164" t="s">
        <v>107</v>
      </c>
      <c r="F7" s="166" t="s">
        <v>4</v>
      </c>
      <c r="G7" s="167" t="s">
        <v>5</v>
      </c>
      <c r="H7" s="31"/>
    </row>
    <row r="8" spans="1:8" s="33" customFormat="1" ht="20.25" customHeight="1" x14ac:dyDescent="0.2">
      <c r="A8" s="27"/>
      <c r="B8" s="150" t="s">
        <v>6</v>
      </c>
      <c r="C8" s="22">
        <v>141508.07512764211</v>
      </c>
      <c r="D8" s="22">
        <v>87585</v>
      </c>
      <c r="E8" s="22">
        <f t="shared" ref="E8:E32" si="0">C8/D8*1000000/13</f>
        <v>124281.97235006178</v>
      </c>
      <c r="F8" s="22">
        <v>2946814</v>
      </c>
      <c r="G8" s="23">
        <v>29.721930193083107</v>
      </c>
      <c r="H8" s="27"/>
    </row>
    <row r="9" spans="1:8" s="33" customFormat="1" ht="20.25" customHeight="1" x14ac:dyDescent="0.2">
      <c r="A9" s="27"/>
      <c r="B9" s="128" t="s">
        <v>7</v>
      </c>
      <c r="C9" s="22">
        <v>334685.69249372161</v>
      </c>
      <c r="D9" s="22">
        <v>282480</v>
      </c>
      <c r="E9" s="22">
        <f t="shared" si="0"/>
        <v>91139.384270560098</v>
      </c>
      <c r="F9" s="127">
        <v>12282784</v>
      </c>
      <c r="G9" s="23">
        <v>22.998043440314511</v>
      </c>
      <c r="H9" s="27"/>
    </row>
    <row r="10" spans="1:8" s="33" customFormat="1" ht="20.25" customHeight="1" x14ac:dyDescent="0.2">
      <c r="A10" s="27"/>
      <c r="B10" s="128" t="s">
        <v>8</v>
      </c>
      <c r="C10" s="22">
        <v>19074.173802763136</v>
      </c>
      <c r="D10" s="22">
        <v>22615</v>
      </c>
      <c r="E10" s="22">
        <f t="shared" si="0"/>
        <v>64879.245574799359</v>
      </c>
      <c r="F10" s="127">
        <v>253111</v>
      </c>
      <c r="G10" s="23">
        <v>89.348151601471287</v>
      </c>
      <c r="H10" s="27"/>
    </row>
    <row r="11" spans="1:8" s="33" customFormat="1" ht="20.25" customHeight="1" x14ac:dyDescent="0.2">
      <c r="A11" s="27"/>
      <c r="B11" s="128" t="s">
        <v>9</v>
      </c>
      <c r="C11" s="22">
        <v>90086.249432097757</v>
      </c>
      <c r="D11" s="22">
        <v>79036</v>
      </c>
      <c r="E11" s="22">
        <f t="shared" si="0"/>
        <v>87677.912530704372</v>
      </c>
      <c r="F11" s="127">
        <v>2701401</v>
      </c>
      <c r="G11" s="23">
        <v>29.257411246978883</v>
      </c>
      <c r="H11" s="27"/>
    </row>
    <row r="12" spans="1:8" s="33" customFormat="1" ht="20.25" customHeight="1" x14ac:dyDescent="0.2">
      <c r="A12" s="27"/>
      <c r="B12" s="128" t="s">
        <v>10</v>
      </c>
      <c r="C12" s="22">
        <v>43845.828092065916</v>
      </c>
      <c r="D12" s="22">
        <v>38417</v>
      </c>
      <c r="E12" s="22">
        <f t="shared" si="0"/>
        <v>87793.320849675758</v>
      </c>
      <c r="F12" s="127">
        <v>758125</v>
      </c>
      <c r="G12" s="23">
        <v>50.673701566364386</v>
      </c>
      <c r="H12" s="27"/>
    </row>
    <row r="13" spans="1:8" s="33" customFormat="1" ht="20.25" customHeight="1" x14ac:dyDescent="0.2">
      <c r="A13" s="27"/>
      <c r="B13" s="128" t="s">
        <v>11</v>
      </c>
      <c r="C13" s="22">
        <v>46199.135249549683</v>
      </c>
      <c r="D13" s="22">
        <v>41776</v>
      </c>
      <c r="E13" s="22">
        <f t="shared" si="0"/>
        <v>85067.49412535294</v>
      </c>
      <c r="F13" s="127">
        <v>785423</v>
      </c>
      <c r="G13" s="23">
        <v>53.189173222581971</v>
      </c>
      <c r="H13" s="27"/>
    </row>
    <row r="14" spans="1:8" s="33" customFormat="1" ht="20.25" customHeight="1" x14ac:dyDescent="0.2">
      <c r="A14" s="27"/>
      <c r="B14" s="128" t="s">
        <v>12</v>
      </c>
      <c r="C14" s="22">
        <v>30035.630825779619</v>
      </c>
      <c r="D14" s="22">
        <v>20502</v>
      </c>
      <c r="E14" s="22">
        <f t="shared" si="0"/>
        <v>112693.06118644943</v>
      </c>
      <c r="F14" s="127">
        <v>338478</v>
      </c>
      <c r="G14" s="23">
        <v>60.571144948859306</v>
      </c>
      <c r="H14" s="27"/>
    </row>
    <row r="15" spans="1:8" s="33" customFormat="1" ht="20.25" customHeight="1" x14ac:dyDescent="0.2">
      <c r="A15" s="27"/>
      <c r="B15" s="128" t="s">
        <v>13</v>
      </c>
      <c r="C15" s="22">
        <v>44134.830725441119</v>
      </c>
      <c r="D15" s="22">
        <v>40805</v>
      </c>
      <c r="E15" s="22">
        <f t="shared" si="0"/>
        <v>83200.269057225494</v>
      </c>
      <c r="F15" s="127">
        <v>1000044</v>
      </c>
      <c r="G15" s="23">
        <v>40.803204658995007</v>
      </c>
      <c r="H15" s="27"/>
    </row>
    <row r="16" spans="1:8" s="33" customFormat="1" ht="20.25" customHeight="1" x14ac:dyDescent="0.2">
      <c r="A16" s="27"/>
      <c r="B16" s="128" t="s">
        <v>14</v>
      </c>
      <c r="C16" s="22">
        <v>33194.016747665723</v>
      </c>
      <c r="D16" s="22">
        <v>32809.97</v>
      </c>
      <c r="E16" s="22">
        <f t="shared" si="0"/>
        <v>77823.475719928843</v>
      </c>
      <c r="F16" s="127">
        <v>350892</v>
      </c>
      <c r="G16" s="23">
        <v>93.504468611424599</v>
      </c>
      <c r="H16" s="27"/>
    </row>
    <row r="17" spans="1:8" s="33" customFormat="1" ht="20.25" customHeight="1" x14ac:dyDescent="0.2">
      <c r="A17" s="27"/>
      <c r="B17" s="128" t="s">
        <v>15</v>
      </c>
      <c r="C17" s="22">
        <v>46240.421340031855</v>
      </c>
      <c r="D17" s="22">
        <v>36748</v>
      </c>
      <c r="E17" s="22">
        <f t="shared" si="0"/>
        <v>96793.172082691788</v>
      </c>
      <c r="F17" s="127">
        <v>495627</v>
      </c>
      <c r="G17" s="23">
        <v>74.14446751286755</v>
      </c>
      <c r="H17" s="27"/>
    </row>
    <row r="18" spans="1:8" s="33" customFormat="1" ht="20.25" customHeight="1" x14ac:dyDescent="0.2">
      <c r="A18" s="27"/>
      <c r="B18" s="128" t="s">
        <v>16</v>
      </c>
      <c r="C18" s="22">
        <v>15213.924342680122</v>
      </c>
      <c r="D18" s="22">
        <v>14892</v>
      </c>
      <c r="E18" s="22">
        <f t="shared" si="0"/>
        <v>78585.943628381385</v>
      </c>
      <c r="F18" s="127">
        <v>249697</v>
      </c>
      <c r="G18" s="23">
        <v>59.640284024237374</v>
      </c>
      <c r="H18" s="27"/>
    </row>
    <row r="19" spans="1:8" s="33" customFormat="1" ht="20.25" customHeight="1" x14ac:dyDescent="0.2">
      <c r="A19" s="27"/>
      <c r="B19" s="128" t="s">
        <v>17</v>
      </c>
      <c r="C19" s="22">
        <v>24895.512560749288</v>
      </c>
      <c r="D19" s="22">
        <v>20430</v>
      </c>
      <c r="E19" s="22">
        <f t="shared" si="0"/>
        <v>93736.63376162239</v>
      </c>
      <c r="F19" s="127">
        <v>208583</v>
      </c>
      <c r="G19" s="23">
        <v>97.946620769669636</v>
      </c>
      <c r="H19" s="27"/>
    </row>
    <row r="20" spans="1:8" s="33" customFormat="1" ht="20.25" customHeight="1" x14ac:dyDescent="0.2">
      <c r="A20" s="27"/>
      <c r="B20" s="128" t="s">
        <v>18</v>
      </c>
      <c r="C20" s="22">
        <v>40625.513034456555</v>
      </c>
      <c r="D20" s="22">
        <v>40747</v>
      </c>
      <c r="E20" s="22">
        <f t="shared" si="0"/>
        <v>76693.731175030451</v>
      </c>
      <c r="F20" s="127">
        <v>1366305</v>
      </c>
      <c r="G20" s="23">
        <v>29.822770172106523</v>
      </c>
      <c r="H20" s="27"/>
    </row>
    <row r="21" spans="1:8" s="33" customFormat="1" ht="20.25" customHeight="1" x14ac:dyDescent="0.2">
      <c r="A21" s="27"/>
      <c r="B21" s="128" t="s">
        <v>19</v>
      </c>
      <c r="C21" s="22">
        <v>27971.326301671052</v>
      </c>
      <c r="D21" s="22">
        <v>29407</v>
      </c>
      <c r="E21" s="22">
        <f t="shared" si="0"/>
        <v>73167.629637294769</v>
      </c>
      <c r="F21" s="127">
        <v>748457</v>
      </c>
      <c r="G21" s="23">
        <v>39.290166302138935</v>
      </c>
      <c r="H21" s="27"/>
    </row>
    <row r="22" spans="1:8" s="33" customFormat="1" ht="20.25" customHeight="1" x14ac:dyDescent="0.2">
      <c r="A22" s="27"/>
      <c r="B22" s="128" t="s">
        <v>20</v>
      </c>
      <c r="C22" s="22">
        <v>36785.906619614623</v>
      </c>
      <c r="D22" s="22">
        <v>25994</v>
      </c>
      <c r="E22" s="22">
        <f t="shared" si="0"/>
        <v>108859.16459897438</v>
      </c>
      <c r="F22" s="127">
        <v>356439</v>
      </c>
      <c r="G22" s="23">
        <v>72.926924382573176</v>
      </c>
      <c r="H22" s="27"/>
    </row>
    <row r="23" spans="1:8" s="33" customFormat="1" ht="20.25" customHeight="1" x14ac:dyDescent="0.2">
      <c r="A23" s="27"/>
      <c r="B23" s="128" t="s">
        <v>21</v>
      </c>
      <c r="C23" s="22">
        <v>42091.169246573634</v>
      </c>
      <c r="D23" s="22">
        <v>27402</v>
      </c>
      <c r="E23" s="22">
        <f t="shared" si="0"/>
        <v>118158.61067573293</v>
      </c>
      <c r="F23" s="127">
        <v>484725</v>
      </c>
      <c r="G23" s="23">
        <v>56.531022744855328</v>
      </c>
      <c r="H23" s="27"/>
    </row>
    <row r="24" spans="1:8" s="33" customFormat="1" ht="20.25" customHeight="1" x14ac:dyDescent="0.2">
      <c r="A24" s="27"/>
      <c r="B24" s="128" t="s">
        <v>22</v>
      </c>
      <c r="C24" s="22">
        <v>64695.303785562421</v>
      </c>
      <c r="D24" s="22">
        <v>45899</v>
      </c>
      <c r="E24" s="22">
        <f t="shared" si="0"/>
        <v>108424.18853697569</v>
      </c>
      <c r="F24" s="127">
        <v>824648</v>
      </c>
      <c r="G24" s="23">
        <v>55.65889931219138</v>
      </c>
      <c r="H24" s="27"/>
    </row>
    <row r="25" spans="1:8" s="33" customFormat="1" ht="20.25" customHeight="1" x14ac:dyDescent="0.2">
      <c r="A25" s="27"/>
      <c r="B25" s="128" t="s">
        <v>23</v>
      </c>
      <c r="C25" s="22">
        <v>26608.885315759399</v>
      </c>
      <c r="D25" s="22">
        <v>20837</v>
      </c>
      <c r="E25" s="22">
        <f t="shared" si="0"/>
        <v>98230.903296131495</v>
      </c>
      <c r="F25" s="127">
        <v>517606</v>
      </c>
      <c r="G25" s="23">
        <v>40.256488526021727</v>
      </c>
      <c r="H25" s="27"/>
    </row>
    <row r="26" spans="1:8" s="33" customFormat="1" ht="20.25" customHeight="1" x14ac:dyDescent="0.2">
      <c r="A26" s="27"/>
      <c r="B26" s="128" t="s">
        <v>24</v>
      </c>
      <c r="C26" s="22">
        <v>16328.648785698748</v>
      </c>
      <c r="D26" s="22">
        <v>15676</v>
      </c>
      <c r="E26" s="22">
        <f t="shared" si="0"/>
        <v>80125.663855078543</v>
      </c>
      <c r="F26" s="127">
        <v>270341</v>
      </c>
      <c r="G26" s="23">
        <v>57.986025057242522</v>
      </c>
      <c r="H26" s="27"/>
    </row>
    <row r="27" spans="1:8" s="33" customFormat="1" ht="20.25" customHeight="1" x14ac:dyDescent="0.2">
      <c r="A27" s="27"/>
      <c r="B27" s="128" t="s">
        <v>25</v>
      </c>
      <c r="C27" s="22">
        <v>30923.281771146299</v>
      </c>
      <c r="D27" s="22">
        <v>15521</v>
      </c>
      <c r="E27" s="22">
        <f t="shared" si="0"/>
        <v>153257.77864801683</v>
      </c>
      <c r="F27" s="127">
        <v>150706</v>
      </c>
      <c r="G27" s="23">
        <v>102.9886003211551</v>
      </c>
      <c r="H27" s="27"/>
    </row>
    <row r="28" spans="1:8" s="33" customFormat="1" ht="20.25" customHeight="1" x14ac:dyDescent="0.2">
      <c r="A28" s="27"/>
      <c r="B28" s="128" t="s">
        <v>26</v>
      </c>
      <c r="C28" s="22">
        <v>102245.00307909721</v>
      </c>
      <c r="D28" s="22">
        <v>73955</v>
      </c>
      <c r="E28" s="22">
        <f t="shared" si="0"/>
        <v>106348.45834431252</v>
      </c>
      <c r="F28" s="127">
        <v>2728686</v>
      </c>
      <c r="G28" s="23">
        <v>27.102788668245449</v>
      </c>
      <c r="H28" s="27"/>
    </row>
    <row r="29" spans="1:8" s="33" customFormat="1" ht="20.25" customHeight="1" x14ac:dyDescent="0.2">
      <c r="A29" s="27"/>
      <c r="B29" s="128" t="s">
        <v>133</v>
      </c>
      <c r="C29" s="22">
        <v>26072.166139491172</v>
      </c>
      <c r="D29" s="22">
        <v>30691</v>
      </c>
      <c r="E29" s="22">
        <f t="shared" si="0"/>
        <v>65346.558974921667</v>
      </c>
      <c r="F29" s="127">
        <v>659315</v>
      </c>
      <c r="G29" s="23">
        <v>46.549828230815315</v>
      </c>
      <c r="H29" s="27"/>
    </row>
    <row r="30" spans="1:8" s="33" customFormat="1" ht="20.25" customHeight="1" x14ac:dyDescent="0.2">
      <c r="A30" s="27"/>
      <c r="B30" s="128" t="s">
        <v>27</v>
      </c>
      <c r="C30" s="22">
        <v>55860.08042237776</v>
      </c>
      <c r="D30" s="22">
        <v>47548</v>
      </c>
      <c r="E30" s="22">
        <f t="shared" si="0"/>
        <v>90370.34708630915</v>
      </c>
      <c r="F30" s="127">
        <v>1115968</v>
      </c>
      <c r="G30" s="23">
        <v>42.606956471870163</v>
      </c>
      <c r="H30" s="27"/>
    </row>
    <row r="31" spans="1:8" s="33" customFormat="1" ht="20.25" customHeight="1" thickBot="1" x14ac:dyDescent="0.25">
      <c r="A31" s="27"/>
      <c r="B31" s="128" t="s">
        <v>132</v>
      </c>
      <c r="C31" s="22">
        <v>11993.609285070761</v>
      </c>
      <c r="D31" s="22">
        <v>4522</v>
      </c>
      <c r="E31" s="22">
        <f t="shared" si="0"/>
        <v>204021.52357824586</v>
      </c>
      <c r="F31" s="127">
        <v>59520</v>
      </c>
      <c r="G31" s="23">
        <v>75.974462365591393</v>
      </c>
      <c r="H31" s="27"/>
    </row>
    <row r="32" spans="1:8" s="33" customFormat="1" ht="26.25" customHeight="1" thickBot="1" x14ac:dyDescent="0.25">
      <c r="A32" s="27"/>
      <c r="B32" s="182" t="s">
        <v>28</v>
      </c>
      <c r="C32" s="180">
        <f>SUM(C8:C31)</f>
        <v>1351314.3845267072</v>
      </c>
      <c r="D32" s="180">
        <v>1096294.97</v>
      </c>
      <c r="E32" s="180">
        <f t="shared" si="0"/>
        <v>94816.872459250866</v>
      </c>
      <c r="F32" s="180">
        <v>31653695</v>
      </c>
      <c r="G32" s="181">
        <v>34.634028349612898</v>
      </c>
      <c r="H32" s="27"/>
    </row>
    <row r="33" spans="1:8" ht="8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36" t="s">
        <v>126</v>
      </c>
      <c r="C34" s="36"/>
      <c r="D34" s="36"/>
      <c r="E34" s="36"/>
      <c r="F34" s="36"/>
      <c r="G34" s="36"/>
      <c r="H34" s="1"/>
    </row>
    <row r="35" spans="1:8" x14ac:dyDescent="0.2">
      <c r="A35" s="1"/>
      <c r="B35" s="36"/>
      <c r="C35" s="36"/>
      <c r="D35" s="36"/>
      <c r="E35" s="36"/>
      <c r="F35" s="36"/>
      <c r="G35" s="36"/>
      <c r="H35" s="1"/>
    </row>
    <row r="36" spans="1:8" x14ac:dyDescent="0.2">
      <c r="B36" s="138"/>
      <c r="C36" s="138"/>
      <c r="D36" s="138"/>
      <c r="E36" s="138"/>
      <c r="F36" s="138"/>
      <c r="G36" s="138"/>
    </row>
    <row r="37" spans="1:8" x14ac:dyDescent="0.2">
      <c r="B37" s="138"/>
      <c r="C37" s="138"/>
      <c r="D37" s="138"/>
      <c r="E37" s="138"/>
      <c r="F37" s="138"/>
      <c r="G37" s="138"/>
    </row>
    <row r="38" spans="1:8" x14ac:dyDescent="0.2">
      <c r="B38" s="138"/>
      <c r="C38" s="138"/>
      <c r="D38" s="138"/>
      <c r="E38" s="138"/>
      <c r="F38" s="138"/>
      <c r="G38" s="138"/>
    </row>
    <row r="39" spans="1:8" x14ac:dyDescent="0.2">
      <c r="B39" s="138"/>
      <c r="C39" s="138"/>
      <c r="D39" s="138"/>
      <c r="E39" s="138"/>
      <c r="F39" s="138"/>
      <c r="G39" s="138"/>
    </row>
    <row r="40" spans="1:8" x14ac:dyDescent="0.2">
      <c r="B40" s="138"/>
      <c r="C40" s="138"/>
      <c r="D40" s="138"/>
      <c r="E40" s="138"/>
      <c r="F40" s="138"/>
      <c r="G40" s="138"/>
    </row>
    <row r="41" spans="1:8" x14ac:dyDescent="0.2">
      <c r="B41" s="138"/>
      <c r="C41" s="138"/>
      <c r="D41" s="138"/>
      <c r="E41" s="138"/>
      <c r="F41" s="138"/>
      <c r="G41" s="138"/>
    </row>
    <row r="42" spans="1:8" x14ac:dyDescent="0.2">
      <c r="B42" s="138"/>
      <c r="C42" s="138"/>
      <c r="D42" s="138"/>
      <c r="E42" s="138"/>
      <c r="F42" s="138"/>
      <c r="G42" s="138"/>
    </row>
    <row r="43" spans="1:8" x14ac:dyDescent="0.2">
      <c r="B43" s="138"/>
      <c r="C43" s="138"/>
      <c r="D43" s="138"/>
      <c r="E43" s="138"/>
      <c r="F43" s="138"/>
      <c r="G43" s="138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ageMargins left="0.75" right="0.75" top="1" bottom="1" header="0" footer="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86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69381121.472309992</v>
      </c>
      <c r="D8" s="3">
        <v>187858.45124655002</v>
      </c>
      <c r="E8" s="3">
        <f t="shared" ref="E8:E32" si="0">C8/D8/13*1000</f>
        <v>28409.737803168748</v>
      </c>
      <c r="F8" s="3">
        <v>3000686</v>
      </c>
      <c r="G8" s="4">
        <f>D8/F8*1000</f>
        <v>62.605168033759625</v>
      </c>
    </row>
    <row r="9" spans="1:7" s="51" customFormat="1" ht="20.25" customHeight="1" x14ac:dyDescent="0.2">
      <c r="A9" s="49"/>
      <c r="B9" s="50" t="s">
        <v>85</v>
      </c>
      <c r="C9" s="2">
        <v>198090527.4295716</v>
      </c>
      <c r="D9" s="3">
        <v>682112</v>
      </c>
      <c r="E9" s="3">
        <f t="shared" si="0"/>
        <v>22339.048248964707</v>
      </c>
      <c r="F9" s="3">
        <v>16547629</v>
      </c>
      <c r="G9" s="4">
        <f>D9/F9*1000</f>
        <v>41.221132042542166</v>
      </c>
    </row>
    <row r="10" spans="1:7" s="51" customFormat="1" ht="20.25" customHeight="1" x14ac:dyDescent="0.2">
      <c r="A10" s="49"/>
      <c r="B10" s="50" t="s">
        <v>8</v>
      </c>
      <c r="C10" s="2">
        <v>10411354.958037447</v>
      </c>
      <c r="D10" s="3">
        <v>42802</v>
      </c>
      <c r="E10" s="3">
        <f t="shared" si="0"/>
        <v>18711.122337988243</v>
      </c>
      <c r="F10" s="3">
        <v>396830</v>
      </c>
      <c r="G10" s="4">
        <f t="shared" ref="G10:G32" si="1">D10/F10*1000</f>
        <v>107.85978882644962</v>
      </c>
    </row>
    <row r="11" spans="1:7" s="51" customFormat="1" ht="20.25" customHeight="1" x14ac:dyDescent="0.2">
      <c r="A11" s="49"/>
      <c r="B11" s="50" t="s">
        <v>9</v>
      </c>
      <c r="C11" s="2">
        <v>47937167.999999993</v>
      </c>
      <c r="D11" s="3">
        <v>125580</v>
      </c>
      <c r="E11" s="3">
        <f t="shared" si="0"/>
        <v>29363.548825756181</v>
      </c>
      <c r="F11" s="3">
        <v>3621279</v>
      </c>
      <c r="G11" s="4">
        <f t="shared" si="1"/>
        <v>34.678355354558434</v>
      </c>
    </row>
    <row r="12" spans="1:7" s="51" customFormat="1" ht="20.25" customHeight="1" x14ac:dyDescent="0.2">
      <c r="A12" s="49"/>
      <c r="B12" s="52" t="s">
        <v>10</v>
      </c>
      <c r="C12" s="2">
        <v>15165379.999999998</v>
      </c>
      <c r="D12" s="3">
        <v>62317</v>
      </c>
      <c r="E12" s="3">
        <f t="shared" si="0"/>
        <v>18719.894929275993</v>
      </c>
      <c r="F12" s="3">
        <v>1088062</v>
      </c>
      <c r="G12" s="4">
        <f t="shared" si="1"/>
        <v>57.273390670752221</v>
      </c>
    </row>
    <row r="13" spans="1:7" s="51" customFormat="1" ht="20.25" customHeight="1" x14ac:dyDescent="0.2">
      <c r="A13" s="49"/>
      <c r="B13" s="50" t="s">
        <v>11</v>
      </c>
      <c r="C13" s="2">
        <v>24050558.450000003</v>
      </c>
      <c r="D13" s="3">
        <v>88236</v>
      </c>
      <c r="E13" s="3">
        <f t="shared" si="0"/>
        <v>20966.985784626544</v>
      </c>
      <c r="F13" s="3">
        <v>1097290</v>
      </c>
      <c r="G13" s="4">
        <f t="shared" si="1"/>
        <v>80.412652990549446</v>
      </c>
    </row>
    <row r="14" spans="1:7" s="51" customFormat="1" ht="20.25" customHeight="1" x14ac:dyDescent="0.2">
      <c r="A14" s="49"/>
      <c r="B14" s="52" t="s">
        <v>12</v>
      </c>
      <c r="C14" s="2">
        <v>17854443.084959995</v>
      </c>
      <c r="D14" s="3">
        <v>44902</v>
      </c>
      <c r="E14" s="3">
        <f t="shared" si="0"/>
        <v>30587.027278140762</v>
      </c>
      <c r="F14" s="3">
        <v>553111</v>
      </c>
      <c r="G14" s="4">
        <f t="shared" si="1"/>
        <v>81.180811808118079</v>
      </c>
    </row>
    <row r="15" spans="1:7" s="51" customFormat="1" ht="20.25" customHeight="1" x14ac:dyDescent="0.2">
      <c r="A15" s="49"/>
      <c r="B15" s="52" t="s">
        <v>13</v>
      </c>
      <c r="C15" s="2">
        <v>26566229.999999996</v>
      </c>
      <c r="D15" s="3">
        <v>79374</v>
      </c>
      <c r="E15" s="3">
        <f t="shared" si="0"/>
        <v>25745.913697761905</v>
      </c>
      <c r="F15" s="3">
        <v>1325748</v>
      </c>
      <c r="G15" s="4">
        <f t="shared" si="1"/>
        <v>59.871106726165159</v>
      </c>
    </row>
    <row r="16" spans="1:7" s="51" customFormat="1" ht="20.25" customHeight="1" x14ac:dyDescent="0.2">
      <c r="A16" s="49"/>
      <c r="B16" s="50" t="s">
        <v>14</v>
      </c>
      <c r="C16" s="2">
        <v>12158836.847349998</v>
      </c>
      <c r="D16" s="3">
        <v>39187</v>
      </c>
      <c r="E16" s="3">
        <f t="shared" si="0"/>
        <v>23867.485189063871</v>
      </c>
      <c r="F16" s="3">
        <v>566015</v>
      </c>
      <c r="G16" s="4">
        <f t="shared" si="1"/>
        <v>69.233147531425843</v>
      </c>
    </row>
    <row r="17" spans="1:7" s="51" customFormat="1" ht="20.25" customHeight="1" x14ac:dyDescent="0.2">
      <c r="A17" s="49"/>
      <c r="B17" s="50" t="s">
        <v>15</v>
      </c>
      <c r="C17" s="2">
        <v>15462175.183100002</v>
      </c>
      <c r="D17" s="3">
        <v>63808</v>
      </c>
      <c r="E17" s="3">
        <f t="shared" si="0"/>
        <v>18640.265969904911</v>
      </c>
      <c r="F17" s="3">
        <v>731643</v>
      </c>
      <c r="G17" s="4">
        <f t="shared" si="1"/>
        <v>87.211932595541811</v>
      </c>
    </row>
    <row r="18" spans="1:7" s="51" customFormat="1" ht="20.25" customHeight="1" x14ac:dyDescent="0.2">
      <c r="A18" s="49"/>
      <c r="B18" s="47" t="s">
        <v>75</v>
      </c>
      <c r="C18" s="2">
        <v>9329885.3463000022</v>
      </c>
      <c r="D18" s="3">
        <v>24651</v>
      </c>
      <c r="E18" s="3">
        <f t="shared" si="0"/>
        <v>29113.767724511108</v>
      </c>
      <c r="F18" s="3">
        <v>341169</v>
      </c>
      <c r="G18" s="4">
        <f t="shared" si="1"/>
        <v>72.254513159167445</v>
      </c>
    </row>
    <row r="19" spans="1:7" s="51" customFormat="1" ht="20.25" customHeight="1" x14ac:dyDescent="0.2">
      <c r="A19" s="49"/>
      <c r="B19" s="52" t="s">
        <v>17</v>
      </c>
      <c r="C19" s="2">
        <v>8099963.8105699997</v>
      </c>
      <c r="D19" s="3">
        <v>39022</v>
      </c>
      <c r="E19" s="3">
        <f t="shared" si="0"/>
        <v>15967.252813146824</v>
      </c>
      <c r="F19" s="3">
        <v>357670</v>
      </c>
      <c r="G19" s="4">
        <f t="shared" si="1"/>
        <v>109.10056756227809</v>
      </c>
    </row>
    <row r="20" spans="1:7" s="51" customFormat="1" ht="20.25" customHeight="1" x14ac:dyDescent="0.2">
      <c r="A20" s="49"/>
      <c r="B20" s="47" t="s">
        <v>72</v>
      </c>
      <c r="C20" s="3">
        <v>28853640</v>
      </c>
      <c r="D20" s="3">
        <v>93198.22479339999</v>
      </c>
      <c r="E20" s="3">
        <f t="shared" si="0"/>
        <v>23814.946842077065</v>
      </c>
      <c r="F20" s="3">
        <v>1868695</v>
      </c>
      <c r="G20" s="4">
        <f t="shared" si="1"/>
        <v>49.87342760236421</v>
      </c>
    </row>
    <row r="21" spans="1:7" s="51" customFormat="1" ht="20.25" customHeight="1" x14ac:dyDescent="0.2">
      <c r="A21" s="49"/>
      <c r="B21" s="50" t="s">
        <v>19</v>
      </c>
      <c r="C21" s="2">
        <v>17496539.999999996</v>
      </c>
      <c r="D21" s="3">
        <v>61143</v>
      </c>
      <c r="E21" s="3">
        <f t="shared" si="0"/>
        <v>22012.130453325677</v>
      </c>
      <c r="F21" s="3">
        <v>1185963</v>
      </c>
      <c r="G21" s="4">
        <f t="shared" si="1"/>
        <v>51.55557129522591</v>
      </c>
    </row>
    <row r="22" spans="1:7" s="51" customFormat="1" ht="20.25" customHeight="1" x14ac:dyDescent="0.2">
      <c r="A22" s="49"/>
      <c r="B22" s="50" t="s">
        <v>20</v>
      </c>
      <c r="C22" s="2">
        <v>24723576.127</v>
      </c>
      <c r="D22" s="3">
        <v>64729</v>
      </c>
      <c r="E22" s="3">
        <f t="shared" si="0"/>
        <v>29381.166837596276</v>
      </c>
      <c r="F22" s="3">
        <v>631002</v>
      </c>
      <c r="G22" s="4">
        <f t="shared" si="1"/>
        <v>102.58129134297513</v>
      </c>
    </row>
    <row r="23" spans="1:7" s="51" customFormat="1" ht="20.25" customHeight="1" x14ac:dyDescent="0.2">
      <c r="A23" s="49"/>
      <c r="B23" s="52" t="s">
        <v>21</v>
      </c>
      <c r="C23" s="2">
        <v>17806473.959200006</v>
      </c>
      <c r="D23" s="3">
        <v>56580</v>
      </c>
      <c r="E23" s="3">
        <f t="shared" si="0"/>
        <v>24208.709192158149</v>
      </c>
      <c r="F23" s="3">
        <v>696303</v>
      </c>
      <c r="G23" s="4">
        <f t="shared" si="1"/>
        <v>81.257728316551848</v>
      </c>
    </row>
    <row r="24" spans="1:7" s="51" customFormat="1" ht="20.25" customHeight="1" x14ac:dyDescent="0.2">
      <c r="A24" s="49"/>
      <c r="B24" s="50" t="s">
        <v>22</v>
      </c>
      <c r="C24" s="2">
        <v>20772992.299389999</v>
      </c>
      <c r="D24" s="3">
        <v>70689</v>
      </c>
      <c r="E24" s="3">
        <f t="shared" si="0"/>
        <v>22604.966608219973</v>
      </c>
      <c r="F24" s="3">
        <v>1320292</v>
      </c>
      <c r="G24" s="4">
        <f t="shared" si="1"/>
        <v>53.540428935417317</v>
      </c>
    </row>
    <row r="25" spans="1:7" s="51" customFormat="1" ht="20.25" customHeight="1" x14ac:dyDescent="0.2">
      <c r="A25" s="49"/>
      <c r="B25" s="52" t="s">
        <v>23</v>
      </c>
      <c r="C25" s="2">
        <v>11524995.263000002</v>
      </c>
      <c r="D25" s="3">
        <v>38156</v>
      </c>
      <c r="E25" s="3">
        <f t="shared" si="0"/>
        <v>23234.565917649812</v>
      </c>
      <c r="F25" s="3">
        <v>745023</v>
      </c>
      <c r="G25" s="4">
        <f t="shared" si="1"/>
        <v>51.214526262947587</v>
      </c>
    </row>
    <row r="26" spans="1:7" s="51" customFormat="1" ht="20.25" customHeight="1" x14ac:dyDescent="0.2">
      <c r="A26" s="49"/>
      <c r="B26" s="47" t="s">
        <v>76</v>
      </c>
      <c r="C26" s="2">
        <v>6473340.1617392683</v>
      </c>
      <c r="D26" s="3">
        <v>24075</v>
      </c>
      <c r="E26" s="3">
        <f t="shared" si="0"/>
        <v>20683.249977599706</v>
      </c>
      <c r="F26" s="3">
        <v>482400</v>
      </c>
      <c r="G26" s="4">
        <f t="shared" si="1"/>
        <v>49.906716417910445</v>
      </c>
    </row>
    <row r="27" spans="1:7" s="51" customFormat="1" ht="20.25" customHeight="1" x14ac:dyDescent="0.2">
      <c r="A27" s="49"/>
      <c r="B27" s="50" t="s">
        <v>25</v>
      </c>
      <c r="C27" s="2">
        <v>15061604.874590002</v>
      </c>
      <c r="D27" s="3">
        <v>35936</v>
      </c>
      <c r="E27" s="3">
        <f t="shared" si="0"/>
        <v>32240.232367349647</v>
      </c>
      <c r="F27" s="3">
        <v>301617</v>
      </c>
      <c r="G27" s="4">
        <f t="shared" si="1"/>
        <v>119.14447793062062</v>
      </c>
    </row>
    <row r="28" spans="1:7" s="51" customFormat="1" ht="20.25" customHeight="1" x14ac:dyDescent="0.2">
      <c r="A28" s="49"/>
      <c r="B28" s="47" t="s">
        <v>26</v>
      </c>
      <c r="C28" s="2">
        <v>49887835.82</v>
      </c>
      <c r="D28" s="3">
        <v>133821</v>
      </c>
      <c r="E28" s="3">
        <f t="shared" si="0"/>
        <v>28676.55922693518</v>
      </c>
      <c r="F28" s="3">
        <v>3366771</v>
      </c>
      <c r="G28" s="4">
        <f t="shared" si="1"/>
        <v>39.747580099745427</v>
      </c>
    </row>
    <row r="29" spans="1:7" s="51" customFormat="1" ht="20.25" customHeight="1" x14ac:dyDescent="0.2">
      <c r="A29" s="49"/>
      <c r="B29" s="50" t="s">
        <v>133</v>
      </c>
      <c r="C29" s="2">
        <v>10128502</v>
      </c>
      <c r="D29" s="3">
        <v>59982</v>
      </c>
      <c r="E29" s="3">
        <f t="shared" si="0"/>
        <v>12989.155721075296</v>
      </c>
      <c r="F29" s="3">
        <v>957867</v>
      </c>
      <c r="G29" s="4">
        <f t="shared" si="1"/>
        <v>62.620384667182392</v>
      </c>
    </row>
    <row r="30" spans="1:7" s="51" customFormat="1" ht="20.25" customHeight="1" x14ac:dyDescent="0.2">
      <c r="A30" s="49"/>
      <c r="B30" s="50" t="s">
        <v>27</v>
      </c>
      <c r="C30" s="2">
        <v>25796028.000000004</v>
      </c>
      <c r="D30" s="3">
        <v>86235</v>
      </c>
      <c r="E30" s="3">
        <f t="shared" si="0"/>
        <v>23010.492794733538</v>
      </c>
      <c r="F30" s="3">
        <v>1567773</v>
      </c>
      <c r="G30" s="4">
        <f t="shared" si="1"/>
        <v>55.004774288114412</v>
      </c>
    </row>
    <row r="31" spans="1:7" s="51" customFormat="1" ht="20.25" customHeight="1" thickBot="1" x14ac:dyDescent="0.25">
      <c r="A31" s="49"/>
      <c r="B31" s="50" t="s">
        <v>132</v>
      </c>
      <c r="C31" s="3">
        <v>9401444.3712499999</v>
      </c>
      <c r="D31" s="3">
        <v>18432</v>
      </c>
      <c r="E31" s="3">
        <f t="shared" si="0"/>
        <v>39235.461618798414</v>
      </c>
      <c r="F31" s="3">
        <v>155047</v>
      </c>
      <c r="G31" s="4">
        <f t="shared" si="1"/>
        <v>118.88008152366702</v>
      </c>
    </row>
    <row r="32" spans="1:7" s="54" customFormat="1" ht="26.25" customHeight="1" thickBot="1" x14ac:dyDescent="0.25">
      <c r="A32" s="53"/>
      <c r="B32" s="168" t="s">
        <v>28</v>
      </c>
      <c r="C32" s="169">
        <f>SUM(C8:C31)</f>
        <v>692434617.4583683</v>
      </c>
      <c r="D32" s="169">
        <f>SUM(D8:D31)</f>
        <v>2222825.67603995</v>
      </c>
      <c r="E32" s="169">
        <f t="shared" si="0"/>
        <v>23962.383518011018</v>
      </c>
      <c r="F32" s="169">
        <v>42905885</v>
      </c>
      <c r="G32" s="170">
        <f t="shared" si="1"/>
        <v>51.807011463344715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66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87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/>
      <c r="C37" s="133"/>
      <c r="D37" s="133"/>
      <c r="E37" s="133"/>
      <c r="F37" s="133"/>
      <c r="G37" s="133"/>
    </row>
    <row r="38" spans="1:7" x14ac:dyDescent="0.2">
      <c r="B38" s="137" t="s">
        <v>126</v>
      </c>
      <c r="C38" s="137"/>
      <c r="D38" s="137"/>
      <c r="E38" s="137"/>
      <c r="F38" s="137"/>
      <c r="G38" s="137"/>
    </row>
    <row r="39" spans="1:7" x14ac:dyDescent="0.2">
      <c r="B39" s="137"/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rintOptions horizontalCentered="1" verticalCentered="1"/>
  <pageMargins left="0" right="0" top="0" bottom="0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276225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108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89185564.025049999</v>
      </c>
      <c r="D8" s="3">
        <v>193361.35611705002</v>
      </c>
      <c r="E8" s="3">
        <f t="shared" ref="E8:E32" si="0">C8/D8/13*1000</f>
        <v>35479.829784468457</v>
      </c>
      <c r="F8" s="3">
        <v>3020626</v>
      </c>
      <c r="G8" s="4">
        <f>D8/F8*1000</f>
        <v>64.013670052846663</v>
      </c>
    </row>
    <row r="9" spans="1:7" s="51" customFormat="1" ht="20.25" customHeight="1" x14ac:dyDescent="0.2">
      <c r="A9" s="49"/>
      <c r="B9" s="50" t="s">
        <v>85</v>
      </c>
      <c r="C9" s="2">
        <v>251512160</v>
      </c>
      <c r="D9" s="3">
        <v>691006.46666666667</v>
      </c>
      <c r="E9" s="3">
        <f t="shared" si="0"/>
        <v>27998.419933893379</v>
      </c>
      <c r="F9" s="3">
        <v>16715996</v>
      </c>
      <c r="G9" s="4">
        <f>D9/F9*1000</f>
        <v>41.338037330630293</v>
      </c>
    </row>
    <row r="10" spans="1:7" s="51" customFormat="1" ht="20.25" customHeight="1" x14ac:dyDescent="0.2">
      <c r="A10" s="49"/>
      <c r="B10" s="50" t="s">
        <v>8</v>
      </c>
      <c r="C10" s="2">
        <v>13087105.041381765</v>
      </c>
      <c r="D10" s="3">
        <v>42145</v>
      </c>
      <c r="E10" s="3">
        <f t="shared" si="0"/>
        <v>23886.591239734189</v>
      </c>
      <c r="F10" s="3">
        <v>402181</v>
      </c>
      <c r="G10" s="4">
        <f t="shared" ref="G10:G32" si="1">D10/F10*1000</f>
        <v>104.79112638339454</v>
      </c>
    </row>
    <row r="11" spans="1:7" s="51" customFormat="1" ht="20.25" customHeight="1" x14ac:dyDescent="0.2">
      <c r="A11" s="49"/>
      <c r="B11" s="50" t="s">
        <v>9</v>
      </c>
      <c r="C11" s="2">
        <v>59692188</v>
      </c>
      <c r="D11" s="3">
        <v>127075</v>
      </c>
      <c r="E11" s="3">
        <f t="shared" si="0"/>
        <v>36133.832533785317</v>
      </c>
      <c r="F11" s="3">
        <v>3679395</v>
      </c>
      <c r="G11" s="4">
        <f t="shared" si="1"/>
        <v>34.536927946034609</v>
      </c>
    </row>
    <row r="12" spans="1:7" s="51" customFormat="1" ht="20.25" customHeight="1" x14ac:dyDescent="0.2">
      <c r="A12" s="49"/>
      <c r="B12" s="52" t="s">
        <v>10</v>
      </c>
      <c r="C12" s="2">
        <v>21275600</v>
      </c>
      <c r="D12" s="3">
        <v>62899</v>
      </c>
      <c r="E12" s="3">
        <f t="shared" si="0"/>
        <v>26019.246973475179</v>
      </c>
      <c r="F12" s="3">
        <v>1105838</v>
      </c>
      <c r="G12" s="4">
        <f t="shared" si="1"/>
        <v>56.879036531571529</v>
      </c>
    </row>
    <row r="13" spans="1:7" s="51" customFormat="1" ht="20.25" customHeight="1" x14ac:dyDescent="0.2">
      <c r="A13" s="49"/>
      <c r="B13" s="50" t="s">
        <v>11</v>
      </c>
      <c r="C13" s="2">
        <v>31176849.419999998</v>
      </c>
      <c r="D13" s="3">
        <v>85175</v>
      </c>
      <c r="E13" s="3">
        <f t="shared" si="0"/>
        <v>28156.374360479556</v>
      </c>
      <c r="F13" s="3">
        <v>1104879</v>
      </c>
      <c r="G13" s="4">
        <f t="shared" si="1"/>
        <v>77.089889481110603</v>
      </c>
    </row>
    <row r="14" spans="1:7" s="51" customFormat="1" ht="20.25" customHeight="1" x14ac:dyDescent="0.2">
      <c r="A14" s="49"/>
      <c r="B14" s="52" t="s">
        <v>12</v>
      </c>
      <c r="C14" s="2">
        <v>22759324.592539996</v>
      </c>
      <c r="D14" s="3">
        <v>44605</v>
      </c>
      <c r="E14" s="3">
        <f t="shared" si="0"/>
        <v>39249.35043939537</v>
      </c>
      <c r="F14" s="3">
        <v>561262</v>
      </c>
      <c r="G14" s="4">
        <f t="shared" si="1"/>
        <v>79.472688334503317</v>
      </c>
    </row>
    <row r="15" spans="1:7" s="51" customFormat="1" ht="20.25" customHeight="1" x14ac:dyDescent="0.2">
      <c r="A15" s="49"/>
      <c r="B15" s="52" t="s">
        <v>13</v>
      </c>
      <c r="C15" s="2">
        <v>33536459.999999993</v>
      </c>
      <c r="D15" s="3">
        <v>87452</v>
      </c>
      <c r="E15" s="3">
        <f t="shared" si="0"/>
        <v>29498.78438809509</v>
      </c>
      <c r="F15" s="3">
        <v>1342251</v>
      </c>
      <c r="G15" s="4">
        <f t="shared" si="1"/>
        <v>65.153238850259754</v>
      </c>
    </row>
    <row r="16" spans="1:7" s="51" customFormat="1" ht="20.25" customHeight="1" x14ac:dyDescent="0.2">
      <c r="A16" s="49"/>
      <c r="B16" s="50" t="s">
        <v>14</v>
      </c>
      <c r="C16" s="2">
        <v>15845253.99584</v>
      </c>
      <c r="D16" s="3">
        <v>37935.166666666664</v>
      </c>
      <c r="E16" s="3">
        <f t="shared" si="0"/>
        <v>32130.231631714436</v>
      </c>
      <c r="F16" s="3">
        <v>572589</v>
      </c>
      <c r="G16" s="4">
        <f t="shared" si="1"/>
        <v>66.252000416820209</v>
      </c>
    </row>
    <row r="17" spans="1:7" s="51" customFormat="1" ht="20.25" customHeight="1" x14ac:dyDescent="0.2">
      <c r="A17" s="49"/>
      <c r="B17" s="50" t="s">
        <v>15</v>
      </c>
      <c r="C17" s="2">
        <v>19620962.5</v>
      </c>
      <c r="D17" s="3">
        <v>64285</v>
      </c>
      <c r="E17" s="3">
        <f t="shared" si="0"/>
        <v>23478.335656720974</v>
      </c>
      <c r="F17" s="3">
        <v>742451</v>
      </c>
      <c r="G17" s="4">
        <f t="shared" si="1"/>
        <v>86.584838595408982</v>
      </c>
    </row>
    <row r="18" spans="1:7" s="51" customFormat="1" ht="20.25" customHeight="1" x14ac:dyDescent="0.2">
      <c r="A18" s="49"/>
      <c r="B18" s="47" t="s">
        <v>75</v>
      </c>
      <c r="C18" s="2">
        <v>11837724.78551</v>
      </c>
      <c r="D18" s="3">
        <v>26106.73333333333</v>
      </c>
      <c r="E18" s="3">
        <f t="shared" si="0"/>
        <v>34879.668882484977</v>
      </c>
      <c r="F18" s="3">
        <v>345248</v>
      </c>
      <c r="G18" s="4">
        <f t="shared" si="1"/>
        <v>75.617334013037961</v>
      </c>
    </row>
    <row r="19" spans="1:7" s="51" customFormat="1" ht="20.25" customHeight="1" x14ac:dyDescent="0.2">
      <c r="A19" s="49"/>
      <c r="B19" s="52" t="s">
        <v>17</v>
      </c>
      <c r="C19" s="2">
        <v>10859516.799620001</v>
      </c>
      <c r="D19" s="3">
        <v>39394</v>
      </c>
      <c r="E19" s="3">
        <f t="shared" si="0"/>
        <v>21204.941009407914</v>
      </c>
      <c r="F19" s="3">
        <v>362086</v>
      </c>
      <c r="G19" s="4">
        <f t="shared" si="1"/>
        <v>108.79735753384554</v>
      </c>
    </row>
    <row r="20" spans="1:7" s="51" customFormat="1" ht="20.25" customHeight="1" x14ac:dyDescent="0.2">
      <c r="A20" s="49"/>
      <c r="B20" s="47" t="s">
        <v>18</v>
      </c>
      <c r="C20" s="3">
        <v>36900400.874397151</v>
      </c>
      <c r="D20" s="3">
        <v>93951</v>
      </c>
      <c r="E20" s="3">
        <f t="shared" si="0"/>
        <v>30212.47644999656</v>
      </c>
      <c r="F20" s="3">
        <v>1892581</v>
      </c>
      <c r="G20" s="4">
        <f t="shared" si="1"/>
        <v>49.641732639184269</v>
      </c>
    </row>
    <row r="21" spans="1:7" s="51" customFormat="1" ht="20.25" customHeight="1" x14ac:dyDescent="0.2">
      <c r="A21" s="49"/>
      <c r="B21" s="50" t="s">
        <v>19</v>
      </c>
      <c r="C21" s="2">
        <v>21214840.000000004</v>
      </c>
      <c r="D21" s="3">
        <v>61181</v>
      </c>
      <c r="E21" s="3">
        <f t="shared" si="0"/>
        <v>26673.489632905141</v>
      </c>
      <c r="F21" s="3">
        <v>1201509</v>
      </c>
      <c r="G21" s="4">
        <f t="shared" si="1"/>
        <v>50.920134597410424</v>
      </c>
    </row>
    <row r="22" spans="1:7" s="51" customFormat="1" ht="20.25" customHeight="1" x14ac:dyDescent="0.2">
      <c r="A22" s="49"/>
      <c r="B22" s="50" t="s">
        <v>20</v>
      </c>
      <c r="C22" s="2">
        <v>32375629.613999996</v>
      </c>
      <c r="D22" s="3">
        <v>66911</v>
      </c>
      <c r="E22" s="3">
        <f t="shared" si="0"/>
        <v>37220.084100234177</v>
      </c>
      <c r="F22" s="3">
        <v>646226</v>
      </c>
      <c r="G22" s="4">
        <f t="shared" si="1"/>
        <v>103.54117599725174</v>
      </c>
    </row>
    <row r="23" spans="1:7" s="51" customFormat="1" ht="20.25" customHeight="1" x14ac:dyDescent="0.2">
      <c r="A23" s="49"/>
      <c r="B23" s="52" t="s">
        <v>21</v>
      </c>
      <c r="C23" s="2">
        <v>22451323.63631</v>
      </c>
      <c r="D23" s="3">
        <v>58017</v>
      </c>
      <c r="E23" s="3">
        <f t="shared" si="0"/>
        <v>29767.566318506113</v>
      </c>
      <c r="F23" s="3">
        <v>707005</v>
      </c>
      <c r="G23" s="4">
        <f t="shared" si="1"/>
        <v>82.060240026591046</v>
      </c>
    </row>
    <row r="24" spans="1:7" s="51" customFormat="1" ht="20.25" customHeight="1" x14ac:dyDescent="0.2">
      <c r="A24" s="49"/>
      <c r="B24" s="50" t="s">
        <v>22</v>
      </c>
      <c r="C24" s="2">
        <v>26801706.084000003</v>
      </c>
      <c r="D24" s="3">
        <v>70807</v>
      </c>
      <c r="E24" s="3">
        <f t="shared" si="0"/>
        <v>29116.749738997991</v>
      </c>
      <c r="F24" s="3">
        <v>1339907</v>
      </c>
      <c r="G24" s="4">
        <f t="shared" si="1"/>
        <v>52.844712356902384</v>
      </c>
    </row>
    <row r="25" spans="1:7" s="51" customFormat="1" ht="20.25" customHeight="1" x14ac:dyDescent="0.2">
      <c r="A25" s="49"/>
      <c r="B25" s="52" t="s">
        <v>23</v>
      </c>
      <c r="C25" s="2">
        <v>14227235.576999998</v>
      </c>
      <c r="D25" s="3">
        <v>40045</v>
      </c>
      <c r="E25" s="3">
        <f t="shared" si="0"/>
        <v>27329.322929012549</v>
      </c>
      <c r="F25" s="3">
        <v>756920</v>
      </c>
      <c r="G25" s="4">
        <f t="shared" si="1"/>
        <v>52.905194736563971</v>
      </c>
    </row>
    <row r="26" spans="1:7" s="51" customFormat="1" ht="20.25" customHeight="1" x14ac:dyDescent="0.2">
      <c r="A26" s="49"/>
      <c r="B26" s="47" t="s">
        <v>76</v>
      </c>
      <c r="C26" s="2">
        <v>9742462.9625299983</v>
      </c>
      <c r="D26" s="3">
        <v>26142.400000000001</v>
      </c>
      <c r="E26" s="3">
        <f t="shared" si="0"/>
        <v>28666.848793030589</v>
      </c>
      <c r="F26" s="3">
        <v>491824</v>
      </c>
      <c r="G26" s="4">
        <f t="shared" si="1"/>
        <v>53.153973779238108</v>
      </c>
    </row>
    <row r="27" spans="1:7" s="51" customFormat="1" ht="20.25" customHeight="1" x14ac:dyDescent="0.2">
      <c r="A27" s="49"/>
      <c r="B27" s="50" t="s">
        <v>25</v>
      </c>
      <c r="C27" s="2">
        <v>16794999.735470001</v>
      </c>
      <c r="D27" s="3">
        <v>34482</v>
      </c>
      <c r="E27" s="3">
        <f t="shared" si="0"/>
        <v>37466.592905707774</v>
      </c>
      <c r="F27" s="3">
        <v>306779</v>
      </c>
      <c r="G27" s="4">
        <f t="shared" si="1"/>
        <v>112.40013169089148</v>
      </c>
    </row>
    <row r="28" spans="1:7" s="51" customFormat="1" ht="20.25" customHeight="1" x14ac:dyDescent="0.2">
      <c r="A28" s="49"/>
      <c r="B28" s="47" t="s">
        <v>26</v>
      </c>
      <c r="C28" s="2">
        <v>64153416.439999998</v>
      </c>
      <c r="D28" s="3">
        <v>134618</v>
      </c>
      <c r="E28" s="3">
        <f t="shared" si="0"/>
        <v>36658.38288856102</v>
      </c>
      <c r="F28" s="3">
        <v>3398115</v>
      </c>
      <c r="G28" s="4">
        <f t="shared" si="1"/>
        <v>39.615492706986075</v>
      </c>
    </row>
    <row r="29" spans="1:7" s="51" customFormat="1" ht="20.25" customHeight="1" x14ac:dyDescent="0.2">
      <c r="A29" s="49"/>
      <c r="B29" s="50" t="s">
        <v>133</v>
      </c>
      <c r="C29" s="2">
        <v>13667427.000000002</v>
      </c>
      <c r="D29" s="6">
        <v>59149.799999999996</v>
      </c>
      <c r="E29" s="3">
        <f t="shared" si="0"/>
        <v>17774.202760813034</v>
      </c>
      <c r="F29" s="3">
        <v>973481</v>
      </c>
      <c r="G29" s="4">
        <f t="shared" si="1"/>
        <v>60.761124254094319</v>
      </c>
    </row>
    <row r="30" spans="1:7" s="51" customFormat="1" ht="20.25" customHeight="1" x14ac:dyDescent="0.2">
      <c r="A30" s="49"/>
      <c r="B30" s="50" t="s">
        <v>27</v>
      </c>
      <c r="C30" s="2">
        <v>33377345.916270003</v>
      </c>
      <c r="D30" s="3">
        <v>90150.204444444447</v>
      </c>
      <c r="E30" s="3">
        <f t="shared" si="0"/>
        <v>28480.114529164643</v>
      </c>
      <c r="F30" s="3">
        <v>1589879</v>
      </c>
      <c r="G30" s="4">
        <f t="shared" si="1"/>
        <v>56.702556889200025</v>
      </c>
    </row>
    <row r="31" spans="1:7" s="51" customFormat="1" ht="20.25" customHeight="1" thickBot="1" x14ac:dyDescent="0.25">
      <c r="A31" s="49"/>
      <c r="B31" s="50" t="s">
        <v>132</v>
      </c>
      <c r="C31" s="3">
        <v>11380960.000000002</v>
      </c>
      <c r="D31" s="3">
        <v>19371</v>
      </c>
      <c r="E31" s="3">
        <f t="shared" si="0"/>
        <v>45194.28328627647</v>
      </c>
      <c r="F31" s="3">
        <v>160558</v>
      </c>
      <c r="G31" s="4">
        <f t="shared" si="1"/>
        <v>120.64799013440626</v>
      </c>
    </row>
    <row r="32" spans="1:7" s="54" customFormat="1" ht="26.25" customHeight="1" thickBot="1" x14ac:dyDescent="0.25">
      <c r="A32" s="53"/>
      <c r="B32" s="168" t="s">
        <v>28</v>
      </c>
      <c r="C32" s="169">
        <f>SUM(C8:C31)</f>
        <v>883476456.99991894</v>
      </c>
      <c r="D32" s="169">
        <f>SUM(D8:D31)</f>
        <v>2256265.1272281609</v>
      </c>
      <c r="E32" s="169">
        <f t="shared" si="0"/>
        <v>30120.452885349194</v>
      </c>
      <c r="F32" s="169">
        <v>43419586</v>
      </c>
      <c r="G32" s="170">
        <f t="shared" si="1"/>
        <v>51.964224790815855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57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78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/>
      <c r="C37" s="133"/>
      <c r="D37" s="133"/>
      <c r="E37" s="133"/>
      <c r="F37" s="133"/>
      <c r="G37" s="133"/>
    </row>
    <row r="38" spans="1:7" x14ac:dyDescent="0.2">
      <c r="B38" s="137" t="s">
        <v>126</v>
      </c>
      <c r="C38" s="137"/>
      <c r="D38" s="137"/>
      <c r="E38" s="137"/>
      <c r="F38" s="137"/>
      <c r="G38" s="137"/>
    </row>
    <row r="39" spans="1:7" x14ac:dyDescent="0.2">
      <c r="B39" s="137"/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113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114224978.47127002</v>
      </c>
      <c r="D8" s="3">
        <v>193680.47434470002</v>
      </c>
      <c r="E8" s="3">
        <v>45366.146666104287</v>
      </c>
      <c r="F8" s="3">
        <v>3040699</v>
      </c>
      <c r="G8" s="4">
        <v>63.128344141428272</v>
      </c>
    </row>
    <row r="9" spans="1:7" s="51" customFormat="1" ht="20.25" customHeight="1" x14ac:dyDescent="0.2">
      <c r="A9" s="49"/>
      <c r="B9" s="50" t="s">
        <v>85</v>
      </c>
      <c r="C9" s="2">
        <v>315942214.66249001</v>
      </c>
      <c r="D9" s="3">
        <v>645572.91666666674</v>
      </c>
      <c r="E9" s="3">
        <v>37646.014345237272</v>
      </c>
      <c r="F9" s="3">
        <v>16886077</v>
      </c>
      <c r="G9" s="4">
        <v>37.541175294327175</v>
      </c>
    </row>
    <row r="10" spans="1:7" s="51" customFormat="1" ht="20.25" customHeight="1" x14ac:dyDescent="0.2">
      <c r="A10" s="49"/>
      <c r="B10" s="50" t="s">
        <v>8</v>
      </c>
      <c r="C10" s="2">
        <v>17092182.128731228</v>
      </c>
      <c r="D10" s="3">
        <v>44010</v>
      </c>
      <c r="E10" s="3">
        <v>29874.647595356349</v>
      </c>
      <c r="F10" s="3">
        <v>407603</v>
      </c>
      <c r="G10" s="4">
        <v>107.82747603833866</v>
      </c>
    </row>
    <row r="11" spans="1:7" s="51" customFormat="1" ht="20.25" customHeight="1" x14ac:dyDescent="0.2">
      <c r="A11" s="49"/>
      <c r="B11" s="50" t="s">
        <v>9</v>
      </c>
      <c r="C11" s="2">
        <v>78024503.000000015</v>
      </c>
      <c r="D11" s="3">
        <v>127727</v>
      </c>
      <c r="E11" s="3">
        <v>46989.946105004012</v>
      </c>
      <c r="F11" s="3">
        <v>3738443</v>
      </c>
      <c r="G11" s="4">
        <v>34.67133124154946</v>
      </c>
    </row>
    <row r="12" spans="1:7" s="51" customFormat="1" ht="20.25" customHeight="1" x14ac:dyDescent="0.2">
      <c r="A12" s="49"/>
      <c r="B12" s="52" t="s">
        <v>10</v>
      </c>
      <c r="C12" s="2">
        <v>27275900</v>
      </c>
      <c r="D12" s="3">
        <v>62972</v>
      </c>
      <c r="E12" s="3">
        <v>33318.715521916944</v>
      </c>
      <c r="F12" s="3">
        <v>1123904</v>
      </c>
      <c r="G12" s="4">
        <v>57.190913681426665</v>
      </c>
    </row>
    <row r="13" spans="1:7" s="51" customFormat="1" ht="20.25" customHeight="1" x14ac:dyDescent="0.2">
      <c r="A13" s="49"/>
      <c r="B13" s="50" t="s">
        <v>11</v>
      </c>
      <c r="C13" s="2">
        <v>36911600</v>
      </c>
      <c r="D13" s="3">
        <v>86611</v>
      </c>
      <c r="E13" s="3">
        <v>32782.831812978104</v>
      </c>
      <c r="F13" s="3">
        <v>1112520</v>
      </c>
      <c r="G13" s="4">
        <v>73.369493857144178</v>
      </c>
    </row>
    <row r="14" spans="1:7" s="51" customFormat="1" ht="20.25" customHeight="1" x14ac:dyDescent="0.2">
      <c r="A14" s="49"/>
      <c r="B14" s="52" t="s">
        <v>12</v>
      </c>
      <c r="C14" s="2">
        <v>26838737.334269997</v>
      </c>
      <c r="D14" s="3">
        <v>44429</v>
      </c>
      <c r="E14" s="3">
        <v>46467.80833424806</v>
      </c>
      <c r="F14" s="3">
        <v>569533</v>
      </c>
      <c r="G14" s="4">
        <v>74.248805107122564</v>
      </c>
    </row>
    <row r="15" spans="1:7" s="51" customFormat="1" ht="20.25" customHeight="1" x14ac:dyDescent="0.2">
      <c r="A15" s="49"/>
      <c r="B15" s="52" t="s">
        <v>13</v>
      </c>
      <c r="C15" s="2">
        <v>43330479.999999993</v>
      </c>
      <c r="D15" s="3">
        <v>86637</v>
      </c>
      <c r="E15" s="3">
        <v>38472.175238683769</v>
      </c>
      <c r="F15" s="3">
        <v>1358959</v>
      </c>
      <c r="G15" s="4">
        <v>63.682932691777609</v>
      </c>
    </row>
    <row r="16" spans="1:7" s="51" customFormat="1" ht="20.25" customHeight="1" x14ac:dyDescent="0.2">
      <c r="A16" s="49"/>
      <c r="B16" s="50" t="s">
        <v>14</v>
      </c>
      <c r="C16" s="2">
        <v>19230208.348739997</v>
      </c>
      <c r="D16" s="3">
        <v>37875</v>
      </c>
      <c r="E16" s="3">
        <v>39056.021018004561</v>
      </c>
      <c r="F16" s="3">
        <v>579240</v>
      </c>
      <c r="G16" s="4">
        <v>63.641664244222682</v>
      </c>
    </row>
    <row r="17" spans="1:7" s="51" customFormat="1" ht="20.25" customHeight="1" x14ac:dyDescent="0.2">
      <c r="A17" s="49"/>
      <c r="B17" s="50" t="s">
        <v>15</v>
      </c>
      <c r="C17" s="2">
        <v>24108550.091909997</v>
      </c>
      <c r="D17" s="3">
        <v>62484</v>
      </c>
      <c r="E17" s="3">
        <v>29679.659644450512</v>
      </c>
      <c r="F17" s="3">
        <v>753418</v>
      </c>
      <c r="G17" s="4">
        <v>82.882008141760537</v>
      </c>
    </row>
    <row r="18" spans="1:7" s="51" customFormat="1" ht="20.25" customHeight="1" x14ac:dyDescent="0.2">
      <c r="A18" s="49"/>
      <c r="B18" s="47" t="s">
        <v>75</v>
      </c>
      <c r="C18" s="2">
        <v>15524995.5954</v>
      </c>
      <c r="D18" s="3">
        <v>26200.799999999999</v>
      </c>
      <c r="E18" s="3">
        <v>45579.922384636528</v>
      </c>
      <c r="F18" s="3">
        <v>349375</v>
      </c>
      <c r="G18" s="4">
        <v>74.354244589616826</v>
      </c>
    </row>
    <row r="19" spans="1:7" s="51" customFormat="1" ht="20.25" customHeight="1" x14ac:dyDescent="0.2">
      <c r="A19" s="49"/>
      <c r="B19" s="52" t="s">
        <v>17</v>
      </c>
      <c r="C19" s="2">
        <v>14030684.692109998</v>
      </c>
      <c r="D19" s="3">
        <v>40083</v>
      </c>
      <c r="E19" s="3">
        <v>26926.214052207055</v>
      </c>
      <c r="F19" s="3">
        <v>366557</v>
      </c>
      <c r="G19" s="4">
        <v>104.59527164552998</v>
      </c>
    </row>
    <row r="20" spans="1:7" s="51" customFormat="1" ht="20.25" customHeight="1" x14ac:dyDescent="0.2">
      <c r="A20" s="49"/>
      <c r="B20" s="47" t="s">
        <v>18</v>
      </c>
      <c r="C20" s="3">
        <v>44392237.859810024</v>
      </c>
      <c r="D20" s="3">
        <v>97796.05833333332</v>
      </c>
      <c r="E20" s="3">
        <v>34917.435179632186</v>
      </c>
      <c r="F20" s="3">
        <v>1916771</v>
      </c>
      <c r="G20" s="4">
        <v>50.1700146326557</v>
      </c>
    </row>
    <row r="21" spans="1:7" s="51" customFormat="1" ht="20.25" customHeight="1" x14ac:dyDescent="0.2">
      <c r="A21" s="49"/>
      <c r="B21" s="50" t="s">
        <v>19</v>
      </c>
      <c r="C21" s="2">
        <v>24272392.593726397</v>
      </c>
      <c r="D21" s="3">
        <v>58374</v>
      </c>
      <c r="E21" s="3">
        <v>31985.252382813207</v>
      </c>
      <c r="F21" s="3">
        <v>1217259</v>
      </c>
      <c r="G21" s="4">
        <v>47.336270462391042</v>
      </c>
    </row>
    <row r="22" spans="1:7" s="51" customFormat="1" ht="20.25" customHeight="1" x14ac:dyDescent="0.2">
      <c r="A22" s="49"/>
      <c r="B22" s="50" t="s">
        <v>20</v>
      </c>
      <c r="C22" s="2">
        <v>43634365.015999995</v>
      </c>
      <c r="D22" s="3">
        <v>68004</v>
      </c>
      <c r="E22" s="3">
        <v>49357.238053870133</v>
      </c>
      <c r="F22" s="3">
        <v>661817</v>
      </c>
      <c r="G22" s="4">
        <v>105.14174747674649</v>
      </c>
    </row>
    <row r="23" spans="1:7" s="51" customFormat="1" ht="20.25" customHeight="1" x14ac:dyDescent="0.2">
      <c r="A23" s="49"/>
      <c r="B23" s="52" t="s">
        <v>21</v>
      </c>
      <c r="C23" s="2">
        <v>27611671.005029999</v>
      </c>
      <c r="D23" s="3">
        <v>57889</v>
      </c>
      <c r="E23" s="3">
        <v>36690.471293244227</v>
      </c>
      <c r="F23" s="3">
        <v>717872</v>
      </c>
      <c r="G23" s="4">
        <v>79.473862683157535</v>
      </c>
    </row>
    <row r="24" spans="1:7" s="51" customFormat="1" ht="20.25" customHeight="1" x14ac:dyDescent="0.2">
      <c r="A24" s="49"/>
      <c r="B24" s="50" t="s">
        <v>111</v>
      </c>
      <c r="C24" s="2">
        <v>32718004.812989999</v>
      </c>
      <c r="D24" s="3">
        <v>70511</v>
      </c>
      <c r="E24" s="3">
        <v>35693.290422760008</v>
      </c>
      <c r="F24" s="3">
        <v>1359814</v>
      </c>
      <c r="G24" s="4">
        <v>50.780968677711428</v>
      </c>
    </row>
    <row r="25" spans="1:7" s="51" customFormat="1" ht="20.25" customHeight="1" x14ac:dyDescent="0.2">
      <c r="A25" s="49"/>
      <c r="B25" s="52" t="s">
        <v>23</v>
      </c>
      <c r="C25" s="2">
        <v>18986086.814610001</v>
      </c>
      <c r="D25" s="3">
        <v>41214</v>
      </c>
      <c r="E25" s="3">
        <v>35436.216249538054</v>
      </c>
      <c r="F25" s="3">
        <v>769006</v>
      </c>
      <c r="G25" s="4">
        <v>53.91228363925574</v>
      </c>
    </row>
    <row r="26" spans="1:7" s="51" customFormat="1" ht="20.25" customHeight="1" x14ac:dyDescent="0.2">
      <c r="A26" s="49"/>
      <c r="B26" s="47" t="s">
        <v>76</v>
      </c>
      <c r="C26" s="2">
        <v>13782707.98928</v>
      </c>
      <c r="D26" s="3">
        <v>28433.766666666666</v>
      </c>
      <c r="E26" s="3">
        <v>37286.945458077156</v>
      </c>
      <c r="F26" s="3">
        <v>501432</v>
      </c>
      <c r="G26" s="4">
        <v>57.369053599903694</v>
      </c>
    </row>
    <row r="27" spans="1:7" s="51" customFormat="1" ht="20.25" customHeight="1" x14ac:dyDescent="0.2">
      <c r="A27" s="49"/>
      <c r="B27" s="50" t="s">
        <v>25</v>
      </c>
      <c r="C27" s="2">
        <v>19822345.704050001</v>
      </c>
      <c r="D27" s="3">
        <v>34287</v>
      </c>
      <c r="E27" s="3">
        <v>44471.543832603078</v>
      </c>
      <c r="F27" s="3">
        <v>312029</v>
      </c>
      <c r="G27" s="4">
        <v>98.641226952211355</v>
      </c>
    </row>
    <row r="28" spans="1:7" s="51" customFormat="1" ht="20.25" customHeight="1" x14ac:dyDescent="0.2">
      <c r="A28" s="49"/>
      <c r="B28" s="47" t="s">
        <v>26</v>
      </c>
      <c r="C28" s="2">
        <v>79093290</v>
      </c>
      <c r="D28" s="3">
        <v>134363</v>
      </c>
      <c r="E28" s="3">
        <v>45281.06123537902</v>
      </c>
      <c r="F28" s="3">
        <v>3429752</v>
      </c>
      <c r="G28" s="4">
        <v>38.593267182036321</v>
      </c>
    </row>
    <row r="29" spans="1:7" s="51" customFormat="1" ht="20.25" customHeight="1" x14ac:dyDescent="0.2">
      <c r="A29" s="49"/>
      <c r="B29" s="50" t="s">
        <v>133</v>
      </c>
      <c r="C29" s="2">
        <v>17121000</v>
      </c>
      <c r="D29" s="6">
        <v>58447.633333333331</v>
      </c>
      <c r="E29" s="3">
        <v>22532.991070639302</v>
      </c>
      <c r="F29" s="3">
        <v>989348</v>
      </c>
      <c r="G29" s="4">
        <v>60.994074969223441</v>
      </c>
    </row>
    <row r="30" spans="1:7" s="51" customFormat="1" ht="20.25" customHeight="1" x14ac:dyDescent="0.2">
      <c r="A30" s="49"/>
      <c r="B30" s="50" t="s">
        <v>27</v>
      </c>
      <c r="C30" s="2">
        <v>43251948.000000007</v>
      </c>
      <c r="D30" s="3">
        <v>90365</v>
      </c>
      <c r="E30" s="3">
        <v>36818.158834470465</v>
      </c>
      <c r="F30" s="3">
        <v>1612297</v>
      </c>
      <c r="G30" s="4">
        <v>54.621406828386085</v>
      </c>
    </row>
    <row r="31" spans="1:7" s="51" customFormat="1" ht="20.25" customHeight="1" thickBot="1" x14ac:dyDescent="0.25">
      <c r="A31" s="49"/>
      <c r="B31" s="50" t="s">
        <v>132</v>
      </c>
      <c r="C31" s="3">
        <v>12821330</v>
      </c>
      <c r="D31" s="3">
        <v>18958</v>
      </c>
      <c r="E31" s="3">
        <v>52023.217314387264</v>
      </c>
      <c r="F31" s="3">
        <v>166265</v>
      </c>
      <c r="G31" s="4">
        <v>114.93597827141333</v>
      </c>
    </row>
    <row r="32" spans="1:7" s="54" customFormat="1" ht="26.25" customHeight="1" thickBot="1" x14ac:dyDescent="0.25">
      <c r="A32" s="53"/>
      <c r="B32" s="168" t="s">
        <v>28</v>
      </c>
      <c r="C32" s="169">
        <v>1110042414.1204176</v>
      </c>
      <c r="D32" s="169">
        <v>2216924.6493446999</v>
      </c>
      <c r="E32" s="169">
        <v>38516.364565887547</v>
      </c>
      <c r="F32" s="169">
        <v>44494502</v>
      </c>
      <c r="G32" s="170">
        <v>49.824687314057364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57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78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/>
      <c r="C37" s="133"/>
      <c r="D37" s="133"/>
      <c r="E37" s="133"/>
      <c r="F37" s="133"/>
      <c r="G37" s="133"/>
    </row>
    <row r="38" spans="1:7" x14ac:dyDescent="0.2">
      <c r="B38" s="137" t="s">
        <v>126</v>
      </c>
      <c r="C38" s="137"/>
      <c r="D38" s="137"/>
      <c r="E38" s="137"/>
      <c r="F38" s="137"/>
      <c r="G38" s="137"/>
    </row>
    <row r="39" spans="1:7" x14ac:dyDescent="0.2">
      <c r="B39" s="137"/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114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162083302.93250999</v>
      </c>
      <c r="D8" s="3">
        <v>195309.56870895001</v>
      </c>
      <c r="E8" s="3">
        <v>63836.843539414898</v>
      </c>
      <c r="F8" s="3">
        <v>3060906</v>
      </c>
      <c r="G8" s="4">
        <v>63.576733393125529</v>
      </c>
    </row>
    <row r="9" spans="1:7" s="51" customFormat="1" ht="20.25" customHeight="1" x14ac:dyDescent="0.2">
      <c r="A9" s="49"/>
      <c r="B9" s="50" t="s">
        <v>85</v>
      </c>
      <c r="C9" s="2">
        <v>432782000.00000006</v>
      </c>
      <c r="D9" s="3">
        <v>624685.4833333334</v>
      </c>
      <c r="E9" s="3">
        <v>53292.295027062406</v>
      </c>
      <c r="F9" s="3">
        <v>17057888</v>
      </c>
      <c r="G9" s="4">
        <v>35.963172402792601</v>
      </c>
    </row>
    <row r="10" spans="1:7" s="51" customFormat="1" ht="20.25" customHeight="1" x14ac:dyDescent="0.2">
      <c r="A10" s="49"/>
      <c r="B10" s="50" t="s">
        <v>8</v>
      </c>
      <c r="C10" s="2">
        <v>27627671.668632198</v>
      </c>
      <c r="D10" s="3">
        <v>45083</v>
      </c>
      <c r="E10" s="3">
        <v>47139.842356802066</v>
      </c>
      <c r="F10" s="3">
        <v>413099</v>
      </c>
      <c r="G10" s="4">
        <v>109.47152181514433</v>
      </c>
    </row>
    <row r="11" spans="1:7" s="51" customFormat="1" ht="20.25" customHeight="1" x14ac:dyDescent="0.2">
      <c r="A11" s="49"/>
      <c r="B11" s="50" t="s">
        <v>9</v>
      </c>
      <c r="C11" s="2">
        <v>109855967</v>
      </c>
      <c r="D11" s="3">
        <v>127758</v>
      </c>
      <c r="E11" s="3">
        <v>66144.264938399167</v>
      </c>
      <c r="F11" s="3">
        <v>3798439</v>
      </c>
      <c r="G11" s="4">
        <v>34.322032532294273</v>
      </c>
    </row>
    <row r="12" spans="1:7" s="51" customFormat="1" ht="20.25" customHeight="1" x14ac:dyDescent="0.2">
      <c r="A12" s="49"/>
      <c r="B12" s="52" t="s">
        <v>10</v>
      </c>
      <c r="C12" s="2">
        <v>37256799.999999993</v>
      </c>
      <c r="D12" s="3">
        <v>62852</v>
      </c>
      <c r="E12" s="3">
        <v>45597.716736264425</v>
      </c>
      <c r="F12" s="3">
        <v>1142266</v>
      </c>
      <c r="G12" s="4">
        <v>56.569809513866133</v>
      </c>
    </row>
    <row r="13" spans="1:7" s="51" customFormat="1" ht="20.25" customHeight="1" x14ac:dyDescent="0.2">
      <c r="A13" s="49"/>
      <c r="B13" s="50" t="s">
        <v>11</v>
      </c>
      <c r="C13" s="2">
        <v>49889755.297250003</v>
      </c>
      <c r="D13" s="3">
        <v>84917</v>
      </c>
      <c r="E13" s="3">
        <v>45193.229676081894</v>
      </c>
      <c r="F13" s="3">
        <v>1120215</v>
      </c>
      <c r="G13" s="4">
        <v>71.202298141229022</v>
      </c>
    </row>
    <row r="14" spans="1:7" s="51" customFormat="1" ht="20.25" customHeight="1" x14ac:dyDescent="0.2">
      <c r="A14" s="49"/>
      <c r="B14" s="52" t="s">
        <v>12</v>
      </c>
      <c r="C14" s="2">
        <v>49480126.530399993</v>
      </c>
      <c r="D14" s="3">
        <v>45985</v>
      </c>
      <c r="E14" s="3">
        <v>82769.67661762613</v>
      </c>
      <c r="F14" s="3">
        <v>577926</v>
      </c>
      <c r="G14" s="4">
        <v>75.542647056407688</v>
      </c>
    </row>
    <row r="15" spans="1:7" s="51" customFormat="1" ht="20.25" customHeight="1" x14ac:dyDescent="0.2">
      <c r="A15" s="49"/>
      <c r="B15" s="52" t="s">
        <v>13</v>
      </c>
      <c r="C15" s="2">
        <v>63507500.000000015</v>
      </c>
      <c r="D15" s="3">
        <v>86179</v>
      </c>
      <c r="E15" s="3">
        <v>56686.574544753472</v>
      </c>
      <c r="F15" s="3">
        <v>1375875</v>
      </c>
      <c r="G15" s="4">
        <v>62.754593051621313</v>
      </c>
    </row>
    <row r="16" spans="1:7" s="51" customFormat="1" ht="20.25" customHeight="1" x14ac:dyDescent="0.2">
      <c r="A16" s="49"/>
      <c r="B16" s="50" t="s">
        <v>14</v>
      </c>
      <c r="C16" s="2">
        <v>27305156.871779997</v>
      </c>
      <c r="D16" s="3">
        <v>37949.033333333333</v>
      </c>
      <c r="E16" s="3">
        <v>55347.830970958814</v>
      </c>
      <c r="F16" s="3">
        <v>585968</v>
      </c>
      <c r="G16" s="4">
        <v>63.224258296972216</v>
      </c>
    </row>
    <row r="17" spans="1:7" s="51" customFormat="1" ht="20.25" customHeight="1" x14ac:dyDescent="0.2">
      <c r="A17" s="49"/>
      <c r="B17" s="50" t="s">
        <v>15</v>
      </c>
      <c r="C17" s="2">
        <v>34013529.99557998</v>
      </c>
      <c r="D17" s="3">
        <v>62328</v>
      </c>
      <c r="E17" s="3">
        <v>41978.330513980603</v>
      </c>
      <c r="F17" s="3">
        <v>764547</v>
      </c>
      <c r="G17" s="4">
        <v>81.748071979434442</v>
      </c>
    </row>
    <row r="18" spans="1:7" s="51" customFormat="1" ht="20.25" customHeight="1" x14ac:dyDescent="0.2">
      <c r="A18" s="49"/>
      <c r="B18" s="47" t="s">
        <v>75</v>
      </c>
      <c r="C18" s="2">
        <v>23454346.44681</v>
      </c>
      <c r="D18" s="3">
        <v>26416</v>
      </c>
      <c r="E18" s="3">
        <v>68298.77710131972</v>
      </c>
      <c r="F18" s="3">
        <v>353552</v>
      </c>
      <c r="G18" s="4">
        <v>74.322917545903181</v>
      </c>
    </row>
    <row r="19" spans="1:7" s="51" customFormat="1" ht="20.25" customHeight="1" x14ac:dyDescent="0.2">
      <c r="A19" s="49"/>
      <c r="B19" s="52" t="s">
        <v>17</v>
      </c>
      <c r="C19" s="2">
        <v>20764481.518959902</v>
      </c>
      <c r="D19" s="3">
        <v>40834</v>
      </c>
      <c r="E19" s="3">
        <v>39116.124042483265</v>
      </c>
      <c r="F19" s="3">
        <v>371083</v>
      </c>
      <c r="G19" s="4">
        <v>105.13767231568593</v>
      </c>
    </row>
    <row r="20" spans="1:7" s="51" customFormat="1" ht="20.25" customHeight="1" x14ac:dyDescent="0.2">
      <c r="A20" s="49"/>
      <c r="B20" s="47" t="s">
        <v>18</v>
      </c>
      <c r="C20" s="3">
        <v>69586755.049630016</v>
      </c>
      <c r="D20" s="3">
        <v>91128.358333333337</v>
      </c>
      <c r="E20" s="3">
        <v>58739.424361516445</v>
      </c>
      <c r="F20" s="3">
        <v>1941271</v>
      </c>
      <c r="G20" s="4">
        <v>46.258472581644575</v>
      </c>
    </row>
    <row r="21" spans="1:7" s="51" customFormat="1" ht="20.25" customHeight="1" x14ac:dyDescent="0.2">
      <c r="A21" s="49"/>
      <c r="B21" s="50" t="s">
        <v>19</v>
      </c>
      <c r="C21" s="2">
        <v>32794014.906850003</v>
      </c>
      <c r="D21" s="3">
        <v>60124</v>
      </c>
      <c r="E21" s="3">
        <v>41956.897932541979</v>
      </c>
      <c r="F21" s="3">
        <v>1233215</v>
      </c>
      <c r="G21" s="4">
        <v>48.200923228381171</v>
      </c>
    </row>
    <row r="22" spans="1:7" s="51" customFormat="1" ht="20.25" customHeight="1" x14ac:dyDescent="0.2">
      <c r="A22" s="49"/>
      <c r="B22" s="50" t="s">
        <v>20</v>
      </c>
      <c r="C22" s="2">
        <v>70119080.582779989</v>
      </c>
      <c r="D22" s="3">
        <v>66601</v>
      </c>
      <c r="E22" s="3">
        <v>80986.40304867216</v>
      </c>
      <c r="F22" s="3">
        <v>677784</v>
      </c>
      <c r="G22" s="4">
        <v>101.60320121555878</v>
      </c>
    </row>
    <row r="23" spans="1:7" s="51" customFormat="1" ht="20.25" customHeight="1" x14ac:dyDescent="0.2">
      <c r="A23" s="49"/>
      <c r="B23" s="52" t="s">
        <v>21</v>
      </c>
      <c r="C23" s="2">
        <v>40575767.900210001</v>
      </c>
      <c r="D23" s="3">
        <v>59004</v>
      </c>
      <c r="E23" s="3">
        <v>52898.32749306436</v>
      </c>
      <c r="F23" s="3">
        <v>728906</v>
      </c>
      <c r="G23" s="4">
        <v>79.944719941468179</v>
      </c>
    </row>
    <row r="24" spans="1:7" s="51" customFormat="1" ht="20.25" customHeight="1" x14ac:dyDescent="0.2">
      <c r="A24" s="49"/>
      <c r="B24" s="50" t="s">
        <v>111</v>
      </c>
      <c r="C24" s="2">
        <v>49244557.672600001</v>
      </c>
      <c r="D24" s="3">
        <v>71836.433333333334</v>
      </c>
      <c r="E24" s="3">
        <v>52731.500188979895</v>
      </c>
      <c r="F24" s="3">
        <v>1380017</v>
      </c>
      <c r="G24" s="4">
        <v>51.071555863946507</v>
      </c>
    </row>
    <row r="25" spans="1:7" s="51" customFormat="1" ht="20.25" customHeight="1" x14ac:dyDescent="0.2">
      <c r="A25" s="49"/>
      <c r="B25" s="52" t="s">
        <v>23</v>
      </c>
      <c r="C25" s="2">
        <v>29372570.702119995</v>
      </c>
      <c r="D25" s="3">
        <v>43521</v>
      </c>
      <c r="E25" s="3">
        <v>51915.822603977205</v>
      </c>
      <c r="F25" s="3">
        <v>781286</v>
      </c>
      <c r="G25" s="4">
        <v>56.310456011054811</v>
      </c>
    </row>
    <row r="26" spans="1:7" s="51" customFormat="1" ht="20.25" customHeight="1" x14ac:dyDescent="0.2">
      <c r="A26" s="49"/>
      <c r="B26" s="47" t="s">
        <v>76</v>
      </c>
      <c r="C26" s="2">
        <v>21181233.917339999</v>
      </c>
      <c r="D26" s="3">
        <v>34476</v>
      </c>
      <c r="E26" s="3">
        <v>47259.707795255556</v>
      </c>
      <c r="F26" s="3">
        <v>511227</v>
      </c>
      <c r="G26" s="4">
        <v>68.677290836653384</v>
      </c>
    </row>
    <row r="27" spans="1:7" s="51" customFormat="1" ht="20.25" customHeight="1" x14ac:dyDescent="0.2">
      <c r="A27" s="49"/>
      <c r="B27" s="50" t="s">
        <v>25</v>
      </c>
      <c r="C27" s="2">
        <v>27881342.797430001</v>
      </c>
      <c r="D27" s="3">
        <v>34669</v>
      </c>
      <c r="E27" s="3">
        <v>61862.721068544939</v>
      </c>
      <c r="F27" s="3">
        <v>317369</v>
      </c>
      <c r="G27" s="4">
        <v>97.208163814640244</v>
      </c>
    </row>
    <row r="28" spans="1:7" s="51" customFormat="1" ht="20.25" customHeight="1" x14ac:dyDescent="0.2">
      <c r="A28" s="49"/>
      <c r="B28" s="47" t="s">
        <v>26</v>
      </c>
      <c r="C28" s="2">
        <v>118569030</v>
      </c>
      <c r="D28" s="3">
        <v>140303.23333333334</v>
      </c>
      <c r="E28" s="3">
        <v>65007.016578980823</v>
      </c>
      <c r="F28" s="3">
        <v>3461682</v>
      </c>
      <c r="G28" s="4">
        <v>39.982534997685555</v>
      </c>
    </row>
    <row r="29" spans="1:7" s="51" customFormat="1" ht="20.25" customHeight="1" x14ac:dyDescent="0.2">
      <c r="A29" s="49"/>
      <c r="B29" s="50" t="s">
        <v>133</v>
      </c>
      <c r="C29" s="2">
        <v>24735730.000000004</v>
      </c>
      <c r="D29" s="6">
        <v>59237.833333333336</v>
      </c>
      <c r="E29" s="3">
        <v>32120.493854520817</v>
      </c>
      <c r="F29" s="3">
        <v>1005475</v>
      </c>
      <c r="G29" s="4">
        <v>61.176580340917347</v>
      </c>
    </row>
    <row r="30" spans="1:7" s="51" customFormat="1" ht="20.25" customHeight="1" x14ac:dyDescent="0.2">
      <c r="A30" s="49"/>
      <c r="B30" s="50" t="s">
        <v>27</v>
      </c>
      <c r="C30" s="2">
        <v>70236473</v>
      </c>
      <c r="D30" s="3">
        <v>89184</v>
      </c>
      <c r="E30" s="3">
        <v>60580.436125141445</v>
      </c>
      <c r="F30" s="3">
        <v>1635031</v>
      </c>
      <c r="G30" s="4">
        <v>53.256197518007049</v>
      </c>
    </row>
    <row r="31" spans="1:7" s="51" customFormat="1" ht="20.25" customHeight="1" thickBot="1" x14ac:dyDescent="0.25">
      <c r="A31" s="49"/>
      <c r="B31" s="50" t="s">
        <v>132</v>
      </c>
      <c r="C31" s="3">
        <v>17022514.574269999</v>
      </c>
      <c r="D31" s="3">
        <v>19004</v>
      </c>
      <c r="E31" s="3">
        <v>68902.557252197905</v>
      </c>
      <c r="F31" s="3">
        <v>172175</v>
      </c>
      <c r="G31" s="4">
        <v>112.32807078725403</v>
      </c>
    </row>
    <row r="32" spans="1:7" s="54" customFormat="1" ht="26.25" customHeight="1" thickBot="1" x14ac:dyDescent="0.25">
      <c r="A32" s="53"/>
      <c r="B32" s="168" t="s">
        <v>28</v>
      </c>
      <c r="C32" s="169">
        <v>1609339709.3651521</v>
      </c>
      <c r="D32" s="169">
        <v>2209384.9437089502</v>
      </c>
      <c r="E32" s="169">
        <v>56031.594951959552</v>
      </c>
      <c r="F32" s="169">
        <v>44938712</v>
      </c>
      <c r="G32" s="170">
        <v>49.164402925231819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57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78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/>
      <c r="C37" s="133"/>
      <c r="D37" s="133"/>
      <c r="E37" s="133"/>
      <c r="F37" s="133"/>
      <c r="G37" s="133"/>
    </row>
    <row r="38" spans="1:7" x14ac:dyDescent="0.2">
      <c r="B38" s="137" t="s">
        <v>126</v>
      </c>
      <c r="C38" s="137"/>
      <c r="D38" s="137"/>
      <c r="E38" s="137"/>
      <c r="F38" s="137"/>
      <c r="G38" s="137"/>
    </row>
    <row r="39" spans="1:7" x14ac:dyDescent="0.2">
      <c r="B39" s="137"/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8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109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226338989.11342001</v>
      </c>
      <c r="D8" s="3">
        <v>197473.03952790002</v>
      </c>
      <c r="E8" s="3">
        <f t="shared" ref="E8:E32" si="0">C8/D8/13*1000</f>
        <v>88167.435473150792</v>
      </c>
      <c r="F8" s="3">
        <v>3081247</v>
      </c>
      <c r="G8" s="4">
        <f>D8/F8*1000</f>
        <v>64.088675632917457</v>
      </c>
    </row>
    <row r="9" spans="1:7" s="51" customFormat="1" ht="20.25" customHeight="1" x14ac:dyDescent="0.2">
      <c r="A9" s="49"/>
      <c r="B9" s="50" t="s">
        <v>85</v>
      </c>
      <c r="C9" s="2">
        <v>584421540.89460921</v>
      </c>
      <c r="D9" s="3">
        <v>609498.06666666665</v>
      </c>
      <c r="E9" s="3">
        <f t="shared" si="0"/>
        <v>73758.237481539472</v>
      </c>
      <c r="F9" s="3">
        <v>17231447</v>
      </c>
      <c r="G9" s="4">
        <f>D9/F9*1000</f>
        <v>35.37126433239569</v>
      </c>
    </row>
    <row r="10" spans="1:7" s="48" customFormat="1" ht="20.25" customHeight="1" x14ac:dyDescent="0.2">
      <c r="A10" s="46"/>
      <c r="B10" s="47" t="s">
        <v>110</v>
      </c>
      <c r="C10" s="2">
        <v>36048287.916420013</v>
      </c>
      <c r="D10" s="3">
        <v>45533.83</v>
      </c>
      <c r="E10" s="3">
        <f t="shared" si="0"/>
        <v>60898.57199229674</v>
      </c>
      <c r="F10" s="3">
        <v>418669</v>
      </c>
      <c r="G10" s="4">
        <f t="shared" ref="G10:G32" si="1">D10/F10*1000</f>
        <v>108.75854195080123</v>
      </c>
    </row>
    <row r="11" spans="1:7" s="51" customFormat="1" ht="20.25" customHeight="1" x14ac:dyDescent="0.2">
      <c r="A11" s="49"/>
      <c r="B11" s="50" t="s">
        <v>9</v>
      </c>
      <c r="C11" s="2">
        <v>144393678.62061992</v>
      </c>
      <c r="D11" s="3">
        <v>125328.8</v>
      </c>
      <c r="E11" s="3">
        <f t="shared" si="0"/>
        <v>88624.530417110771</v>
      </c>
      <c r="F11" s="3">
        <v>3859398</v>
      </c>
      <c r="G11" s="4">
        <f t="shared" si="1"/>
        <v>32.473665582041555</v>
      </c>
    </row>
    <row r="12" spans="1:7" s="51" customFormat="1" ht="20.25" customHeight="1" x14ac:dyDescent="0.2">
      <c r="A12" s="49"/>
      <c r="B12" s="52" t="s">
        <v>10</v>
      </c>
      <c r="C12" s="2">
        <v>52897390.000000007</v>
      </c>
      <c r="D12" s="3">
        <v>59386</v>
      </c>
      <c r="E12" s="3">
        <f t="shared" si="0"/>
        <v>68518.337655339652</v>
      </c>
      <c r="F12" s="3">
        <v>1160928</v>
      </c>
      <c r="G12" s="4">
        <f t="shared" si="1"/>
        <v>51.153904462636788</v>
      </c>
    </row>
    <row r="13" spans="1:7" s="51" customFormat="1" ht="20.25" customHeight="1" x14ac:dyDescent="0.2">
      <c r="A13" s="49"/>
      <c r="B13" s="50" t="s">
        <v>11</v>
      </c>
      <c r="C13" s="2">
        <v>67808705.556000009</v>
      </c>
      <c r="D13" s="3">
        <v>81093</v>
      </c>
      <c r="E13" s="3">
        <f t="shared" si="0"/>
        <v>64321.880723841306</v>
      </c>
      <c r="F13" s="3">
        <v>1127963</v>
      </c>
      <c r="G13" s="4">
        <f t="shared" si="1"/>
        <v>71.893315649538138</v>
      </c>
    </row>
    <row r="14" spans="1:7" s="51" customFormat="1" ht="20.25" customHeight="1" x14ac:dyDescent="0.2">
      <c r="A14" s="49"/>
      <c r="B14" s="52" t="s">
        <v>12</v>
      </c>
      <c r="C14" s="2">
        <v>67850623.643440008</v>
      </c>
      <c r="D14" s="3">
        <v>44671</v>
      </c>
      <c r="E14" s="3">
        <f t="shared" si="0"/>
        <v>116838.18902202946</v>
      </c>
      <c r="F14" s="3">
        <v>586443</v>
      </c>
      <c r="G14" s="4">
        <f t="shared" si="1"/>
        <v>76.172790876521674</v>
      </c>
    </row>
    <row r="15" spans="1:7" s="51" customFormat="1" ht="20.25" customHeight="1" x14ac:dyDescent="0.2">
      <c r="A15" s="49"/>
      <c r="B15" s="52" t="s">
        <v>13</v>
      </c>
      <c r="C15" s="2">
        <v>82198310</v>
      </c>
      <c r="D15" s="3">
        <v>86719</v>
      </c>
      <c r="E15" s="3">
        <f t="shared" si="0"/>
        <v>72913.051615873366</v>
      </c>
      <c r="F15" s="3">
        <v>1393001</v>
      </c>
      <c r="G15" s="4">
        <f t="shared" si="1"/>
        <v>62.253365216536096</v>
      </c>
    </row>
    <row r="16" spans="1:7" s="51" customFormat="1" ht="20.25" customHeight="1" x14ac:dyDescent="0.2">
      <c r="A16" s="49"/>
      <c r="B16" s="50" t="s">
        <v>14</v>
      </c>
      <c r="C16" s="2">
        <v>36450101.138960019</v>
      </c>
      <c r="D16" s="3">
        <v>38044.400000000001</v>
      </c>
      <c r="E16" s="3">
        <f t="shared" si="0"/>
        <v>73699.517767822734</v>
      </c>
      <c r="F16" s="3">
        <v>592774</v>
      </c>
      <c r="G16" s="4">
        <f t="shared" si="1"/>
        <v>64.180277812454662</v>
      </c>
    </row>
    <row r="17" spans="1:7" s="48" customFormat="1" ht="20.25" customHeight="1" x14ac:dyDescent="0.2">
      <c r="A17" s="46"/>
      <c r="B17" s="47" t="s">
        <v>15</v>
      </c>
      <c r="C17" s="2">
        <v>43061127.551900044</v>
      </c>
      <c r="D17" s="3">
        <v>63228.133333333331</v>
      </c>
      <c r="E17" s="3">
        <f t="shared" si="0"/>
        <v>52387.983836349762</v>
      </c>
      <c r="F17" s="3">
        <v>775840</v>
      </c>
      <c r="G17" s="4">
        <f t="shared" si="1"/>
        <v>81.496356637107297</v>
      </c>
    </row>
    <row r="18" spans="1:7" s="51" customFormat="1" ht="20.25" customHeight="1" x14ac:dyDescent="0.2">
      <c r="A18" s="49"/>
      <c r="B18" s="47" t="s">
        <v>75</v>
      </c>
      <c r="C18" s="2">
        <v>31611273.061939996</v>
      </c>
      <c r="D18" s="3">
        <v>26441</v>
      </c>
      <c r="E18" s="3">
        <f t="shared" si="0"/>
        <v>91964.6151575205</v>
      </c>
      <c r="F18" s="3">
        <v>357779</v>
      </c>
      <c r="G18" s="4">
        <f t="shared" si="1"/>
        <v>73.903163684844543</v>
      </c>
    </row>
    <row r="19" spans="1:7" s="51" customFormat="1" ht="20.25" customHeight="1" x14ac:dyDescent="0.2">
      <c r="A19" s="49"/>
      <c r="B19" s="52" t="s">
        <v>17</v>
      </c>
      <c r="C19" s="2">
        <v>25925614.549529992</v>
      </c>
      <c r="D19" s="3">
        <v>40015</v>
      </c>
      <c r="E19" s="3">
        <f t="shared" si="0"/>
        <v>49838.261708647704</v>
      </c>
      <c r="F19" s="3">
        <v>375665</v>
      </c>
      <c r="G19" s="4">
        <f t="shared" si="1"/>
        <v>106.51777514540881</v>
      </c>
    </row>
    <row r="20" spans="1:7" s="51" customFormat="1" ht="20.25" customHeight="1" x14ac:dyDescent="0.2">
      <c r="A20" s="49"/>
      <c r="B20" s="47" t="s">
        <v>18</v>
      </c>
      <c r="C20" s="3">
        <v>87469416.965529993</v>
      </c>
      <c r="D20" s="3">
        <v>89442.426666666637</v>
      </c>
      <c r="E20" s="3">
        <f t="shared" si="0"/>
        <v>75226.231447538492</v>
      </c>
      <c r="F20" s="3">
        <v>1966084</v>
      </c>
      <c r="G20" s="4">
        <f t="shared" si="1"/>
        <v>45.492678169735697</v>
      </c>
    </row>
    <row r="21" spans="1:7" s="51" customFormat="1" ht="20.25" customHeight="1" x14ac:dyDescent="0.2">
      <c r="A21" s="49"/>
      <c r="B21" s="50" t="s">
        <v>19</v>
      </c>
      <c r="C21" s="2">
        <v>47270387.646839999</v>
      </c>
      <c r="D21" s="3">
        <v>63276</v>
      </c>
      <c r="E21" s="3">
        <f t="shared" si="0"/>
        <v>57465.44764431283</v>
      </c>
      <c r="F21" s="3">
        <v>1249381</v>
      </c>
      <c r="G21" s="4">
        <f t="shared" si="1"/>
        <v>50.645879839696619</v>
      </c>
    </row>
    <row r="22" spans="1:7" s="51" customFormat="1" ht="20.25" customHeight="1" x14ac:dyDescent="0.2">
      <c r="A22" s="49"/>
      <c r="B22" s="50" t="s">
        <v>20</v>
      </c>
      <c r="C22" s="2">
        <v>92442701.567280054</v>
      </c>
      <c r="D22" s="3">
        <v>65615</v>
      </c>
      <c r="E22" s="3">
        <f t="shared" si="0"/>
        <v>108374.25959973982</v>
      </c>
      <c r="F22" s="3">
        <v>694136</v>
      </c>
      <c r="G22" s="4">
        <f t="shared" si="1"/>
        <v>94.527585372318967</v>
      </c>
    </row>
    <row r="23" spans="1:7" s="51" customFormat="1" ht="20.25" customHeight="1" x14ac:dyDescent="0.2">
      <c r="A23" s="49"/>
      <c r="B23" s="52" t="s">
        <v>21</v>
      </c>
      <c r="C23" s="2">
        <v>54852706.599999994</v>
      </c>
      <c r="D23" s="3">
        <v>59535</v>
      </c>
      <c r="E23" s="3">
        <f t="shared" si="0"/>
        <v>70873.250511980674</v>
      </c>
      <c r="F23" s="3">
        <v>740109</v>
      </c>
      <c r="G23" s="4">
        <f t="shared" si="1"/>
        <v>80.440853982318814</v>
      </c>
    </row>
    <row r="24" spans="1:7" s="48" customFormat="1" ht="20.25" customHeight="1" x14ac:dyDescent="0.2">
      <c r="A24" s="46"/>
      <c r="B24" s="47" t="s">
        <v>111</v>
      </c>
      <c r="C24" s="2">
        <v>71374247.20566003</v>
      </c>
      <c r="D24" s="3">
        <v>69667</v>
      </c>
      <c r="E24" s="3">
        <f t="shared" si="0"/>
        <v>78808.140269104377</v>
      </c>
      <c r="F24" s="3">
        <v>1400519</v>
      </c>
      <c r="G24" s="4">
        <f t="shared" si="1"/>
        <v>49.74370215612926</v>
      </c>
    </row>
    <row r="25" spans="1:7" s="51" customFormat="1" ht="20.25" customHeight="1" x14ac:dyDescent="0.2">
      <c r="A25" s="49"/>
      <c r="B25" s="52" t="s">
        <v>23</v>
      </c>
      <c r="C25" s="2">
        <v>41132599.807120003</v>
      </c>
      <c r="D25" s="3">
        <v>43630</v>
      </c>
      <c r="E25" s="3">
        <f t="shared" si="0"/>
        <v>72519.966514078173</v>
      </c>
      <c r="F25" s="3">
        <v>793762</v>
      </c>
      <c r="G25" s="4">
        <f t="shared" si="1"/>
        <v>54.966098150327177</v>
      </c>
    </row>
    <row r="26" spans="1:7" s="51" customFormat="1" ht="20.25" customHeight="1" x14ac:dyDescent="0.2">
      <c r="A26" s="49"/>
      <c r="B26" s="47" t="s">
        <v>76</v>
      </c>
      <c r="C26" s="2">
        <v>30476019.10757</v>
      </c>
      <c r="D26" s="3">
        <v>34997</v>
      </c>
      <c r="E26" s="3">
        <f t="shared" si="0"/>
        <v>66986.003432316182</v>
      </c>
      <c r="F26" s="3">
        <v>521214</v>
      </c>
      <c r="G26" s="4">
        <f t="shared" si="1"/>
        <v>67.145164941847298</v>
      </c>
    </row>
    <row r="27" spans="1:7" s="51" customFormat="1" ht="20.25" customHeight="1" x14ac:dyDescent="0.2">
      <c r="A27" s="49"/>
      <c r="B27" s="50" t="s">
        <v>25</v>
      </c>
      <c r="C27" s="2">
        <v>35646655.452720009</v>
      </c>
      <c r="D27" s="3">
        <v>34548</v>
      </c>
      <c r="E27" s="3">
        <f t="shared" si="0"/>
        <v>79369.295456755834</v>
      </c>
      <c r="F27" s="3">
        <v>322801</v>
      </c>
      <c r="G27" s="4">
        <f t="shared" si="1"/>
        <v>107.02569075064824</v>
      </c>
    </row>
    <row r="28" spans="1:7" s="51" customFormat="1" ht="20.25" customHeight="1" x14ac:dyDescent="0.2">
      <c r="A28" s="49"/>
      <c r="B28" s="47" t="s">
        <v>26</v>
      </c>
      <c r="C28" s="2">
        <v>149723697.16609281</v>
      </c>
      <c r="D28" s="3">
        <v>138903</v>
      </c>
      <c r="E28" s="3">
        <f t="shared" si="0"/>
        <v>82915.469603355086</v>
      </c>
      <c r="F28" s="3">
        <v>3493910</v>
      </c>
      <c r="G28" s="4">
        <f t="shared" si="1"/>
        <v>39.755746427355028</v>
      </c>
    </row>
    <row r="29" spans="1:7" s="51" customFormat="1" ht="20.25" customHeight="1" x14ac:dyDescent="0.2">
      <c r="A29" s="49"/>
      <c r="B29" s="50" t="s">
        <v>133</v>
      </c>
      <c r="C29" s="2">
        <v>31932462.313533913</v>
      </c>
      <c r="D29" s="6">
        <v>58742.233333333337</v>
      </c>
      <c r="E29" s="3">
        <f t="shared" si="0"/>
        <v>41815.625921961153</v>
      </c>
      <c r="F29" s="3">
        <v>1021864</v>
      </c>
      <c r="G29" s="4">
        <f t="shared" si="1"/>
        <v>57.485373135107345</v>
      </c>
    </row>
    <row r="30" spans="1:7" s="51" customFormat="1" ht="20.25" customHeight="1" x14ac:dyDescent="0.2">
      <c r="A30" s="49"/>
      <c r="B30" s="50" t="s">
        <v>27</v>
      </c>
      <c r="C30" s="2">
        <v>90370686.000000015</v>
      </c>
      <c r="D30" s="3">
        <v>90516</v>
      </c>
      <c r="E30" s="3">
        <f t="shared" si="0"/>
        <v>76799.584943758367</v>
      </c>
      <c r="F30" s="3">
        <v>1658085</v>
      </c>
      <c r="G30" s="4">
        <f t="shared" si="1"/>
        <v>54.590687449678391</v>
      </c>
    </row>
    <row r="31" spans="1:7" s="51" customFormat="1" ht="20.25" customHeight="1" thickBot="1" x14ac:dyDescent="0.25">
      <c r="A31" s="49"/>
      <c r="B31" s="50" t="s">
        <v>132</v>
      </c>
      <c r="C31" s="3">
        <v>23499191.961831689</v>
      </c>
      <c r="D31" s="3">
        <v>19632</v>
      </c>
      <c r="E31" s="3">
        <f t="shared" si="0"/>
        <v>92075.700433482561</v>
      </c>
      <c r="F31" s="3">
        <v>178296</v>
      </c>
      <c r="G31" s="4">
        <f t="shared" si="1"/>
        <v>110.10903217122089</v>
      </c>
    </row>
    <row r="32" spans="1:7" s="54" customFormat="1" ht="26.25" customHeight="1" thickBot="1" x14ac:dyDescent="0.25">
      <c r="A32" s="53"/>
      <c r="B32" s="168" t="s">
        <v>28</v>
      </c>
      <c r="C32" s="169">
        <f>SUM(C8:C31)</f>
        <v>2155196413.8410182</v>
      </c>
      <c r="D32" s="169">
        <f>SUM(D8:D31)</f>
        <v>2185934.9295279002</v>
      </c>
      <c r="E32" s="169">
        <f t="shared" si="0"/>
        <v>75841.388179856236</v>
      </c>
      <c r="F32" s="169">
        <v>45001315</v>
      </c>
      <c r="G32" s="170">
        <f t="shared" si="1"/>
        <v>48.574912300405003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57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78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 t="s">
        <v>112</v>
      </c>
      <c r="C37" s="133"/>
      <c r="D37" s="133"/>
      <c r="E37" s="133"/>
      <c r="F37" s="133"/>
      <c r="G37" s="133"/>
    </row>
    <row r="38" spans="1:7" x14ac:dyDescent="0.2">
      <c r="B38" s="133"/>
      <c r="C38" s="133"/>
      <c r="D38" s="133"/>
      <c r="E38" s="133"/>
      <c r="F38" s="133"/>
      <c r="G38" s="133"/>
    </row>
    <row r="39" spans="1:7" x14ac:dyDescent="0.2">
      <c r="B39" s="137" t="s">
        <v>126</v>
      </c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40:G40"/>
    <mergeCell ref="B41:G41"/>
    <mergeCell ref="B42:G42"/>
    <mergeCell ref="B43:G43"/>
    <mergeCell ref="B1:G1"/>
    <mergeCell ref="B3:G3"/>
    <mergeCell ref="B4:G4"/>
    <mergeCell ref="B5:G5"/>
    <mergeCell ref="B39:G39"/>
    <mergeCell ref="B34:G34"/>
    <mergeCell ref="B35:G35"/>
    <mergeCell ref="B36:G36"/>
    <mergeCell ref="B37:G37"/>
    <mergeCell ref="B38:G3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0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115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0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51" customFormat="1" ht="20.25" customHeight="1" x14ac:dyDescent="0.2">
      <c r="A8" s="49"/>
      <c r="B8" s="47" t="s">
        <v>69</v>
      </c>
      <c r="C8" s="2">
        <v>305858040</v>
      </c>
      <c r="D8" s="3">
        <v>197715</v>
      </c>
      <c r="E8" s="3">
        <f t="shared" ref="E8:E32" si="0">C8/D8/13*1000</f>
        <v>118997.25128827625</v>
      </c>
      <c r="F8" s="3">
        <v>3101722</v>
      </c>
      <c r="G8" s="4">
        <f>D8/F8*1000</f>
        <v>63.743623703220344</v>
      </c>
    </row>
    <row r="9" spans="1:7" s="51" customFormat="1" ht="20.25" customHeight="1" x14ac:dyDescent="0.2">
      <c r="A9" s="49"/>
      <c r="B9" s="50" t="s">
        <v>85</v>
      </c>
      <c r="C9" s="2">
        <v>909546109.83137035</v>
      </c>
      <c r="D9" s="3">
        <v>640701.6166666667</v>
      </c>
      <c r="E9" s="3">
        <f t="shared" si="0"/>
        <v>109200.73174724658</v>
      </c>
      <c r="F9" s="3">
        <v>17406771</v>
      </c>
      <c r="G9" s="4">
        <f>D9/F9*1000</f>
        <v>36.807608755619675</v>
      </c>
    </row>
    <row r="10" spans="1:7" s="48" customFormat="1" ht="20.25" customHeight="1" x14ac:dyDescent="0.2">
      <c r="A10" s="46"/>
      <c r="B10" s="47" t="s">
        <v>116</v>
      </c>
      <c r="C10" s="2">
        <v>58004278.270082958</v>
      </c>
      <c r="D10" s="3">
        <v>45989.168300000005</v>
      </c>
      <c r="E10" s="3">
        <f t="shared" si="0"/>
        <v>97019.96631317967</v>
      </c>
      <c r="F10" s="3">
        <v>424314</v>
      </c>
      <c r="G10" s="4">
        <f t="shared" ref="G10:G32" si="1">D10/F10*1000</f>
        <v>108.38475350801529</v>
      </c>
    </row>
    <row r="11" spans="1:7" s="51" customFormat="1" ht="20.25" customHeight="1" x14ac:dyDescent="0.2">
      <c r="A11" s="49"/>
      <c r="B11" s="50" t="s">
        <v>9</v>
      </c>
      <c r="C11" s="2">
        <v>208936762.06003007</v>
      </c>
      <c r="D11" s="3">
        <v>127462</v>
      </c>
      <c r="E11" s="3">
        <f t="shared" si="0"/>
        <v>126092.94236715503</v>
      </c>
      <c r="F11" s="3">
        <v>3921335</v>
      </c>
      <c r="G11" s="4">
        <f t="shared" si="1"/>
        <v>32.504746470270966</v>
      </c>
    </row>
    <row r="12" spans="1:7" s="51" customFormat="1" ht="20.25" customHeight="1" x14ac:dyDescent="0.2">
      <c r="A12" s="49"/>
      <c r="B12" s="52" t="s">
        <v>10</v>
      </c>
      <c r="C12" s="2">
        <v>75898209.999999985</v>
      </c>
      <c r="D12" s="3">
        <v>61953</v>
      </c>
      <c r="E12" s="3">
        <f t="shared" si="0"/>
        <v>94237.952095198707</v>
      </c>
      <c r="F12" s="3">
        <v>1179894</v>
      </c>
      <c r="G12" s="4">
        <f t="shared" si="1"/>
        <v>52.507259126667307</v>
      </c>
    </row>
    <row r="13" spans="1:7" s="51" customFormat="1" ht="20.25" customHeight="1" x14ac:dyDescent="0.2">
      <c r="A13" s="49"/>
      <c r="B13" s="50" t="s">
        <v>11</v>
      </c>
      <c r="C13" s="2">
        <v>99744591.727880046</v>
      </c>
      <c r="D13" s="3">
        <v>79376</v>
      </c>
      <c r="E13" s="3">
        <f t="shared" si="0"/>
        <v>96662.226644635899</v>
      </c>
      <c r="F13" s="3">
        <v>1135764</v>
      </c>
      <c r="G13" s="4">
        <f t="shared" si="1"/>
        <v>69.887758372337913</v>
      </c>
    </row>
    <row r="14" spans="1:7" s="51" customFormat="1" ht="20.25" customHeight="1" x14ac:dyDescent="0.2">
      <c r="A14" s="49"/>
      <c r="B14" s="52" t="s">
        <v>12</v>
      </c>
      <c r="C14" s="2">
        <v>78228527.554440007</v>
      </c>
      <c r="D14" s="3">
        <v>45690</v>
      </c>
      <c r="E14" s="3">
        <f t="shared" si="0"/>
        <v>131704.5095786656</v>
      </c>
      <c r="F14" s="3">
        <v>595086</v>
      </c>
      <c r="G14" s="4">
        <f t="shared" si="1"/>
        <v>76.778818523709177</v>
      </c>
    </row>
    <row r="15" spans="1:7" s="51" customFormat="1" ht="20.25" customHeight="1" x14ac:dyDescent="0.2">
      <c r="A15" s="49"/>
      <c r="B15" s="52" t="s">
        <v>13</v>
      </c>
      <c r="C15" s="2">
        <v>121738760.00000001</v>
      </c>
      <c r="D15" s="3">
        <v>90780</v>
      </c>
      <c r="E15" s="3">
        <f t="shared" si="0"/>
        <v>103156.20180656535</v>
      </c>
      <c r="F15" s="3">
        <v>1410341</v>
      </c>
      <c r="G15" s="4">
        <f t="shared" si="1"/>
        <v>64.367411852878135</v>
      </c>
    </row>
    <row r="16" spans="1:7" s="51" customFormat="1" ht="20.25" customHeight="1" x14ac:dyDescent="0.2">
      <c r="A16" s="49"/>
      <c r="B16" s="50" t="s">
        <v>14</v>
      </c>
      <c r="C16" s="2">
        <v>56122202.675579995</v>
      </c>
      <c r="D16" s="3">
        <v>38905.866666666669</v>
      </c>
      <c r="E16" s="3">
        <f t="shared" si="0"/>
        <v>110962.50728697694</v>
      </c>
      <c r="F16" s="3">
        <v>599659</v>
      </c>
      <c r="G16" s="4">
        <f t="shared" si="1"/>
        <v>64.879984569007831</v>
      </c>
    </row>
    <row r="17" spans="1:7" s="48" customFormat="1" ht="20.25" customHeight="1" x14ac:dyDescent="0.2">
      <c r="A17" s="46"/>
      <c r="B17" s="47" t="s">
        <v>15</v>
      </c>
      <c r="C17" s="2">
        <v>64208611.891779974</v>
      </c>
      <c r="D17" s="3">
        <v>66377.399999999994</v>
      </c>
      <c r="E17" s="3">
        <f t="shared" si="0"/>
        <v>74409.723666118021</v>
      </c>
      <c r="F17" s="3">
        <v>787301</v>
      </c>
      <c r="G17" s="4">
        <f t="shared" si="1"/>
        <v>84.3100669248483</v>
      </c>
    </row>
    <row r="18" spans="1:7" s="51" customFormat="1" ht="20.25" customHeight="1" x14ac:dyDescent="0.2">
      <c r="A18" s="49"/>
      <c r="B18" s="47" t="s">
        <v>75</v>
      </c>
      <c r="C18" s="2">
        <v>49525342.478850178</v>
      </c>
      <c r="D18" s="3">
        <v>26570</v>
      </c>
      <c r="E18" s="3">
        <f t="shared" si="0"/>
        <v>143381.32213557852</v>
      </c>
      <c r="F18" s="3">
        <v>362056</v>
      </c>
      <c r="G18" s="4">
        <f t="shared" si="1"/>
        <v>73.386437457188933</v>
      </c>
    </row>
    <row r="19" spans="1:7" s="51" customFormat="1" ht="20.25" customHeight="1" x14ac:dyDescent="0.2">
      <c r="A19" s="49"/>
      <c r="B19" s="52" t="s">
        <v>17</v>
      </c>
      <c r="C19" s="2">
        <v>38860518.714280099</v>
      </c>
      <c r="D19" s="3">
        <v>43647</v>
      </c>
      <c r="E19" s="3">
        <f t="shared" si="0"/>
        <v>68487.425718359533</v>
      </c>
      <c r="F19" s="3">
        <v>380304</v>
      </c>
      <c r="G19" s="4">
        <f t="shared" si="1"/>
        <v>114.7687113467121</v>
      </c>
    </row>
    <row r="20" spans="1:7" s="51" customFormat="1" ht="20.25" customHeight="1" x14ac:dyDescent="0.2">
      <c r="A20" s="49"/>
      <c r="B20" s="47" t="s">
        <v>18</v>
      </c>
      <c r="C20" s="3">
        <v>112746367.75012</v>
      </c>
      <c r="D20" s="3">
        <v>92210.175000000003</v>
      </c>
      <c r="E20" s="3">
        <f t="shared" si="0"/>
        <v>94054.669338172273</v>
      </c>
      <c r="F20" s="3">
        <v>1991214</v>
      </c>
      <c r="G20" s="4">
        <f t="shared" si="1"/>
        <v>46.308520832015049</v>
      </c>
    </row>
    <row r="21" spans="1:7" s="51" customFormat="1" ht="20.25" customHeight="1" x14ac:dyDescent="0.2">
      <c r="A21" s="49"/>
      <c r="B21" s="50" t="s">
        <v>19</v>
      </c>
      <c r="C21" s="2">
        <v>88185577.949049994</v>
      </c>
      <c r="D21" s="3">
        <v>69120</v>
      </c>
      <c r="E21" s="3">
        <f t="shared" si="0"/>
        <v>98141.001100705573</v>
      </c>
      <c r="F21" s="3">
        <v>1265758</v>
      </c>
      <c r="G21" s="4">
        <f t="shared" si="1"/>
        <v>54.607594816702722</v>
      </c>
    </row>
    <row r="22" spans="1:7" s="51" customFormat="1" ht="20.25" customHeight="1" x14ac:dyDescent="0.2">
      <c r="A22" s="49"/>
      <c r="B22" s="50" t="s">
        <v>20</v>
      </c>
      <c r="C22" s="2">
        <v>135132292.95675004</v>
      </c>
      <c r="D22" s="3">
        <v>71594</v>
      </c>
      <c r="E22" s="3">
        <f t="shared" si="0"/>
        <v>145190.82277710212</v>
      </c>
      <c r="F22" s="3">
        <v>710883</v>
      </c>
      <c r="G22" s="4">
        <f t="shared" si="1"/>
        <v>100.71136881877891</v>
      </c>
    </row>
    <row r="23" spans="1:7" s="51" customFormat="1" ht="20.25" customHeight="1" x14ac:dyDescent="0.2">
      <c r="A23" s="49"/>
      <c r="B23" s="52" t="s">
        <v>21</v>
      </c>
      <c r="C23" s="2">
        <v>81578435.817000002</v>
      </c>
      <c r="D23" s="3">
        <v>63369</v>
      </c>
      <c r="E23" s="3">
        <f t="shared" si="0"/>
        <v>99027.352390212647</v>
      </c>
      <c r="F23" s="3">
        <v>751485</v>
      </c>
      <c r="G23" s="4">
        <f t="shared" si="1"/>
        <v>84.325036427872817</v>
      </c>
    </row>
    <row r="24" spans="1:7" s="48" customFormat="1" ht="20.25" customHeight="1" x14ac:dyDescent="0.2">
      <c r="A24" s="46"/>
      <c r="B24" s="47" t="s">
        <v>117</v>
      </c>
      <c r="C24" s="2">
        <v>106605762.03066</v>
      </c>
      <c r="D24" s="3">
        <v>70363.67</v>
      </c>
      <c r="E24" s="3">
        <f t="shared" si="0"/>
        <v>116543.71116696575</v>
      </c>
      <c r="F24" s="3">
        <v>1421327</v>
      </c>
      <c r="G24" s="4">
        <f t="shared" si="1"/>
        <v>49.50561693403418</v>
      </c>
    </row>
    <row r="25" spans="1:7" s="51" customFormat="1" ht="20.25" customHeight="1" x14ac:dyDescent="0.2">
      <c r="A25" s="49"/>
      <c r="B25" s="52" t="s">
        <v>23</v>
      </c>
      <c r="C25" s="2">
        <v>61294342.248740003</v>
      </c>
      <c r="D25" s="3">
        <v>45412</v>
      </c>
      <c r="E25" s="3">
        <f t="shared" si="0"/>
        <v>103826.06808220802</v>
      </c>
      <c r="F25" s="3">
        <v>806437</v>
      </c>
      <c r="G25" s="4">
        <f t="shared" si="1"/>
        <v>56.311900371634735</v>
      </c>
    </row>
    <row r="26" spans="1:7" s="51" customFormat="1" ht="20.25" customHeight="1" x14ac:dyDescent="0.2">
      <c r="A26" s="49"/>
      <c r="B26" s="47" t="s">
        <v>76</v>
      </c>
      <c r="C26" s="5">
        <f>+'[1]ADM. PUBL. NO FINAN 1.1'!$F$71*1000</f>
        <v>45612421.240310751</v>
      </c>
      <c r="D26" s="3">
        <v>34997</v>
      </c>
      <c r="E26" s="3">
        <f t="shared" si="0"/>
        <v>100255.67299243397</v>
      </c>
      <c r="F26" s="3">
        <v>531396</v>
      </c>
      <c r="G26" s="4">
        <f t="shared" si="1"/>
        <v>65.858606387703333</v>
      </c>
    </row>
    <row r="27" spans="1:7" s="51" customFormat="1" ht="20.25" customHeight="1" x14ac:dyDescent="0.2">
      <c r="A27" s="49"/>
      <c r="B27" s="50" t="s">
        <v>25</v>
      </c>
      <c r="C27" s="2">
        <v>58510567.391740009</v>
      </c>
      <c r="D27" s="3">
        <v>35665</v>
      </c>
      <c r="E27" s="3">
        <f t="shared" si="0"/>
        <v>126196.9122749949</v>
      </c>
      <c r="F27" s="3">
        <v>328325</v>
      </c>
      <c r="G27" s="4">
        <f t="shared" si="1"/>
        <v>108.6271225157999</v>
      </c>
    </row>
    <row r="28" spans="1:7" s="51" customFormat="1" ht="20.25" customHeight="1" x14ac:dyDescent="0.2">
      <c r="A28" s="49"/>
      <c r="B28" s="47" t="s">
        <v>26</v>
      </c>
      <c r="C28" s="2">
        <v>231577360.00000003</v>
      </c>
      <c r="D28" s="3">
        <v>140937</v>
      </c>
      <c r="E28" s="3">
        <f t="shared" si="0"/>
        <v>126394.3682420023</v>
      </c>
      <c r="F28" s="3">
        <v>3526438</v>
      </c>
      <c r="G28" s="4">
        <f t="shared" si="1"/>
        <v>39.965823870999579</v>
      </c>
    </row>
    <row r="29" spans="1:7" s="51" customFormat="1" ht="20.25" customHeight="1" x14ac:dyDescent="0.2">
      <c r="A29" s="49"/>
      <c r="B29" s="50" t="s">
        <v>133</v>
      </c>
      <c r="C29" s="2">
        <v>54559170</v>
      </c>
      <c r="D29" s="3">
        <v>59023.633333333331</v>
      </c>
      <c r="E29" s="3">
        <f t="shared" si="0"/>
        <v>71104.725238916682</v>
      </c>
      <c r="F29" s="3">
        <v>1038521</v>
      </c>
      <c r="G29" s="4">
        <f t="shared" si="1"/>
        <v>56.83431854852558</v>
      </c>
    </row>
    <row r="30" spans="1:7" s="51" customFormat="1" ht="20.25" customHeight="1" x14ac:dyDescent="0.2">
      <c r="A30" s="49"/>
      <c r="B30" s="50" t="s">
        <v>27</v>
      </c>
      <c r="C30" s="2">
        <v>130034280</v>
      </c>
      <c r="D30" s="3">
        <v>93083</v>
      </c>
      <c r="E30" s="3">
        <f t="shared" si="0"/>
        <v>107459.33116763452</v>
      </c>
      <c r="F30" s="3">
        <v>1681465</v>
      </c>
      <c r="G30" s="4">
        <f t="shared" si="1"/>
        <v>55.358273886164746</v>
      </c>
    </row>
    <row r="31" spans="1:7" s="51" customFormat="1" ht="20.25" customHeight="1" thickBot="1" x14ac:dyDescent="0.25">
      <c r="A31" s="49"/>
      <c r="B31" s="50" t="s">
        <v>132</v>
      </c>
      <c r="C31" s="3">
        <v>40806118.249506667</v>
      </c>
      <c r="D31" s="3">
        <v>22223</v>
      </c>
      <c r="E31" s="3">
        <f t="shared" si="0"/>
        <v>141247.00414160889</v>
      </c>
      <c r="F31" s="3">
        <v>184633</v>
      </c>
      <c r="G31" s="4">
        <f t="shared" si="1"/>
        <v>120.36309868766688</v>
      </c>
    </row>
    <row r="32" spans="1:7" s="54" customFormat="1" ht="26.25" customHeight="1" thickBot="1" x14ac:dyDescent="0.25">
      <c r="A32" s="53"/>
      <c r="B32" s="168" t="s">
        <v>28</v>
      </c>
      <c r="C32" s="169">
        <f>SUM(C8:C31)</f>
        <v>3213314650.8381705</v>
      </c>
      <c r="D32" s="169">
        <f>SUM(D8:D31)</f>
        <v>2263164.5299666668</v>
      </c>
      <c r="E32" s="169">
        <f t="shared" si="0"/>
        <v>109217.88795802453</v>
      </c>
      <c r="F32" s="169">
        <v>45542429</v>
      </c>
      <c r="G32" s="170">
        <f t="shared" si="1"/>
        <v>49.693540280134528</v>
      </c>
    </row>
    <row r="33" spans="1:7" ht="8.25" customHeight="1" x14ac:dyDescent="0.2">
      <c r="A33" s="39"/>
      <c r="B33" s="55"/>
      <c r="C33" s="40"/>
      <c r="D33" s="40"/>
      <c r="E33" s="56"/>
      <c r="F33" s="40"/>
      <c r="G33" s="57"/>
    </row>
    <row r="34" spans="1:7" x14ac:dyDescent="0.2">
      <c r="A34" s="39"/>
      <c r="B34" s="131" t="s">
        <v>77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78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 t="s">
        <v>118</v>
      </c>
      <c r="C37" s="133"/>
      <c r="D37" s="133"/>
      <c r="E37" s="133"/>
      <c r="F37" s="133"/>
      <c r="G37" s="133"/>
    </row>
    <row r="38" spans="1:7" x14ac:dyDescent="0.2">
      <c r="B38" s="133"/>
      <c r="C38" s="133"/>
      <c r="D38" s="133"/>
      <c r="E38" s="133"/>
      <c r="F38" s="133"/>
      <c r="G38" s="133"/>
    </row>
    <row r="39" spans="1:7" x14ac:dyDescent="0.2">
      <c r="B39" s="137" t="s">
        <v>126</v>
      </c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40:G40"/>
    <mergeCell ref="B41:G41"/>
    <mergeCell ref="B42:G42"/>
    <mergeCell ref="B43:G43"/>
    <mergeCell ref="B1:G1"/>
    <mergeCell ref="B3:G3"/>
    <mergeCell ref="B4:G4"/>
    <mergeCell ref="B5:G5"/>
    <mergeCell ref="B39:G39"/>
    <mergeCell ref="B34:G34"/>
    <mergeCell ref="B35:G35"/>
    <mergeCell ref="B36:G36"/>
    <mergeCell ref="B37:G37"/>
    <mergeCell ref="B38:G38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0" customWidth="1"/>
    <col min="7" max="7" width="19.42578125" style="37" customWidth="1"/>
    <col min="8" max="8" width="11.42578125" style="37"/>
    <col min="9" max="9" width="6.85546875" style="37" bestFit="1" customWidth="1"/>
    <col min="10" max="10" width="6.28515625" style="37" bestFit="1" customWidth="1"/>
    <col min="11" max="11" width="7.28515625" style="37" bestFit="1" customWidth="1"/>
    <col min="12" max="16384" width="11.42578125" style="37"/>
  </cols>
  <sheetData>
    <row r="1" spans="1:11" ht="15.75" x14ac:dyDescent="0.2">
      <c r="B1" s="38"/>
      <c r="C1" s="38"/>
      <c r="D1" s="38"/>
      <c r="E1" s="38"/>
      <c r="F1" s="38"/>
      <c r="G1" s="38"/>
    </row>
    <row r="2" spans="1:11" x14ac:dyDescent="0.2">
      <c r="A2" s="39"/>
      <c r="B2" s="39"/>
      <c r="C2" s="40"/>
      <c r="D2" s="39"/>
      <c r="E2" s="39"/>
      <c r="F2" s="40"/>
      <c r="G2" s="39"/>
    </row>
    <row r="3" spans="1:11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11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11" ht="18.75" customHeight="1" x14ac:dyDescent="0.2">
      <c r="A5" s="39"/>
      <c r="B5" s="43" t="s">
        <v>119</v>
      </c>
      <c r="C5" s="43"/>
      <c r="D5" s="43"/>
      <c r="E5" s="43"/>
      <c r="F5" s="43"/>
      <c r="G5" s="43"/>
    </row>
    <row r="6" spans="1:11" ht="13.5" thickBot="1" x14ac:dyDescent="0.25">
      <c r="A6" s="39"/>
      <c r="B6" s="39"/>
      <c r="C6" s="40"/>
      <c r="D6" s="39"/>
      <c r="E6" s="39"/>
      <c r="F6" s="40"/>
      <c r="G6" s="39"/>
    </row>
    <row r="7" spans="1:11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11" s="51" customFormat="1" ht="20.25" customHeight="1" thickBot="1" x14ac:dyDescent="0.25">
      <c r="A8" s="49"/>
      <c r="B8" s="146" t="s">
        <v>6</v>
      </c>
      <c r="C8" s="2">
        <v>528442561.03164005</v>
      </c>
      <c r="D8" s="3">
        <v>194300.63333333333</v>
      </c>
      <c r="E8" s="3">
        <f t="shared" ref="E8:E32" si="0">C8/D8/13*1000</f>
        <v>209208.93089384999</v>
      </c>
      <c r="F8" s="3">
        <v>3122334</v>
      </c>
      <c r="G8" s="4">
        <f>D8/F8*1000</f>
        <v>62.22929172001885</v>
      </c>
      <c r="I8" s="62"/>
      <c r="J8" s="62"/>
      <c r="K8" s="62"/>
    </row>
    <row r="9" spans="1:11" s="51" customFormat="1" ht="20.25" customHeight="1" thickBot="1" x14ac:dyDescent="0.25">
      <c r="A9" s="49"/>
      <c r="B9" s="63" t="s">
        <v>85</v>
      </c>
      <c r="C9" s="2">
        <v>1642492548.2154191</v>
      </c>
      <c r="D9" s="3">
        <v>642687.96666666656</v>
      </c>
      <c r="E9" s="3">
        <f t="shared" si="0"/>
        <v>196589.30489589376</v>
      </c>
      <c r="F9" s="3">
        <v>17583880</v>
      </c>
      <c r="G9" s="4">
        <f>D9/F9*1000</f>
        <v>36.549838071385075</v>
      </c>
      <c r="I9" s="62"/>
      <c r="J9" s="62"/>
      <c r="K9" s="62"/>
    </row>
    <row r="10" spans="1:11" s="48" customFormat="1" ht="20.25" customHeight="1" thickBot="1" x14ac:dyDescent="0.25">
      <c r="A10" s="46"/>
      <c r="B10" s="64" t="s">
        <v>116</v>
      </c>
      <c r="C10" s="2">
        <v>97105504.075000003</v>
      </c>
      <c r="D10" s="3">
        <v>46449.059982999999</v>
      </c>
      <c r="E10" s="3">
        <f t="shared" si="0"/>
        <v>160813.89294744006</v>
      </c>
      <c r="F10" s="3">
        <v>430035</v>
      </c>
      <c r="G10" s="4">
        <f t="shared" ref="G10:G32" si="1">D10/F10*1000</f>
        <v>108.01227803085796</v>
      </c>
      <c r="I10" s="62"/>
      <c r="J10" s="62"/>
      <c r="K10" s="62"/>
    </row>
    <row r="11" spans="1:11" s="51" customFormat="1" ht="20.25" customHeight="1" thickBot="1" x14ac:dyDescent="0.25">
      <c r="A11" s="49"/>
      <c r="B11" s="63" t="s">
        <v>9</v>
      </c>
      <c r="C11" s="2">
        <v>369487263.11398983</v>
      </c>
      <c r="D11" s="3">
        <v>127607.7</v>
      </c>
      <c r="E11" s="3">
        <f t="shared" si="0"/>
        <v>222730.26755136723</v>
      </c>
      <c r="F11" s="3">
        <v>3984266</v>
      </c>
      <c r="G11" s="4">
        <f t="shared" si="1"/>
        <v>32.027906771284847</v>
      </c>
      <c r="I11" s="62"/>
      <c r="J11" s="62"/>
      <c r="K11" s="62"/>
    </row>
    <row r="12" spans="1:11" s="51" customFormat="1" ht="20.25" customHeight="1" thickBot="1" x14ac:dyDescent="0.25">
      <c r="A12" s="49"/>
      <c r="B12" s="65" t="s">
        <v>10</v>
      </c>
      <c r="C12" s="2">
        <v>123593566.07020758</v>
      </c>
      <c r="D12" s="3">
        <v>63962</v>
      </c>
      <c r="E12" s="3">
        <f t="shared" si="0"/>
        <v>148638.21315806211</v>
      </c>
      <c r="F12" s="3">
        <v>1199171</v>
      </c>
      <c r="G12" s="4">
        <f t="shared" si="1"/>
        <v>53.338514690565397</v>
      </c>
      <c r="I12" s="62"/>
      <c r="J12" s="62"/>
      <c r="K12" s="62"/>
    </row>
    <row r="13" spans="1:11" s="51" customFormat="1" ht="20.25" customHeight="1" thickBot="1" x14ac:dyDescent="0.25">
      <c r="A13" s="49"/>
      <c r="B13" s="63" t="s">
        <v>11</v>
      </c>
      <c r="C13" s="2">
        <v>191499660.10291004</v>
      </c>
      <c r="D13" s="3">
        <v>82011</v>
      </c>
      <c r="E13" s="3">
        <f t="shared" si="0"/>
        <v>179619.11310481807</v>
      </c>
      <c r="F13" s="3">
        <v>1143619</v>
      </c>
      <c r="G13" s="4">
        <f t="shared" si="1"/>
        <v>71.711820107920559</v>
      </c>
      <c r="I13" s="62"/>
      <c r="J13" s="62"/>
      <c r="K13" s="62"/>
    </row>
    <row r="14" spans="1:11" s="51" customFormat="1" ht="20.25" customHeight="1" thickBot="1" x14ac:dyDescent="0.25">
      <c r="A14" s="49"/>
      <c r="B14" s="65" t="s">
        <v>12</v>
      </c>
      <c r="C14" s="2">
        <v>146858883.66167</v>
      </c>
      <c r="D14" s="3">
        <v>45386.26666666667</v>
      </c>
      <c r="E14" s="3">
        <f t="shared" si="0"/>
        <v>248904.30595915604</v>
      </c>
      <c r="F14" s="3">
        <v>603855</v>
      </c>
      <c r="G14" s="4">
        <f t="shared" si="1"/>
        <v>75.160869193211397</v>
      </c>
      <c r="I14" s="62"/>
      <c r="J14" s="62"/>
      <c r="K14" s="62"/>
    </row>
    <row r="15" spans="1:11" s="51" customFormat="1" ht="20.25" customHeight="1" thickBot="1" x14ac:dyDescent="0.25">
      <c r="A15" s="49"/>
      <c r="B15" s="65" t="s">
        <v>13</v>
      </c>
      <c r="C15" s="2">
        <v>235321760</v>
      </c>
      <c r="D15" s="3">
        <v>85845</v>
      </c>
      <c r="E15" s="3">
        <f t="shared" si="0"/>
        <v>210864.62631666198</v>
      </c>
      <c r="F15" s="3">
        <v>1427897</v>
      </c>
      <c r="G15" s="4">
        <f t="shared" si="1"/>
        <v>60.119882596573845</v>
      </c>
      <c r="I15" s="62"/>
      <c r="J15" s="62"/>
      <c r="K15" s="62"/>
    </row>
    <row r="16" spans="1:11" s="51" customFormat="1" ht="20.25" customHeight="1" thickBot="1" x14ac:dyDescent="0.25">
      <c r="A16" s="49"/>
      <c r="B16" s="63" t="s">
        <v>14</v>
      </c>
      <c r="C16" s="2">
        <v>101433830.96597999</v>
      </c>
      <c r="D16" s="3">
        <v>40410</v>
      </c>
      <c r="E16" s="3">
        <f t="shared" si="0"/>
        <v>193085.92877996687</v>
      </c>
      <c r="F16" s="3">
        <v>606624</v>
      </c>
      <c r="G16" s="4">
        <f t="shared" si="1"/>
        <v>66.614575090995416</v>
      </c>
      <c r="I16" s="62"/>
      <c r="J16" s="62"/>
      <c r="K16" s="62"/>
    </row>
    <row r="17" spans="1:11" s="48" customFormat="1" ht="20.25" customHeight="1" thickBot="1" x14ac:dyDescent="0.25">
      <c r="A17" s="46"/>
      <c r="B17" s="64" t="s">
        <v>120</v>
      </c>
      <c r="C17" s="2">
        <v>108113969.04219</v>
      </c>
      <c r="D17" s="3">
        <v>67439.438399999999</v>
      </c>
      <c r="E17" s="3">
        <f t="shared" si="0"/>
        <v>123317.44383404501</v>
      </c>
      <c r="F17" s="3">
        <v>798930</v>
      </c>
      <c r="G17" s="4">
        <f t="shared" si="1"/>
        <v>84.412199316585927</v>
      </c>
      <c r="I17" s="62"/>
      <c r="J17" s="62"/>
      <c r="K17" s="62"/>
    </row>
    <row r="18" spans="1:11" s="51" customFormat="1" ht="20.25" customHeight="1" thickBot="1" x14ac:dyDescent="0.25">
      <c r="A18" s="49"/>
      <c r="B18" s="64" t="s">
        <v>121</v>
      </c>
      <c r="C18" s="2">
        <v>87746401.320790157</v>
      </c>
      <c r="D18" s="3">
        <v>26656</v>
      </c>
      <c r="E18" s="3">
        <f t="shared" si="0"/>
        <v>253215.90555680971</v>
      </c>
      <c r="F18" s="3">
        <v>366384</v>
      </c>
      <c r="G18" s="4">
        <f t="shared" si="1"/>
        <v>72.754268745360065</v>
      </c>
      <c r="I18" s="62"/>
      <c r="J18" s="62"/>
      <c r="K18" s="62"/>
    </row>
    <row r="19" spans="1:11" s="51" customFormat="1" ht="20.25" customHeight="1" thickBot="1" x14ac:dyDescent="0.25">
      <c r="A19" s="49"/>
      <c r="B19" s="65" t="s">
        <v>17</v>
      </c>
      <c r="C19" s="2">
        <v>73788825.990140036</v>
      </c>
      <c r="D19" s="3">
        <v>43947</v>
      </c>
      <c r="E19" s="3">
        <f t="shared" si="0"/>
        <v>129157.01953951531</v>
      </c>
      <c r="F19" s="3">
        <v>385000</v>
      </c>
      <c r="G19" s="4">
        <f t="shared" si="1"/>
        <v>114.14805194805194</v>
      </c>
      <c r="I19" s="62"/>
      <c r="J19" s="62"/>
      <c r="K19" s="62"/>
    </row>
    <row r="20" spans="1:11" s="51" customFormat="1" ht="20.25" customHeight="1" thickBot="1" x14ac:dyDescent="0.25">
      <c r="A20" s="49"/>
      <c r="B20" s="64" t="s">
        <v>18</v>
      </c>
      <c r="C20" s="3">
        <v>197570132.25244999</v>
      </c>
      <c r="D20" s="3">
        <v>92584.033333333267</v>
      </c>
      <c r="E20" s="3">
        <f t="shared" si="0"/>
        <v>164150.36085370049</v>
      </c>
      <c r="F20" s="3">
        <v>2016666</v>
      </c>
      <c r="G20" s="4">
        <f t="shared" si="1"/>
        <v>45.909453193207632</v>
      </c>
      <c r="I20" s="62"/>
      <c r="J20" s="62"/>
      <c r="K20" s="62"/>
    </row>
    <row r="21" spans="1:11" s="51" customFormat="1" ht="20.25" customHeight="1" thickBot="1" x14ac:dyDescent="0.25">
      <c r="A21" s="49"/>
      <c r="B21" s="63" t="s">
        <v>19</v>
      </c>
      <c r="C21" s="2">
        <v>152609039.99999997</v>
      </c>
      <c r="D21" s="3">
        <v>66455</v>
      </c>
      <c r="E21" s="3">
        <f t="shared" si="0"/>
        <v>176648.21191899662</v>
      </c>
      <c r="F21" s="3">
        <v>1282350</v>
      </c>
      <c r="G21" s="4">
        <f t="shared" si="1"/>
        <v>51.822825281709363</v>
      </c>
      <c r="I21" s="62"/>
      <c r="J21" s="62"/>
      <c r="K21" s="62"/>
    </row>
    <row r="22" spans="1:11" s="51" customFormat="1" ht="20.25" customHeight="1" thickBot="1" x14ac:dyDescent="0.25">
      <c r="A22" s="49"/>
      <c r="B22" s="63" t="s">
        <v>20</v>
      </c>
      <c r="C22" s="2">
        <v>264860221.72246978</v>
      </c>
      <c r="D22" s="3">
        <v>74545</v>
      </c>
      <c r="E22" s="3">
        <f t="shared" si="0"/>
        <v>273309.58762386144</v>
      </c>
      <c r="F22" s="3">
        <v>728034</v>
      </c>
      <c r="G22" s="4">
        <f t="shared" si="1"/>
        <v>102.39219596886959</v>
      </c>
      <c r="I22" s="62"/>
      <c r="J22" s="62"/>
      <c r="K22" s="62"/>
    </row>
    <row r="23" spans="1:11" s="51" customFormat="1" ht="20.25" customHeight="1" thickBot="1" x14ac:dyDescent="0.25">
      <c r="A23" s="49"/>
      <c r="B23" s="65" t="s">
        <v>21</v>
      </c>
      <c r="C23" s="2">
        <v>149088868.29799998</v>
      </c>
      <c r="D23" s="3">
        <v>63516</v>
      </c>
      <c r="E23" s="3">
        <f t="shared" si="0"/>
        <v>180558.8274523197</v>
      </c>
      <c r="F23" s="3">
        <v>763036</v>
      </c>
      <c r="G23" s="4">
        <f t="shared" si="1"/>
        <v>83.241157691118119</v>
      </c>
      <c r="I23" s="62"/>
      <c r="J23" s="62"/>
      <c r="K23" s="62"/>
    </row>
    <row r="24" spans="1:11" s="48" customFormat="1" ht="20.25" customHeight="1" thickBot="1" x14ac:dyDescent="0.25">
      <c r="A24" s="46"/>
      <c r="B24" s="64" t="s">
        <v>117</v>
      </c>
      <c r="C24" s="2">
        <v>202260693.52764001</v>
      </c>
      <c r="D24" s="3">
        <v>71067.306700000016</v>
      </c>
      <c r="E24" s="3">
        <f t="shared" si="0"/>
        <v>218926.47420028844</v>
      </c>
      <c r="F24" s="3">
        <v>1442443</v>
      </c>
      <c r="G24" s="4">
        <f t="shared" si="1"/>
        <v>49.268710583364481</v>
      </c>
      <c r="I24" s="62"/>
      <c r="J24" s="62"/>
      <c r="K24" s="62"/>
    </row>
    <row r="25" spans="1:11" s="51" customFormat="1" ht="20.25" customHeight="1" thickBot="1" x14ac:dyDescent="0.25">
      <c r="A25" s="49"/>
      <c r="B25" s="65" t="s">
        <v>23</v>
      </c>
      <c r="C25" s="2">
        <v>121517022.16602001</v>
      </c>
      <c r="D25" s="3">
        <v>46531</v>
      </c>
      <c r="E25" s="3">
        <f t="shared" si="0"/>
        <v>200886.79038791344</v>
      </c>
      <c r="F25" s="3">
        <v>819314</v>
      </c>
      <c r="G25" s="4">
        <f t="shared" si="1"/>
        <v>56.792633837576318</v>
      </c>
      <c r="I25" s="62"/>
      <c r="J25" s="62"/>
      <c r="K25" s="62"/>
    </row>
    <row r="26" spans="1:11" s="51" customFormat="1" ht="20.25" customHeight="1" thickBot="1" x14ac:dyDescent="0.25">
      <c r="A26" s="49"/>
      <c r="B26" s="64" t="s">
        <v>122</v>
      </c>
      <c r="C26" s="2">
        <v>81775296.656058654</v>
      </c>
      <c r="D26" s="3">
        <v>37044</v>
      </c>
      <c r="E26" s="3">
        <f t="shared" si="0"/>
        <v>169809.07664079027</v>
      </c>
      <c r="F26" s="3">
        <v>541777</v>
      </c>
      <c r="G26" s="4">
        <f t="shared" si="1"/>
        <v>68.374995616277545</v>
      </c>
      <c r="I26" s="62"/>
      <c r="J26" s="62"/>
      <c r="K26" s="62"/>
    </row>
    <row r="27" spans="1:11" s="51" customFormat="1" ht="20.25" customHeight="1" thickBot="1" x14ac:dyDescent="0.25">
      <c r="A27" s="49"/>
      <c r="B27" s="63" t="s">
        <v>25</v>
      </c>
      <c r="C27" s="2">
        <v>110987187.78593001</v>
      </c>
      <c r="D27" s="3">
        <v>38126</v>
      </c>
      <c r="E27" s="3">
        <f t="shared" si="0"/>
        <v>223927.92277010641</v>
      </c>
      <c r="F27" s="3">
        <v>333944</v>
      </c>
      <c r="G27" s="4">
        <f t="shared" si="1"/>
        <v>114.16884268020985</v>
      </c>
      <c r="I27" s="62"/>
      <c r="J27" s="62"/>
      <c r="K27" s="62"/>
    </row>
    <row r="28" spans="1:11" s="51" customFormat="1" ht="20.25" customHeight="1" thickBot="1" x14ac:dyDescent="0.25">
      <c r="A28" s="49"/>
      <c r="B28" s="64" t="s">
        <v>26</v>
      </c>
      <c r="C28" s="2">
        <v>421360968.69893003</v>
      </c>
      <c r="D28" s="3">
        <v>142625</v>
      </c>
      <c r="E28" s="3">
        <f t="shared" si="0"/>
        <v>227255.96639866784</v>
      </c>
      <c r="F28" s="3">
        <v>3559269</v>
      </c>
      <c r="G28" s="4">
        <f t="shared" si="1"/>
        <v>40.07143039764626</v>
      </c>
      <c r="I28" s="62"/>
      <c r="J28" s="62"/>
      <c r="K28" s="62"/>
    </row>
    <row r="29" spans="1:11" s="51" customFormat="1" ht="20.25" customHeight="1" thickBot="1" x14ac:dyDescent="0.25">
      <c r="A29" s="49"/>
      <c r="B29" s="63" t="s">
        <v>133</v>
      </c>
      <c r="C29" s="2">
        <v>88807092.361932203</v>
      </c>
      <c r="D29" s="3">
        <v>58560.800000000003</v>
      </c>
      <c r="E29" s="3">
        <f t="shared" si="0"/>
        <v>116653.37217168666</v>
      </c>
      <c r="F29" s="3">
        <v>1055449</v>
      </c>
      <c r="G29" s="4">
        <f t="shared" si="1"/>
        <v>55.48425362097079</v>
      </c>
      <c r="I29" s="62"/>
      <c r="J29" s="62"/>
      <c r="K29" s="62"/>
    </row>
    <row r="30" spans="1:11" s="51" customFormat="1" ht="20.25" customHeight="1" thickBot="1" x14ac:dyDescent="0.25">
      <c r="A30" s="49"/>
      <c r="B30" s="63" t="s">
        <v>27</v>
      </c>
      <c r="C30" s="2">
        <v>224031649</v>
      </c>
      <c r="D30" s="3">
        <v>94381</v>
      </c>
      <c r="E30" s="3">
        <f t="shared" si="0"/>
        <v>182591.8751574021</v>
      </c>
      <c r="F30" s="3">
        <v>1705174</v>
      </c>
      <c r="G30" s="4">
        <f t="shared" si="1"/>
        <v>55.349776621036909</v>
      </c>
      <c r="I30" s="62"/>
      <c r="J30" s="62"/>
      <c r="K30" s="62"/>
    </row>
    <row r="31" spans="1:11" s="51" customFormat="1" ht="20.25" customHeight="1" thickBot="1" x14ac:dyDescent="0.25">
      <c r="A31" s="49"/>
      <c r="B31" s="152" t="s">
        <v>132</v>
      </c>
      <c r="C31" s="3">
        <v>78128755.144548327</v>
      </c>
      <c r="D31" s="3">
        <v>24435</v>
      </c>
      <c r="E31" s="3">
        <f t="shared" si="0"/>
        <v>245954.74695675599</v>
      </c>
      <c r="F31" s="3">
        <v>191196</v>
      </c>
      <c r="G31" s="4">
        <f t="shared" si="1"/>
        <v>127.80079081152326</v>
      </c>
      <c r="I31" s="62"/>
      <c r="J31" s="62"/>
      <c r="K31" s="62"/>
    </row>
    <row r="32" spans="1:11" s="54" customFormat="1" ht="26.25" customHeight="1" thickBot="1" x14ac:dyDescent="0.25">
      <c r="A32" s="53"/>
      <c r="B32" s="168" t="s">
        <v>28</v>
      </c>
      <c r="C32" s="169">
        <f>SUM(C8:C31)</f>
        <v>5798881701.2039156</v>
      </c>
      <c r="D32" s="169">
        <f>SUM(D8:D31)</f>
        <v>2276572.2050829995</v>
      </c>
      <c r="E32" s="169">
        <f t="shared" si="0"/>
        <v>195938.35950978292</v>
      </c>
      <c r="F32" s="169">
        <v>46090647</v>
      </c>
      <c r="G32" s="170">
        <f t="shared" si="1"/>
        <v>49.393366187352491</v>
      </c>
      <c r="I32" s="62"/>
      <c r="J32" s="62"/>
      <c r="K32" s="62"/>
    </row>
    <row r="33" spans="1:7" ht="8.25" customHeight="1" x14ac:dyDescent="0.2">
      <c r="A33" s="39"/>
      <c r="B33" s="55"/>
      <c r="C33" s="40"/>
      <c r="D33" s="40"/>
      <c r="E33" s="56"/>
      <c r="F33" s="40"/>
      <c r="G33" s="57"/>
    </row>
    <row r="34" spans="1:7" x14ac:dyDescent="0.2">
      <c r="A34" s="39"/>
      <c r="B34" s="131" t="s">
        <v>123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79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118</v>
      </c>
      <c r="C36" s="133"/>
      <c r="D36" s="133"/>
      <c r="E36" s="133"/>
      <c r="F36" s="133"/>
      <c r="G36" s="133"/>
    </row>
    <row r="37" spans="1:7" x14ac:dyDescent="0.2">
      <c r="B37" s="133"/>
      <c r="C37" s="133"/>
      <c r="D37" s="133"/>
      <c r="E37" s="133"/>
      <c r="F37" s="133"/>
      <c r="G37" s="133"/>
    </row>
    <row r="38" spans="1:7" x14ac:dyDescent="0.2">
      <c r="B38" s="67" t="s">
        <v>126</v>
      </c>
      <c r="C38" s="67"/>
      <c r="D38" s="67"/>
      <c r="E38" s="67"/>
      <c r="F38" s="67"/>
      <c r="G38" s="67"/>
    </row>
    <row r="39" spans="1:7" x14ac:dyDescent="0.2">
      <c r="B39" s="137"/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Normal="100" workbookViewId="0">
      <selection activeCell="F8" sqref="F8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60" customWidth="1"/>
    <col min="4" max="4" width="17" style="37" customWidth="1"/>
    <col min="5" max="5" width="19.42578125" style="37" customWidth="1"/>
    <col min="6" max="6" width="19.42578125" style="61" customWidth="1"/>
    <col min="7" max="7" width="19.42578125" style="37" customWidth="1"/>
    <col min="8" max="16384" width="11.42578125" style="37"/>
  </cols>
  <sheetData>
    <row r="1" spans="1:7" ht="15.75" x14ac:dyDescent="0.2"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40"/>
      <c r="D2" s="39"/>
      <c r="E2" s="39"/>
      <c r="F2" s="41"/>
      <c r="G2" s="39"/>
    </row>
    <row r="3" spans="1:7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</row>
    <row r="4" spans="1:7" s="45" customFormat="1" ht="18.75" customHeight="1" x14ac:dyDescent="0.2">
      <c r="A4" s="44"/>
      <c r="B4" s="140" t="s">
        <v>59</v>
      </c>
      <c r="C4" s="140"/>
      <c r="D4" s="140"/>
      <c r="E4" s="140"/>
      <c r="F4" s="140"/>
      <c r="G4" s="140"/>
    </row>
    <row r="5" spans="1:7" ht="18.75" customHeight="1" x14ac:dyDescent="0.2">
      <c r="A5" s="39"/>
      <c r="B5" s="43" t="s">
        <v>124</v>
      </c>
      <c r="C5" s="43"/>
      <c r="D5" s="43"/>
      <c r="E5" s="43"/>
      <c r="F5" s="43"/>
      <c r="G5" s="43"/>
    </row>
    <row r="6" spans="1:7" ht="13.5" thickBot="1" x14ac:dyDescent="0.25">
      <c r="A6" s="39"/>
      <c r="B6" s="39"/>
      <c r="C6" s="40"/>
      <c r="D6" s="39"/>
      <c r="E6" s="39"/>
      <c r="F6" s="41"/>
      <c r="G6" s="39"/>
    </row>
    <row r="7" spans="1:7" s="45" customFormat="1" ht="53.25" customHeight="1" thickBot="1" x14ac:dyDescent="0.25">
      <c r="A7" s="44"/>
      <c r="B7" s="153" t="s">
        <v>74</v>
      </c>
      <c r="C7" s="154" t="s">
        <v>138</v>
      </c>
      <c r="D7" s="155" t="s">
        <v>3</v>
      </c>
      <c r="E7" s="154" t="s">
        <v>137</v>
      </c>
      <c r="F7" s="156" t="s">
        <v>140</v>
      </c>
      <c r="G7" s="157" t="s">
        <v>5</v>
      </c>
    </row>
    <row r="8" spans="1:7" s="48" customFormat="1" ht="20.25" customHeight="1" x14ac:dyDescent="0.2">
      <c r="A8" s="46"/>
      <c r="B8" s="47" t="s">
        <v>128</v>
      </c>
      <c r="C8" s="2">
        <v>1357778328.0389998</v>
      </c>
      <c r="D8" s="3">
        <v>192357.62699999998</v>
      </c>
      <c r="E8" s="3">
        <f t="shared" ref="E8:E32" si="0">C8/D8/13*1000</f>
        <v>542970.34331906564</v>
      </c>
      <c r="F8" s="3">
        <v>3121707</v>
      </c>
      <c r="G8" s="4">
        <f>D8/F8*1000</f>
        <v>61.619372670144884</v>
      </c>
    </row>
    <row r="9" spans="1:7" s="48" customFormat="1" ht="20.25" customHeight="1" x14ac:dyDescent="0.2">
      <c r="A9" s="46"/>
      <c r="B9" s="47" t="s">
        <v>85</v>
      </c>
      <c r="C9" s="2">
        <v>3984647544.44417</v>
      </c>
      <c r="D9" s="3">
        <v>635226.81666666665</v>
      </c>
      <c r="E9" s="3">
        <f t="shared" si="0"/>
        <v>482522.68564642378</v>
      </c>
      <c r="F9" s="3">
        <v>18039509</v>
      </c>
      <c r="G9" s="4">
        <f>D9/F9*1000</f>
        <v>35.213087931975679</v>
      </c>
    </row>
    <row r="10" spans="1:7" s="48" customFormat="1" ht="20.25" customHeight="1" x14ac:dyDescent="0.2">
      <c r="A10" s="46"/>
      <c r="B10" s="47" t="s">
        <v>129</v>
      </c>
      <c r="C10" s="2">
        <v>239108634.87091234</v>
      </c>
      <c r="D10" s="3">
        <v>46913.550582830008</v>
      </c>
      <c r="E10" s="3">
        <f t="shared" si="0"/>
        <v>392060.96500141663</v>
      </c>
      <c r="F10" s="3">
        <v>429562</v>
      </c>
      <c r="G10" s="4">
        <f t="shared" ref="G10:G32" si="1">D10/F10*1000</f>
        <v>109.21252481092371</v>
      </c>
    </row>
    <row r="11" spans="1:7" s="48" customFormat="1" ht="20.25" customHeight="1" x14ac:dyDescent="0.2">
      <c r="A11" s="46"/>
      <c r="B11" s="47" t="s">
        <v>9</v>
      </c>
      <c r="C11" s="2">
        <v>960133864.49210024</v>
      </c>
      <c r="D11" s="3">
        <v>132357.9</v>
      </c>
      <c r="E11" s="3">
        <f t="shared" si="0"/>
        <v>558005.61292357265</v>
      </c>
      <c r="F11" s="3">
        <v>3872830</v>
      </c>
      <c r="G11" s="4">
        <f t="shared" si="1"/>
        <v>34.176015988308286</v>
      </c>
    </row>
    <row r="12" spans="1:7" s="48" customFormat="1" ht="20.25" customHeight="1" x14ac:dyDescent="0.2">
      <c r="A12" s="46"/>
      <c r="B12" s="47" t="s">
        <v>10</v>
      </c>
      <c r="C12" s="2">
        <v>319998600</v>
      </c>
      <c r="D12" s="3">
        <v>68437.5</v>
      </c>
      <c r="E12" s="3">
        <f t="shared" si="0"/>
        <v>359675.27924130659</v>
      </c>
      <c r="F12" s="3">
        <v>1212696</v>
      </c>
      <c r="G12" s="4">
        <f t="shared" si="1"/>
        <v>56.434176413544691</v>
      </c>
    </row>
    <row r="13" spans="1:7" s="51" customFormat="1" ht="20.25" customHeight="1" x14ac:dyDescent="0.2">
      <c r="A13" s="49"/>
      <c r="B13" s="50" t="s">
        <v>11</v>
      </c>
      <c r="C13" s="2">
        <v>445611503.77804995</v>
      </c>
      <c r="D13" s="3">
        <v>84282.233333333337</v>
      </c>
      <c r="E13" s="3">
        <f t="shared" si="0"/>
        <v>406702.65401439188</v>
      </c>
      <c r="F13" s="3">
        <v>1238989</v>
      </c>
      <c r="G13" s="4">
        <f t="shared" si="1"/>
        <v>68.025005333649716</v>
      </c>
    </row>
    <row r="14" spans="1:7" s="51" customFormat="1" ht="20.25" customHeight="1" x14ac:dyDescent="0.2">
      <c r="A14" s="49"/>
      <c r="B14" s="52" t="s">
        <v>12</v>
      </c>
      <c r="C14" s="2">
        <v>317108716.47609997</v>
      </c>
      <c r="D14" s="3">
        <v>46963.199999999997</v>
      </c>
      <c r="E14" s="3">
        <f t="shared" si="0"/>
        <v>519406.21998648363</v>
      </c>
      <c r="F14" s="3">
        <v>649330</v>
      </c>
      <c r="G14" s="4">
        <f t="shared" si="1"/>
        <v>72.325627954968965</v>
      </c>
    </row>
    <row r="15" spans="1:7" s="51" customFormat="1" ht="20.25" customHeight="1" x14ac:dyDescent="0.2">
      <c r="A15" s="49"/>
      <c r="B15" s="52" t="s">
        <v>13</v>
      </c>
      <c r="C15" s="2">
        <v>574279530</v>
      </c>
      <c r="D15" s="3">
        <v>84811.8</v>
      </c>
      <c r="E15" s="3">
        <f t="shared" si="0"/>
        <v>520863.23437939596</v>
      </c>
      <c r="F15" s="3">
        <v>1425578</v>
      </c>
      <c r="G15" s="4">
        <f t="shared" si="1"/>
        <v>59.492921467643306</v>
      </c>
    </row>
    <row r="16" spans="1:7" s="48" customFormat="1" ht="20.25" customHeight="1" x14ac:dyDescent="0.2">
      <c r="A16" s="46"/>
      <c r="B16" s="47" t="s">
        <v>14</v>
      </c>
      <c r="C16" s="2">
        <v>246180734.44417998</v>
      </c>
      <c r="D16" s="3">
        <v>41769.73333333333</v>
      </c>
      <c r="E16" s="3">
        <f t="shared" si="0"/>
        <v>453366.06344855524</v>
      </c>
      <c r="F16" s="3">
        <v>619240</v>
      </c>
      <c r="G16" s="4">
        <f t="shared" si="1"/>
        <v>67.453222229399472</v>
      </c>
    </row>
    <row r="17" spans="1:7" s="48" customFormat="1" ht="20.25" customHeight="1" x14ac:dyDescent="0.2">
      <c r="A17" s="46"/>
      <c r="B17" s="47" t="s">
        <v>15</v>
      </c>
      <c r="C17" s="2">
        <v>287625785.03241986</v>
      </c>
      <c r="D17" s="3">
        <v>66133.100000000006</v>
      </c>
      <c r="E17" s="3">
        <f t="shared" si="0"/>
        <v>334553.50478216232</v>
      </c>
      <c r="F17" s="3">
        <v>811611</v>
      </c>
      <c r="G17" s="4">
        <f t="shared" si="1"/>
        <v>81.483740363302132</v>
      </c>
    </row>
    <row r="18" spans="1:7" s="48" customFormat="1" ht="20.25" customHeight="1" x14ac:dyDescent="0.2">
      <c r="A18" s="46"/>
      <c r="B18" s="47" t="s">
        <v>130</v>
      </c>
      <c r="C18" s="2">
        <v>184142601.21613628</v>
      </c>
      <c r="D18" s="3">
        <v>28861</v>
      </c>
      <c r="E18" s="3">
        <f t="shared" si="0"/>
        <v>490794.34108881641</v>
      </c>
      <c r="F18" s="3">
        <v>367207</v>
      </c>
      <c r="G18" s="4">
        <f t="shared" si="1"/>
        <v>78.59599626368778</v>
      </c>
    </row>
    <row r="19" spans="1:7" s="48" customFormat="1" ht="20.25" customHeight="1" x14ac:dyDescent="0.2">
      <c r="A19" s="46"/>
      <c r="B19" s="47" t="s">
        <v>17</v>
      </c>
      <c r="C19" s="2">
        <v>156581040.7941497</v>
      </c>
      <c r="D19" s="3">
        <v>46623.366666666669</v>
      </c>
      <c r="E19" s="3">
        <f t="shared" si="0"/>
        <v>258340.31960448634</v>
      </c>
      <c r="F19" s="3">
        <v>408760</v>
      </c>
      <c r="G19" s="4">
        <f t="shared" si="1"/>
        <v>114.06049189418404</v>
      </c>
    </row>
    <row r="20" spans="1:7" s="48" customFormat="1" ht="20.25" customHeight="1" x14ac:dyDescent="0.2">
      <c r="A20" s="46"/>
      <c r="B20" s="47" t="s">
        <v>18</v>
      </c>
      <c r="C20" s="3">
        <v>466374273.55318999</v>
      </c>
      <c r="D20" s="3">
        <v>93834.402750000008</v>
      </c>
      <c r="E20" s="3">
        <f t="shared" si="0"/>
        <v>382321.86775948922</v>
      </c>
      <c r="F20" s="3">
        <v>2049411</v>
      </c>
      <c r="G20" s="4">
        <f t="shared" si="1"/>
        <v>45.786034499668446</v>
      </c>
    </row>
    <row r="21" spans="1:7" s="48" customFormat="1" ht="20.25" customHeight="1" x14ac:dyDescent="0.2">
      <c r="A21" s="46"/>
      <c r="B21" s="47" t="s">
        <v>19</v>
      </c>
      <c r="C21" s="2">
        <v>348349544.10577005</v>
      </c>
      <c r="D21" s="3">
        <v>67855.533333333326</v>
      </c>
      <c r="E21" s="3">
        <f t="shared" si="0"/>
        <v>394899.53819585725</v>
      </c>
      <c r="F21" s="3">
        <v>1301723</v>
      </c>
      <c r="G21" s="4">
        <f t="shared" si="1"/>
        <v>52.127475148962823</v>
      </c>
    </row>
    <row r="22" spans="1:7" s="48" customFormat="1" ht="20.25" customHeight="1" x14ac:dyDescent="0.2">
      <c r="A22" s="46"/>
      <c r="B22" s="47" t="s">
        <v>20</v>
      </c>
      <c r="C22" s="2">
        <v>654542500</v>
      </c>
      <c r="D22" s="3">
        <v>77651.46666666666</v>
      </c>
      <c r="E22" s="3">
        <f t="shared" si="0"/>
        <v>648402.73131037329</v>
      </c>
      <c r="F22" s="3">
        <v>710814</v>
      </c>
      <c r="G22" s="4">
        <f t="shared" si="1"/>
        <v>109.24301809849928</v>
      </c>
    </row>
    <row r="23" spans="1:7" s="51" customFormat="1" ht="20.25" customHeight="1" x14ac:dyDescent="0.2">
      <c r="A23" s="49"/>
      <c r="B23" s="52" t="s">
        <v>21</v>
      </c>
      <c r="C23" s="2">
        <v>357869172.29399997</v>
      </c>
      <c r="D23" s="3">
        <v>63672.033333333333</v>
      </c>
      <c r="E23" s="3">
        <f t="shared" si="0"/>
        <v>432346.76870854181</v>
      </c>
      <c r="F23" s="3">
        <v>775610</v>
      </c>
      <c r="G23" s="4">
        <f t="shared" si="1"/>
        <v>82.092847350257657</v>
      </c>
    </row>
    <row r="24" spans="1:7" s="48" customFormat="1" ht="20.25" customHeight="1" x14ac:dyDescent="0.2">
      <c r="A24" s="46"/>
      <c r="B24" s="47" t="s">
        <v>111</v>
      </c>
      <c r="C24" s="2">
        <v>501732090.81641996</v>
      </c>
      <c r="D24" s="3">
        <v>76751.900000000009</v>
      </c>
      <c r="E24" s="3">
        <f t="shared" si="0"/>
        <v>502851.08533661946</v>
      </c>
      <c r="F24" s="3">
        <v>1476539</v>
      </c>
      <c r="G24" s="4">
        <f t="shared" si="1"/>
        <v>51.980950046019785</v>
      </c>
    </row>
    <row r="25" spans="1:7" s="48" customFormat="1" ht="20.25" customHeight="1" x14ac:dyDescent="0.2">
      <c r="A25" s="46"/>
      <c r="B25" s="47" t="s">
        <v>23</v>
      </c>
      <c r="C25" s="2">
        <v>309542403.24118</v>
      </c>
      <c r="D25" s="3">
        <v>49654.266666666663</v>
      </c>
      <c r="E25" s="3">
        <f t="shared" si="0"/>
        <v>479534.90593910799</v>
      </c>
      <c r="F25" s="3">
        <v>822853</v>
      </c>
      <c r="G25" s="4">
        <f t="shared" si="1"/>
        <v>60.344030667284024</v>
      </c>
    </row>
    <row r="26" spans="1:7" s="48" customFormat="1" ht="20.25" customHeight="1" x14ac:dyDescent="0.2">
      <c r="A26" s="46"/>
      <c r="B26" s="47" t="s">
        <v>131</v>
      </c>
      <c r="C26" s="2">
        <v>216500787.35800001</v>
      </c>
      <c r="D26" s="3">
        <v>37541</v>
      </c>
      <c r="E26" s="3">
        <f t="shared" si="0"/>
        <v>443619.15558579034</v>
      </c>
      <c r="F26" s="3">
        <v>542069</v>
      </c>
      <c r="G26" s="4">
        <f t="shared" si="1"/>
        <v>69.25502103975694</v>
      </c>
    </row>
    <row r="27" spans="1:7" s="48" customFormat="1" ht="20.25" customHeight="1" x14ac:dyDescent="0.2">
      <c r="A27" s="46"/>
      <c r="B27" s="47" t="s">
        <v>25</v>
      </c>
      <c r="C27" s="2">
        <v>265525706.32482985</v>
      </c>
      <c r="D27" s="3">
        <v>38126</v>
      </c>
      <c r="E27" s="3">
        <f t="shared" si="0"/>
        <v>535725.07823215704</v>
      </c>
      <c r="F27" s="3">
        <v>392904</v>
      </c>
      <c r="G27" s="4">
        <f t="shared" si="1"/>
        <v>97.036426200802225</v>
      </c>
    </row>
    <row r="28" spans="1:7" s="51" customFormat="1" ht="20.25" customHeight="1" x14ac:dyDescent="0.2">
      <c r="A28" s="49"/>
      <c r="B28" s="47" t="s">
        <v>26</v>
      </c>
      <c r="C28" s="2">
        <v>1079762430</v>
      </c>
      <c r="D28" s="3">
        <v>152859.63333333333</v>
      </c>
      <c r="E28" s="3">
        <f t="shared" si="0"/>
        <v>543365.48276559473</v>
      </c>
      <c r="F28" s="3">
        <v>3616227</v>
      </c>
      <c r="G28" s="4">
        <f t="shared" si="1"/>
        <v>42.270475092778554</v>
      </c>
    </row>
    <row r="29" spans="1:7" s="48" customFormat="1" ht="20.25" customHeight="1" x14ac:dyDescent="0.2">
      <c r="A29" s="46"/>
      <c r="B29" s="47" t="s">
        <v>133</v>
      </c>
      <c r="C29" s="2">
        <v>161253970</v>
      </c>
      <c r="D29" s="3">
        <v>58647.366666666669</v>
      </c>
      <c r="E29" s="3">
        <f t="shared" si="0"/>
        <v>211503.98122669113</v>
      </c>
      <c r="F29" s="3">
        <v>1060906</v>
      </c>
      <c r="G29" s="4">
        <f t="shared" si="1"/>
        <v>55.280455258681414</v>
      </c>
    </row>
    <row r="30" spans="1:7" s="48" customFormat="1" ht="20.25" customHeight="1" x14ac:dyDescent="0.2">
      <c r="A30" s="46"/>
      <c r="B30" s="47" t="s">
        <v>27</v>
      </c>
      <c r="C30" s="2">
        <v>552605154</v>
      </c>
      <c r="D30" s="3">
        <v>95936.833333333343</v>
      </c>
      <c r="E30" s="3">
        <f t="shared" si="0"/>
        <v>443084.13455274317</v>
      </c>
      <c r="F30" s="3">
        <v>1753523</v>
      </c>
      <c r="G30" s="4">
        <f t="shared" si="1"/>
        <v>54.710906747920241</v>
      </c>
    </row>
    <row r="31" spans="1:7" s="48" customFormat="1" ht="20.25" customHeight="1" thickBot="1" x14ac:dyDescent="0.25">
      <c r="A31" s="46"/>
      <c r="B31" s="47" t="s">
        <v>132</v>
      </c>
      <c r="C31" s="3">
        <v>186212767.08786982</v>
      </c>
      <c r="D31" s="3">
        <v>25133.733333333334</v>
      </c>
      <c r="E31" s="3">
        <f t="shared" si="0"/>
        <v>569913.70190763078</v>
      </c>
      <c r="F31" s="3">
        <v>186285</v>
      </c>
      <c r="G31" s="4">
        <f t="shared" si="1"/>
        <v>134.92086498286676</v>
      </c>
    </row>
    <row r="32" spans="1:7" s="54" customFormat="1" ht="26.25" customHeight="1" thickBot="1" x14ac:dyDescent="0.25">
      <c r="A32" s="53"/>
      <c r="B32" s="168" t="s">
        <v>28</v>
      </c>
      <c r="C32" s="169">
        <f>SUM(C8:C31)</f>
        <v>14173467682.368477</v>
      </c>
      <c r="D32" s="169">
        <f>SUM(D8:D31)</f>
        <v>2312401.9969994966</v>
      </c>
      <c r="E32" s="169">
        <f t="shared" si="0"/>
        <v>471486.68190577271</v>
      </c>
      <c r="F32" s="169">
        <f>+SUM(F8:F31)</f>
        <v>46885883</v>
      </c>
      <c r="G32" s="170">
        <f t="shared" si="1"/>
        <v>49.3197919936689</v>
      </c>
    </row>
    <row r="33" spans="1:7" ht="8.25" customHeight="1" x14ac:dyDescent="0.2">
      <c r="A33" s="39"/>
      <c r="B33" s="55"/>
      <c r="C33" s="40"/>
      <c r="D33" s="40"/>
      <c r="E33" s="56"/>
      <c r="F33" s="41"/>
      <c r="G33" s="57"/>
    </row>
    <row r="34" spans="1:7" x14ac:dyDescent="0.2">
      <c r="A34" s="39"/>
      <c r="B34" s="131" t="s">
        <v>125</v>
      </c>
      <c r="C34" s="131"/>
      <c r="D34" s="131"/>
      <c r="E34" s="131"/>
      <c r="F34" s="131"/>
      <c r="G34" s="131"/>
    </row>
    <row r="35" spans="1:7" x14ac:dyDescent="0.2">
      <c r="A35" s="59"/>
      <c r="B35" s="133" t="s">
        <v>127</v>
      </c>
      <c r="C35" s="133"/>
      <c r="D35" s="133"/>
      <c r="E35" s="133"/>
      <c r="F35" s="133"/>
      <c r="G35" s="133"/>
    </row>
    <row r="36" spans="1:7" x14ac:dyDescent="0.2">
      <c r="A36" s="59"/>
      <c r="B36" s="133" t="s">
        <v>79</v>
      </c>
      <c r="C36" s="133"/>
      <c r="D36" s="133"/>
      <c r="E36" s="133"/>
      <c r="F36" s="133"/>
      <c r="G36" s="133"/>
    </row>
    <row r="37" spans="1:7" x14ac:dyDescent="0.2">
      <c r="A37" s="59"/>
      <c r="B37" s="133"/>
      <c r="C37" s="133"/>
      <c r="D37" s="133"/>
      <c r="E37" s="133"/>
      <c r="F37" s="133"/>
      <c r="G37" s="133"/>
    </row>
    <row r="38" spans="1:7" x14ac:dyDescent="0.2">
      <c r="B38" s="67" t="s">
        <v>126</v>
      </c>
      <c r="C38" s="67"/>
      <c r="D38" s="67"/>
      <c r="E38" s="67"/>
      <c r="F38" s="67"/>
      <c r="G38" s="67"/>
    </row>
    <row r="39" spans="1:7" x14ac:dyDescent="0.2">
      <c r="B39" s="137"/>
      <c r="C39" s="137"/>
      <c r="D39" s="137"/>
      <c r="E39" s="137"/>
      <c r="F39" s="137"/>
      <c r="G39" s="137"/>
    </row>
    <row r="40" spans="1:7" x14ac:dyDescent="0.2">
      <c r="B40" s="137"/>
      <c r="C40" s="137"/>
      <c r="D40" s="137"/>
      <c r="E40" s="137"/>
      <c r="F40" s="137"/>
      <c r="G40" s="137"/>
    </row>
    <row r="41" spans="1:7" x14ac:dyDescent="0.2">
      <c r="B41" s="137"/>
      <c r="C41" s="137"/>
      <c r="D41" s="137"/>
      <c r="E41" s="137"/>
      <c r="F41" s="137"/>
      <c r="G41" s="137"/>
    </row>
    <row r="42" spans="1:7" x14ac:dyDescent="0.2">
      <c r="B42" s="137"/>
      <c r="C42" s="137"/>
      <c r="D42" s="137"/>
      <c r="E42" s="137"/>
      <c r="F42" s="137"/>
      <c r="G42" s="137"/>
    </row>
    <row r="43" spans="1:7" x14ac:dyDescent="0.2">
      <c r="B43" s="137"/>
      <c r="C43" s="137"/>
      <c r="D43" s="137"/>
      <c r="E43" s="137"/>
      <c r="F43" s="137"/>
      <c r="G43" s="137"/>
    </row>
  </sheetData>
  <mergeCells count="14">
    <mergeCell ref="B39:G39"/>
    <mergeCell ref="B40:G40"/>
    <mergeCell ref="B41:G41"/>
    <mergeCell ref="B42:G42"/>
    <mergeCell ref="B43:G43"/>
    <mergeCell ref="B1:G1"/>
    <mergeCell ref="B3:G3"/>
    <mergeCell ref="B4:G4"/>
    <mergeCell ref="B5:G5"/>
    <mergeCell ref="B38:G38"/>
    <mergeCell ref="B34:G34"/>
    <mergeCell ref="B35:G35"/>
    <mergeCell ref="B36:G36"/>
    <mergeCell ref="B37:G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29" customWidth="1"/>
    <col min="2" max="2" width="27.140625" style="29" customWidth="1"/>
    <col min="3" max="3" width="23.7109375" style="29" customWidth="1"/>
    <col min="4" max="4" width="17" style="29" customWidth="1"/>
    <col min="5" max="7" width="19.42578125" style="29" customWidth="1"/>
    <col min="8" max="8" width="3.7109375" style="29" customWidth="1"/>
    <col min="9" max="16384" width="11.42578125" style="29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30"/>
      <c r="C2" s="30"/>
      <c r="D2" s="30"/>
      <c r="E2" s="30"/>
      <c r="F2" s="30"/>
      <c r="G2" s="30"/>
      <c r="H2" s="1"/>
    </row>
    <row r="3" spans="1:8" s="33" customFormat="1" ht="18.75" customHeight="1" x14ac:dyDescent="0.2">
      <c r="A3" s="27"/>
      <c r="B3" s="42" t="s">
        <v>58</v>
      </c>
      <c r="C3" s="42"/>
      <c r="D3" s="42"/>
      <c r="E3" s="42"/>
      <c r="F3" s="42"/>
      <c r="G3" s="42"/>
      <c r="H3" s="27"/>
    </row>
    <row r="4" spans="1:8" s="32" customFormat="1" ht="18.75" customHeight="1" x14ac:dyDescent="0.2">
      <c r="A4" s="31"/>
      <c r="B4" s="145" t="s">
        <v>0</v>
      </c>
      <c r="C4" s="145"/>
      <c r="D4" s="145"/>
      <c r="E4" s="145"/>
      <c r="F4" s="145"/>
      <c r="G4" s="145"/>
      <c r="H4" s="31"/>
    </row>
    <row r="5" spans="1:8" ht="18.75" customHeight="1" x14ac:dyDescent="0.2">
      <c r="A5" s="1"/>
      <c r="B5" s="143" t="s">
        <v>31</v>
      </c>
      <c r="C5" s="143"/>
      <c r="D5" s="143"/>
      <c r="E5" s="143"/>
      <c r="F5" s="143"/>
      <c r="G5" s="143"/>
      <c r="H5" s="1"/>
    </row>
    <row r="6" spans="1:8" ht="13.5" thickBot="1" x14ac:dyDescent="0.25">
      <c r="A6" s="1"/>
      <c r="B6" s="1"/>
      <c r="C6" s="1"/>
      <c r="D6" s="1"/>
      <c r="E6" s="1"/>
      <c r="F6" s="1"/>
      <c r="G6" s="1"/>
      <c r="H6" s="1"/>
    </row>
    <row r="7" spans="1:8" s="32" customFormat="1" ht="53.25" customHeight="1" thickBot="1" x14ac:dyDescent="0.25">
      <c r="A7" s="31"/>
      <c r="B7" s="163" t="s">
        <v>2</v>
      </c>
      <c r="C7" s="164" t="s">
        <v>134</v>
      </c>
      <c r="D7" s="165" t="s">
        <v>3</v>
      </c>
      <c r="E7" s="164" t="s">
        <v>107</v>
      </c>
      <c r="F7" s="166" t="s">
        <v>4</v>
      </c>
      <c r="G7" s="167" t="s">
        <v>5</v>
      </c>
      <c r="H7" s="31"/>
    </row>
    <row r="8" spans="1:8" s="33" customFormat="1" ht="20.25" customHeight="1" x14ac:dyDescent="0.2">
      <c r="A8" s="27"/>
      <c r="B8" s="149" t="s">
        <v>6</v>
      </c>
      <c r="C8" s="22">
        <v>3176491.87</v>
      </c>
      <c r="D8" s="22">
        <v>89308</v>
      </c>
      <c r="E8" s="22">
        <v>2735987.0164099354</v>
      </c>
      <c r="F8" s="22">
        <v>2990748</v>
      </c>
      <c r="G8" s="23">
        <v>29.861425971027984</v>
      </c>
      <c r="H8" s="27"/>
    </row>
    <row r="9" spans="1:8" s="33" customFormat="1" ht="20.25" customHeight="1" x14ac:dyDescent="0.2">
      <c r="A9" s="27"/>
      <c r="B9" s="126" t="s">
        <v>7</v>
      </c>
      <c r="C9" s="22">
        <v>8353000</v>
      </c>
      <c r="D9" s="22">
        <v>287468</v>
      </c>
      <c r="E9" s="22">
        <v>2235165.1715615704</v>
      </c>
      <c r="F9" s="127">
        <v>12571714</v>
      </c>
      <c r="G9" s="23">
        <v>22.866253559379413</v>
      </c>
      <c r="H9" s="27"/>
    </row>
    <row r="10" spans="1:8" s="33" customFormat="1" ht="20.25" customHeight="1" x14ac:dyDescent="0.2">
      <c r="A10" s="27"/>
      <c r="B10" s="126" t="s">
        <v>8</v>
      </c>
      <c r="C10" s="22">
        <v>379091</v>
      </c>
      <c r="D10" s="22">
        <v>23971</v>
      </c>
      <c r="E10" s="22">
        <v>1216505.200193824</v>
      </c>
      <c r="F10" s="127">
        <v>261627</v>
      </c>
      <c r="G10" s="23">
        <v>91.622806514618148</v>
      </c>
      <c r="H10" s="27"/>
    </row>
    <row r="11" spans="1:8" s="33" customFormat="1" ht="20.25" customHeight="1" x14ac:dyDescent="0.2">
      <c r="A11" s="27"/>
      <c r="B11" s="126" t="s">
        <v>9</v>
      </c>
      <c r="C11" s="22">
        <v>2397946</v>
      </c>
      <c r="D11" s="22">
        <v>84075</v>
      </c>
      <c r="E11" s="22">
        <v>2193962.3504654723</v>
      </c>
      <c r="F11" s="127">
        <v>2763800</v>
      </c>
      <c r="G11" s="23">
        <v>30.420073811419059</v>
      </c>
      <c r="H11" s="27"/>
    </row>
    <row r="12" spans="1:8" s="33" customFormat="1" ht="20.25" customHeight="1" x14ac:dyDescent="0.2">
      <c r="A12" s="27"/>
      <c r="B12" s="126" t="s">
        <v>10</v>
      </c>
      <c r="C12" s="22">
        <v>735638</v>
      </c>
      <c r="D12" s="22">
        <v>40245</v>
      </c>
      <c r="E12" s="22">
        <v>1406076.2445406502</v>
      </c>
      <c r="F12" s="127">
        <v>791917</v>
      </c>
      <c r="G12" s="23">
        <v>50.819719743356941</v>
      </c>
      <c r="H12" s="27"/>
    </row>
    <row r="13" spans="1:8" s="33" customFormat="1" ht="20.25" customHeight="1" x14ac:dyDescent="0.2">
      <c r="A13" s="27"/>
      <c r="B13" s="126" t="s">
        <v>11</v>
      </c>
      <c r="C13" s="22">
        <v>1000486</v>
      </c>
      <c r="D13" s="22">
        <v>38404</v>
      </c>
      <c r="E13" s="22">
        <v>2003969.939028787</v>
      </c>
      <c r="F13" s="127">
        <v>836021</v>
      </c>
      <c r="G13" s="23">
        <v>45.936645132119892</v>
      </c>
      <c r="H13" s="27"/>
    </row>
    <row r="14" spans="1:8" s="33" customFormat="1" ht="20.25" customHeight="1" x14ac:dyDescent="0.2">
      <c r="A14" s="27"/>
      <c r="B14" s="126" t="s">
        <v>12</v>
      </c>
      <c r="C14" s="22">
        <v>516789</v>
      </c>
      <c r="D14" s="22">
        <v>20312</v>
      </c>
      <c r="E14" s="22">
        <v>1957118.9444663252</v>
      </c>
      <c r="F14" s="127">
        <v>351861</v>
      </c>
      <c r="G14" s="23">
        <v>57.727341194392103</v>
      </c>
      <c r="H14" s="27"/>
    </row>
    <row r="15" spans="1:8" s="33" customFormat="1" ht="20.25" customHeight="1" x14ac:dyDescent="0.2">
      <c r="A15" s="27"/>
      <c r="B15" s="126" t="s">
        <v>13</v>
      </c>
      <c r="C15" s="22">
        <v>1000013</v>
      </c>
      <c r="D15" s="22">
        <v>41855</v>
      </c>
      <c r="E15" s="22">
        <v>1837870.6707221817</v>
      </c>
      <c r="F15" s="127">
        <v>1020801</v>
      </c>
      <c r="G15" s="23">
        <v>41.002115005765084</v>
      </c>
      <c r="H15" s="27"/>
    </row>
    <row r="16" spans="1:8" s="33" customFormat="1" ht="20.25" customHeight="1" x14ac:dyDescent="0.2">
      <c r="A16" s="27"/>
      <c r="B16" s="126" t="s">
        <v>14</v>
      </c>
      <c r="C16" s="22">
        <v>723179</v>
      </c>
      <c r="D16" s="22">
        <v>34435.699999999997</v>
      </c>
      <c r="E16" s="22">
        <v>1615450.0662438648</v>
      </c>
      <c r="F16" s="127">
        <v>392789</v>
      </c>
      <c r="G16" s="23">
        <v>87.669715801613577</v>
      </c>
      <c r="H16" s="27"/>
    </row>
    <row r="17" spans="1:8" s="33" customFormat="1" ht="20.25" customHeight="1" x14ac:dyDescent="0.2">
      <c r="A17" s="27"/>
      <c r="B17" s="126" t="s">
        <v>15</v>
      </c>
      <c r="C17" s="22">
        <v>947778</v>
      </c>
      <c r="D17" s="22">
        <v>36748</v>
      </c>
      <c r="E17" s="22">
        <v>1983944.7044737127</v>
      </c>
      <c r="F17" s="127">
        <v>508078</v>
      </c>
      <c r="G17" s="23">
        <v>72.327477277110987</v>
      </c>
      <c r="H17" s="27"/>
    </row>
    <row r="18" spans="1:8" s="33" customFormat="1" ht="20.25" customHeight="1" x14ac:dyDescent="0.2">
      <c r="A18" s="27"/>
      <c r="B18" s="126" t="s">
        <v>16</v>
      </c>
      <c r="C18" s="22">
        <v>355654</v>
      </c>
      <c r="D18" s="22">
        <v>14423</v>
      </c>
      <c r="E18" s="22">
        <v>1896831.4497677321</v>
      </c>
      <c r="F18" s="127">
        <v>257903</v>
      </c>
      <c r="G18" s="23">
        <v>55.924126512681127</v>
      </c>
      <c r="H18" s="27"/>
    </row>
    <row r="19" spans="1:8" s="33" customFormat="1" ht="20.25" customHeight="1" x14ac:dyDescent="0.2">
      <c r="A19" s="27"/>
      <c r="B19" s="126" t="s">
        <v>17</v>
      </c>
      <c r="C19" s="22">
        <v>591391</v>
      </c>
      <c r="D19" s="22">
        <v>20613</v>
      </c>
      <c r="E19" s="22">
        <v>2206938.1159761017</v>
      </c>
      <c r="F19" s="127">
        <v>217482</v>
      </c>
      <c r="G19" s="23">
        <v>94.780257676497371</v>
      </c>
      <c r="H19" s="27"/>
    </row>
    <row r="20" spans="1:8" s="33" customFormat="1" ht="20.25" customHeight="1" x14ac:dyDescent="0.2">
      <c r="A20" s="27"/>
      <c r="B20" s="126" t="s">
        <v>18</v>
      </c>
      <c r="C20" s="22">
        <v>892000</v>
      </c>
      <c r="D20" s="22">
        <v>42020</v>
      </c>
      <c r="E20" s="22">
        <v>1632922.0517702191</v>
      </c>
      <c r="F20" s="127">
        <v>1407742</v>
      </c>
      <c r="G20" s="23">
        <v>29.849219530283246</v>
      </c>
      <c r="H20" s="27"/>
    </row>
    <row r="21" spans="1:8" s="33" customFormat="1" ht="20.25" customHeight="1" x14ac:dyDescent="0.2">
      <c r="A21" s="27"/>
      <c r="B21" s="126" t="s">
        <v>19</v>
      </c>
      <c r="C21" s="22">
        <v>703164</v>
      </c>
      <c r="D21" s="22">
        <v>32973</v>
      </c>
      <c r="E21" s="22">
        <v>1640419.0841457697</v>
      </c>
      <c r="F21" s="127">
        <v>778158</v>
      </c>
      <c r="G21" s="23">
        <v>42.373142729368588</v>
      </c>
      <c r="H21" s="27"/>
    </row>
    <row r="22" spans="1:8" s="33" customFormat="1" ht="20.25" customHeight="1" x14ac:dyDescent="0.2">
      <c r="A22" s="27"/>
      <c r="B22" s="126" t="s">
        <v>20</v>
      </c>
      <c r="C22" s="22">
        <v>745267</v>
      </c>
      <c r="D22" s="22">
        <v>26708</v>
      </c>
      <c r="E22" s="22">
        <v>2146481.6073547541</v>
      </c>
      <c r="F22" s="127">
        <v>377915</v>
      </c>
      <c r="G22" s="23">
        <v>70.671976502652711</v>
      </c>
      <c r="H22" s="27"/>
    </row>
    <row r="23" spans="1:8" s="33" customFormat="1" ht="20.25" customHeight="1" x14ac:dyDescent="0.2">
      <c r="A23" s="27"/>
      <c r="B23" s="126" t="s">
        <v>21</v>
      </c>
      <c r="C23" s="22">
        <v>876048</v>
      </c>
      <c r="D23" s="22">
        <v>28031</v>
      </c>
      <c r="E23" s="22">
        <v>2404063.6328460523</v>
      </c>
      <c r="F23" s="127">
        <v>500202</v>
      </c>
      <c r="G23" s="23">
        <v>56.039360098520199</v>
      </c>
      <c r="H23" s="27"/>
    </row>
    <row r="24" spans="1:8" s="33" customFormat="1" ht="20.25" customHeight="1" x14ac:dyDescent="0.2">
      <c r="A24" s="27"/>
      <c r="B24" s="126" t="s">
        <v>22</v>
      </c>
      <c r="C24" s="22">
        <v>1157429</v>
      </c>
      <c r="D24" s="22">
        <v>48479</v>
      </c>
      <c r="E24" s="22">
        <v>1836527.1560882032</v>
      </c>
      <c r="F24" s="127">
        <v>855851</v>
      </c>
      <c r="G24" s="23">
        <v>56.644205591861201</v>
      </c>
      <c r="H24" s="27"/>
    </row>
    <row r="25" spans="1:8" s="33" customFormat="1" ht="20.25" customHeight="1" x14ac:dyDescent="0.2">
      <c r="A25" s="27"/>
      <c r="B25" s="126" t="s">
        <v>23</v>
      </c>
      <c r="C25" s="22">
        <v>522948.4</v>
      </c>
      <c r="D25" s="22">
        <v>23087</v>
      </c>
      <c r="E25" s="22">
        <v>1742400.485121497</v>
      </c>
      <c r="F25" s="127">
        <v>528451</v>
      </c>
      <c r="G25" s="23">
        <v>43.688061901671112</v>
      </c>
      <c r="H25" s="27"/>
    </row>
    <row r="26" spans="1:8" s="33" customFormat="1" ht="20.25" customHeight="1" x14ac:dyDescent="0.2">
      <c r="A26" s="27"/>
      <c r="B26" s="126" t="s">
        <v>24</v>
      </c>
      <c r="C26" s="22">
        <v>363009</v>
      </c>
      <c r="D26" s="22">
        <v>15556</v>
      </c>
      <c r="E26" s="22">
        <v>1795048.1634590661</v>
      </c>
      <c r="F26" s="127">
        <v>282626</v>
      </c>
      <c r="G26" s="23">
        <v>55.040937493365789</v>
      </c>
      <c r="H26" s="27"/>
    </row>
    <row r="27" spans="1:8" s="33" customFormat="1" ht="20.25" customHeight="1" x14ac:dyDescent="0.2">
      <c r="A27" s="27"/>
      <c r="B27" s="126" t="s">
        <v>25</v>
      </c>
      <c r="C27" s="22">
        <v>603949</v>
      </c>
      <c r="D27" s="22">
        <v>15498</v>
      </c>
      <c r="E27" s="22">
        <v>2997652.3025303511</v>
      </c>
      <c r="F27" s="127">
        <v>157149</v>
      </c>
      <c r="G27" s="23">
        <v>98.619781226733863</v>
      </c>
      <c r="H27" s="27"/>
    </row>
    <row r="28" spans="1:8" s="33" customFormat="1" ht="20.25" customHeight="1" x14ac:dyDescent="0.2">
      <c r="A28" s="27"/>
      <c r="B28" s="126" t="s">
        <v>26</v>
      </c>
      <c r="C28" s="22">
        <v>2181521.5</v>
      </c>
      <c r="D28" s="22">
        <v>77625</v>
      </c>
      <c r="E28" s="22">
        <v>2161795.1195342499</v>
      </c>
      <c r="F28" s="127">
        <v>2798722</v>
      </c>
      <c r="G28" s="23">
        <v>27.735873730938621</v>
      </c>
      <c r="H28" s="27"/>
    </row>
    <row r="29" spans="1:8" s="33" customFormat="1" ht="20.25" customHeight="1" x14ac:dyDescent="0.2">
      <c r="A29" s="27"/>
      <c r="B29" s="126" t="s">
        <v>133</v>
      </c>
      <c r="C29" s="22">
        <v>614299</v>
      </c>
      <c r="D29" s="22">
        <v>30565</v>
      </c>
      <c r="E29" s="22">
        <v>1546009.135637796</v>
      </c>
      <c r="F29" s="127">
        <v>672092</v>
      </c>
      <c r="G29" s="23">
        <v>45.477404879093939</v>
      </c>
      <c r="H29" s="27"/>
    </row>
    <row r="30" spans="1:8" s="33" customFormat="1" ht="20.25" customHeight="1" x14ac:dyDescent="0.2">
      <c r="A30" s="27"/>
      <c r="B30" s="126" t="s">
        <v>27</v>
      </c>
      <c r="C30" s="22">
        <v>1137236</v>
      </c>
      <c r="D30" s="22">
        <v>44493</v>
      </c>
      <c r="E30" s="22">
        <v>1966145.0634412675</v>
      </c>
      <c r="F30" s="127">
        <v>1138585</v>
      </c>
      <c r="G30" s="23">
        <v>39.077451398007177</v>
      </c>
      <c r="H30" s="27"/>
    </row>
    <row r="31" spans="1:8" s="33" customFormat="1" ht="20.25" customHeight="1" thickBot="1" x14ac:dyDescent="0.25">
      <c r="A31" s="27"/>
      <c r="B31" s="126" t="s">
        <v>132</v>
      </c>
      <c r="C31" s="22">
        <v>220985</v>
      </c>
      <c r="D31" s="22">
        <v>6100</v>
      </c>
      <c r="E31" s="22">
        <v>2786696.0907944515</v>
      </c>
      <c r="F31" s="127">
        <v>64861</v>
      </c>
      <c r="G31" s="23">
        <v>94.047270316523026</v>
      </c>
      <c r="H31" s="27"/>
    </row>
    <row r="32" spans="1:8" s="33" customFormat="1" ht="26.25" customHeight="1" thickBot="1" x14ac:dyDescent="0.25">
      <c r="A32" s="27"/>
      <c r="B32" s="179" t="s">
        <v>28</v>
      </c>
      <c r="C32" s="180">
        <v>30195312.77</v>
      </c>
      <c r="D32" s="180">
        <v>1122992.7</v>
      </c>
      <c r="E32" s="180">
        <v>2068327.217908965</v>
      </c>
      <c r="F32" s="180">
        <v>32527095</v>
      </c>
      <c r="G32" s="181">
        <v>34.524838446224599</v>
      </c>
      <c r="H32" s="27"/>
    </row>
    <row r="33" spans="1:8" ht="8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36" t="s">
        <v>126</v>
      </c>
      <c r="C34" s="36"/>
      <c r="D34" s="36"/>
      <c r="E34" s="36"/>
      <c r="F34" s="36"/>
      <c r="G34" s="36"/>
      <c r="H34" s="1"/>
    </row>
    <row r="35" spans="1:8" x14ac:dyDescent="0.2">
      <c r="A35" s="1"/>
      <c r="B35" s="36"/>
      <c r="C35" s="36"/>
      <c r="D35" s="36"/>
      <c r="E35" s="36"/>
      <c r="F35" s="36"/>
      <c r="G35" s="36"/>
      <c r="H35" s="1"/>
    </row>
    <row r="36" spans="1:8" x14ac:dyDescent="0.2">
      <c r="B36" s="138"/>
      <c r="C36" s="138"/>
      <c r="D36" s="138"/>
      <c r="E36" s="138"/>
      <c r="F36" s="138"/>
      <c r="G36" s="138"/>
    </row>
    <row r="37" spans="1:8" x14ac:dyDescent="0.2">
      <c r="B37" s="138"/>
      <c r="C37" s="138"/>
      <c r="D37" s="138"/>
      <c r="E37" s="138"/>
      <c r="F37" s="138"/>
      <c r="G37" s="138"/>
    </row>
    <row r="38" spans="1:8" x14ac:dyDescent="0.2">
      <c r="B38" s="138"/>
      <c r="C38" s="138"/>
      <c r="D38" s="138"/>
      <c r="E38" s="138"/>
      <c r="F38" s="138"/>
      <c r="G38" s="138"/>
    </row>
    <row r="39" spans="1:8" x14ac:dyDescent="0.2">
      <c r="B39" s="138"/>
      <c r="C39" s="138"/>
      <c r="D39" s="138"/>
      <c r="E39" s="138"/>
      <c r="F39" s="138"/>
      <c r="G39" s="138"/>
    </row>
    <row r="40" spans="1:8" x14ac:dyDescent="0.2">
      <c r="B40" s="138"/>
      <c r="C40" s="138"/>
      <c r="D40" s="138"/>
      <c r="E40" s="138"/>
      <c r="F40" s="138"/>
      <c r="G40" s="138"/>
    </row>
    <row r="41" spans="1:8" x14ac:dyDescent="0.2">
      <c r="B41" s="138"/>
      <c r="C41" s="138"/>
      <c r="D41" s="138"/>
      <c r="E41" s="138"/>
      <c r="F41" s="138"/>
      <c r="G41" s="138"/>
    </row>
    <row r="42" spans="1:8" x14ac:dyDescent="0.2">
      <c r="B42" s="138"/>
      <c r="C42" s="138"/>
      <c r="D42" s="138"/>
      <c r="E42" s="138"/>
      <c r="F42" s="138"/>
      <c r="G42" s="138"/>
    </row>
    <row r="43" spans="1:8" x14ac:dyDescent="0.2">
      <c r="B43" s="138"/>
      <c r="C43" s="138"/>
      <c r="D43" s="138"/>
      <c r="E43" s="138"/>
      <c r="F43" s="138"/>
      <c r="G43" s="138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46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8" width="3.7109375" style="37" customWidth="1"/>
    <col min="9" max="16384" width="11.42578125" style="37"/>
  </cols>
  <sheetData>
    <row r="1" spans="1:9" x14ac:dyDescent="0.2">
      <c r="A1" s="39"/>
      <c r="B1" s="39"/>
      <c r="C1" s="39"/>
      <c r="D1" s="39"/>
      <c r="E1" s="39"/>
      <c r="F1" s="39"/>
      <c r="G1" s="39"/>
      <c r="H1" s="39"/>
    </row>
    <row r="2" spans="1:9" ht="15.75" x14ac:dyDescent="0.2">
      <c r="A2" s="39"/>
      <c r="B2" s="42"/>
      <c r="C2" s="42"/>
      <c r="D2" s="42"/>
      <c r="E2" s="42"/>
      <c r="F2" s="42"/>
      <c r="G2" s="42"/>
      <c r="H2" s="41"/>
      <c r="I2" s="61"/>
    </row>
    <row r="3" spans="1:9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9" s="45" customFormat="1" ht="18.75" customHeight="1" x14ac:dyDescent="0.2">
      <c r="A4" s="44"/>
      <c r="B4" s="140" t="s">
        <v>0</v>
      </c>
      <c r="C4" s="140"/>
      <c r="D4" s="140"/>
      <c r="E4" s="140"/>
      <c r="F4" s="140"/>
      <c r="G4" s="140"/>
      <c r="H4" s="44"/>
    </row>
    <row r="5" spans="1:9" ht="18.75" customHeight="1" x14ac:dyDescent="0.2">
      <c r="A5" s="39"/>
      <c r="B5" s="43" t="s">
        <v>32</v>
      </c>
      <c r="C5" s="43"/>
      <c r="D5" s="43"/>
      <c r="E5" s="43"/>
      <c r="F5" s="43"/>
      <c r="G5" s="43"/>
      <c r="H5" s="39"/>
    </row>
    <row r="6" spans="1:9" ht="13.5" thickBot="1" x14ac:dyDescent="0.25">
      <c r="A6" s="39"/>
      <c r="B6" s="39"/>
      <c r="C6" s="39"/>
      <c r="D6" s="39"/>
      <c r="E6" s="39"/>
      <c r="F6" s="39"/>
      <c r="G6" s="39"/>
      <c r="H6" s="39"/>
    </row>
    <row r="7" spans="1:9" s="45" customFormat="1" ht="53.25" customHeight="1" thickBot="1" x14ac:dyDescent="0.25">
      <c r="A7" s="44"/>
      <c r="B7" s="153" t="s">
        <v>2</v>
      </c>
      <c r="C7" s="154" t="s">
        <v>136</v>
      </c>
      <c r="D7" s="155" t="s">
        <v>3</v>
      </c>
      <c r="E7" s="154" t="s">
        <v>106</v>
      </c>
      <c r="F7" s="156" t="s">
        <v>4</v>
      </c>
      <c r="G7" s="157" t="s">
        <v>5</v>
      </c>
      <c r="H7" s="44"/>
    </row>
    <row r="8" spans="1:9" s="51" customFormat="1" ht="20.25" customHeight="1" x14ac:dyDescent="0.2">
      <c r="A8" s="49"/>
      <c r="B8" s="147" t="s">
        <v>6</v>
      </c>
      <c r="C8" s="6">
        <v>800.87152400000002</v>
      </c>
      <c r="D8" s="6">
        <v>88567</v>
      </c>
      <c r="E8" s="6">
        <f>+C8/D8/13*1000000</f>
        <v>695.58076762398923</v>
      </c>
      <c r="F8" s="6">
        <v>3009198</v>
      </c>
      <c r="G8" s="15">
        <v>29.432094531499757</v>
      </c>
      <c r="H8" s="49"/>
    </row>
    <row r="9" spans="1:9" s="51" customFormat="1" ht="20.25" customHeight="1" x14ac:dyDescent="0.2">
      <c r="A9" s="49"/>
      <c r="B9" s="52" t="s">
        <v>7</v>
      </c>
      <c r="C9" s="6">
        <v>2212</v>
      </c>
      <c r="D9" s="6">
        <v>282680</v>
      </c>
      <c r="E9" s="6">
        <f t="shared" ref="E9:E31" si="0">+C9/D9/13*1000000</f>
        <v>601.93096842311502</v>
      </c>
      <c r="F9" s="123">
        <v>12736080</v>
      </c>
      <c r="G9" s="15">
        <v>22.19521234163102</v>
      </c>
      <c r="H9" s="49"/>
    </row>
    <row r="10" spans="1:9" s="51" customFormat="1" ht="20.25" customHeight="1" x14ac:dyDescent="0.2">
      <c r="A10" s="49"/>
      <c r="B10" s="52" t="s">
        <v>8</v>
      </c>
      <c r="C10" s="6">
        <v>111.3068</v>
      </c>
      <c r="D10" s="6">
        <v>22480</v>
      </c>
      <c r="E10" s="6">
        <f t="shared" si="0"/>
        <v>380.87462359704352</v>
      </c>
      <c r="F10" s="123">
        <v>266500</v>
      </c>
      <c r="G10" s="15">
        <v>84.352720450281424</v>
      </c>
      <c r="H10" s="49"/>
    </row>
    <row r="11" spans="1:9" s="51" customFormat="1" ht="20.25" customHeight="1" x14ac:dyDescent="0.2">
      <c r="A11" s="49"/>
      <c r="B11" s="52" t="s">
        <v>9</v>
      </c>
      <c r="C11" s="6">
        <v>676.21</v>
      </c>
      <c r="D11" s="6">
        <v>79923</v>
      </c>
      <c r="E11" s="6">
        <f t="shared" si="0"/>
        <v>650.82834535933148</v>
      </c>
      <c r="F11" s="123">
        <v>2798529</v>
      </c>
      <c r="G11" s="15">
        <v>28.558932210457709</v>
      </c>
      <c r="H11" s="49"/>
    </row>
    <row r="12" spans="1:9" s="51" customFormat="1" ht="20.25" customHeight="1" x14ac:dyDescent="0.2">
      <c r="A12" s="49"/>
      <c r="B12" s="52" t="s">
        <v>10</v>
      </c>
      <c r="C12" s="6">
        <v>223.86329999999998</v>
      </c>
      <c r="D12" s="6">
        <v>39353.65</v>
      </c>
      <c r="E12" s="6">
        <f t="shared" si="0"/>
        <v>437.577044217089</v>
      </c>
      <c r="F12" s="123">
        <v>804347</v>
      </c>
      <c r="G12" s="15">
        <v>48.926209707999163</v>
      </c>
      <c r="H12" s="49"/>
    </row>
    <row r="13" spans="1:9" s="51" customFormat="1" ht="20.25" customHeight="1" x14ac:dyDescent="0.2">
      <c r="A13" s="49"/>
      <c r="B13" s="52" t="s">
        <v>11</v>
      </c>
      <c r="C13" s="6">
        <v>265.78949999999998</v>
      </c>
      <c r="D13" s="6">
        <v>35596</v>
      </c>
      <c r="E13" s="6">
        <f t="shared" si="0"/>
        <v>574.37201241280343</v>
      </c>
      <c r="F13" s="123">
        <v>847880</v>
      </c>
      <c r="G13" s="15">
        <v>41.9823559937727</v>
      </c>
      <c r="H13" s="49"/>
    </row>
    <row r="14" spans="1:9" s="51" customFormat="1" ht="20.25" customHeight="1" x14ac:dyDescent="0.2">
      <c r="A14" s="49"/>
      <c r="B14" s="52" t="s">
        <v>12</v>
      </c>
      <c r="C14" s="6">
        <v>159.2499</v>
      </c>
      <c r="D14" s="6">
        <v>18338</v>
      </c>
      <c r="E14" s="6">
        <f t="shared" si="0"/>
        <v>668.01135934629235</v>
      </c>
      <c r="F14" s="123">
        <v>359800</v>
      </c>
      <c r="G14" s="15">
        <v>50.967204002223461</v>
      </c>
      <c r="H14" s="49"/>
    </row>
    <row r="15" spans="1:9" s="51" customFormat="1" ht="20.25" customHeight="1" x14ac:dyDescent="0.2">
      <c r="A15" s="49"/>
      <c r="B15" s="52" t="s">
        <v>13</v>
      </c>
      <c r="C15" s="6">
        <v>291.92779999999999</v>
      </c>
      <c r="D15" s="6">
        <v>43247</v>
      </c>
      <c r="E15" s="6">
        <f t="shared" si="0"/>
        <v>519.24953442746585</v>
      </c>
      <c r="F15" s="123">
        <v>1031896</v>
      </c>
      <c r="G15" s="15">
        <v>41.910231263615714</v>
      </c>
      <c r="H15" s="49"/>
    </row>
    <row r="16" spans="1:9" s="51" customFormat="1" ht="20.25" customHeight="1" x14ac:dyDescent="0.2">
      <c r="A16" s="49"/>
      <c r="B16" s="52" t="s">
        <v>14</v>
      </c>
      <c r="C16" s="6">
        <v>270.09067749999997</v>
      </c>
      <c r="D16" s="6">
        <v>30699</v>
      </c>
      <c r="E16" s="6">
        <f t="shared" si="0"/>
        <v>676.7714245264815</v>
      </c>
      <c r="F16" s="123">
        <v>401846</v>
      </c>
      <c r="G16" s="15">
        <v>76.394937364064845</v>
      </c>
      <c r="H16" s="49"/>
    </row>
    <row r="17" spans="1:8" s="51" customFormat="1" ht="20.25" customHeight="1" x14ac:dyDescent="0.2">
      <c r="A17" s="49"/>
      <c r="B17" s="52" t="s">
        <v>15</v>
      </c>
      <c r="C17" s="6">
        <v>210.18105</v>
      </c>
      <c r="D17" s="6">
        <v>27489</v>
      </c>
      <c r="E17" s="6">
        <f t="shared" si="0"/>
        <v>588.15428269209781</v>
      </c>
      <c r="F17" s="123">
        <v>516663</v>
      </c>
      <c r="G17" s="15">
        <v>53.204893712148923</v>
      </c>
      <c r="H17" s="49"/>
    </row>
    <row r="18" spans="1:8" s="51" customFormat="1" ht="20.25" customHeight="1" x14ac:dyDescent="0.2">
      <c r="A18" s="49"/>
      <c r="B18" s="52" t="s">
        <v>16</v>
      </c>
      <c r="C18" s="6">
        <v>100.9875</v>
      </c>
      <c r="D18" s="6">
        <v>14184</v>
      </c>
      <c r="E18" s="6">
        <f t="shared" si="0"/>
        <v>547.67831576207209</v>
      </c>
      <c r="F18" s="123">
        <v>262366</v>
      </c>
      <c r="G18" s="15">
        <v>54.061883018378907</v>
      </c>
      <c r="H18" s="49"/>
    </row>
    <row r="19" spans="1:8" s="51" customFormat="1" ht="20.25" customHeight="1" x14ac:dyDescent="0.2">
      <c r="A19" s="49"/>
      <c r="B19" s="52" t="s">
        <v>17</v>
      </c>
      <c r="C19" s="6">
        <v>187.5711</v>
      </c>
      <c r="D19" s="6">
        <v>21122</v>
      </c>
      <c r="E19" s="6">
        <f t="shared" si="0"/>
        <v>683.10511096705591</v>
      </c>
      <c r="F19" s="123">
        <v>222484</v>
      </c>
      <c r="G19" s="15">
        <v>94.937164020783513</v>
      </c>
      <c r="H19" s="49"/>
    </row>
    <row r="20" spans="1:8" s="51" customFormat="1" ht="20.25" customHeight="1" x14ac:dyDescent="0.2">
      <c r="A20" s="49"/>
      <c r="B20" s="52" t="s">
        <v>18</v>
      </c>
      <c r="C20" s="6">
        <v>305.26089999999999</v>
      </c>
      <c r="D20" s="6">
        <v>41674</v>
      </c>
      <c r="E20" s="6">
        <f t="shared" si="0"/>
        <v>563.45941575821121</v>
      </c>
      <c r="F20" s="123">
        <v>1427704</v>
      </c>
      <c r="G20" s="15">
        <v>29.189523878899269</v>
      </c>
      <c r="H20" s="49"/>
    </row>
    <row r="21" spans="1:8" s="51" customFormat="1" ht="20.25" customHeight="1" x14ac:dyDescent="0.2">
      <c r="A21" s="49"/>
      <c r="B21" s="52" t="s">
        <v>19</v>
      </c>
      <c r="C21" s="6">
        <v>185.56810000000002</v>
      </c>
      <c r="D21" s="6">
        <v>32763</v>
      </c>
      <c r="E21" s="6">
        <f t="shared" si="0"/>
        <v>435.6887107642533</v>
      </c>
      <c r="F21" s="123">
        <v>795912</v>
      </c>
      <c r="G21" s="15">
        <v>41.164098543557579</v>
      </c>
      <c r="H21" s="49"/>
    </row>
    <row r="22" spans="1:8" s="51" customFormat="1" ht="20.25" customHeight="1" x14ac:dyDescent="0.2">
      <c r="A22" s="49"/>
      <c r="B22" s="52" t="s">
        <v>20</v>
      </c>
      <c r="C22" s="6">
        <v>253.62379999999999</v>
      </c>
      <c r="D22" s="6">
        <v>28101</v>
      </c>
      <c r="E22" s="6">
        <f t="shared" si="0"/>
        <v>694.26437055347048</v>
      </c>
      <c r="F22" s="123">
        <v>390980</v>
      </c>
      <c r="G22" s="15">
        <v>71.873241598035705</v>
      </c>
      <c r="H22" s="49"/>
    </row>
    <row r="23" spans="1:8" s="51" customFormat="1" ht="20.25" customHeight="1" x14ac:dyDescent="0.2">
      <c r="A23" s="49"/>
      <c r="B23" s="52" t="s">
        <v>21</v>
      </c>
      <c r="C23" s="6">
        <v>223.1147</v>
      </c>
      <c r="D23" s="6">
        <v>29213</v>
      </c>
      <c r="E23" s="6">
        <f t="shared" si="0"/>
        <v>587.50108618660295</v>
      </c>
      <c r="F23" s="123">
        <v>510472</v>
      </c>
      <c r="G23" s="15">
        <v>57.22742873262392</v>
      </c>
      <c r="H23" s="49"/>
    </row>
    <row r="24" spans="1:8" s="51" customFormat="1" ht="20.25" customHeight="1" x14ac:dyDescent="0.2">
      <c r="A24" s="49"/>
      <c r="B24" s="52" t="s">
        <v>22</v>
      </c>
      <c r="C24" s="6">
        <v>326.58240000000001</v>
      </c>
      <c r="D24" s="6">
        <v>42940</v>
      </c>
      <c r="E24" s="6">
        <f t="shared" si="0"/>
        <v>585.04245637920542</v>
      </c>
      <c r="F24" s="123">
        <v>873384</v>
      </c>
      <c r="G24" s="15">
        <v>49.165086605662573</v>
      </c>
      <c r="H24" s="49"/>
    </row>
    <row r="25" spans="1:8" s="51" customFormat="1" ht="20.25" customHeight="1" x14ac:dyDescent="0.2">
      <c r="A25" s="49"/>
      <c r="B25" s="52" t="s">
        <v>23</v>
      </c>
      <c r="C25" s="6">
        <v>183.04400000000001</v>
      </c>
      <c r="D25" s="6">
        <v>23418</v>
      </c>
      <c r="E25" s="6">
        <f t="shared" si="0"/>
        <v>601.26004322776043</v>
      </c>
      <c r="F25" s="123">
        <v>534458</v>
      </c>
      <c r="G25" s="15">
        <v>43.816352267156631</v>
      </c>
      <c r="H25" s="49"/>
    </row>
    <row r="26" spans="1:8" s="51" customFormat="1" ht="20.25" customHeight="1" x14ac:dyDescent="0.2">
      <c r="A26" s="49"/>
      <c r="B26" s="52" t="s">
        <v>24</v>
      </c>
      <c r="C26" s="6">
        <v>113.26690000000001</v>
      </c>
      <c r="D26" s="6">
        <v>15359</v>
      </c>
      <c r="E26" s="6">
        <f t="shared" si="0"/>
        <v>567.27901956758001</v>
      </c>
      <c r="F26" s="123">
        <v>289166</v>
      </c>
      <c r="G26" s="15">
        <v>53.114819861256166</v>
      </c>
      <c r="H26" s="49"/>
    </row>
    <row r="27" spans="1:8" s="51" customFormat="1" ht="20.25" customHeight="1" x14ac:dyDescent="0.2">
      <c r="A27" s="49"/>
      <c r="B27" s="52" t="s">
        <v>25</v>
      </c>
      <c r="C27" s="6">
        <v>150.64849999999998</v>
      </c>
      <c r="D27" s="6">
        <v>17070</v>
      </c>
      <c r="E27" s="6">
        <f t="shared" si="0"/>
        <v>678.87206525167846</v>
      </c>
      <c r="F27" s="123">
        <v>161078</v>
      </c>
      <c r="G27" s="15">
        <v>105.97350352003377</v>
      </c>
      <c r="H27" s="49"/>
    </row>
    <row r="28" spans="1:8" s="51" customFormat="1" ht="20.25" customHeight="1" x14ac:dyDescent="0.2">
      <c r="A28" s="49"/>
      <c r="B28" s="52" t="s">
        <v>26</v>
      </c>
      <c r="C28" s="6">
        <v>650.27549999999997</v>
      </c>
      <c r="D28" s="6">
        <v>82834</v>
      </c>
      <c r="E28" s="6">
        <f t="shared" si="0"/>
        <v>603.872712988535</v>
      </c>
      <c r="F28" s="123">
        <v>2831416</v>
      </c>
      <c r="G28" s="15">
        <v>29.255326663407988</v>
      </c>
      <c r="H28" s="49"/>
    </row>
    <row r="29" spans="1:8" s="51" customFormat="1" ht="20.25" customHeight="1" x14ac:dyDescent="0.2">
      <c r="A29" s="49"/>
      <c r="B29" s="52" t="s">
        <v>133</v>
      </c>
      <c r="C29" s="6">
        <v>193.03119999999998</v>
      </c>
      <c r="D29" s="6">
        <v>30973</v>
      </c>
      <c r="E29" s="6">
        <f t="shared" si="0"/>
        <v>479.40315262176233</v>
      </c>
      <c r="F29" s="123">
        <v>678874</v>
      </c>
      <c r="G29" s="15">
        <v>45.624077516593658</v>
      </c>
      <c r="H29" s="49"/>
    </row>
    <row r="30" spans="1:8" s="51" customFormat="1" ht="20.25" customHeight="1" x14ac:dyDescent="0.2">
      <c r="A30" s="49"/>
      <c r="B30" s="52" t="s">
        <v>27</v>
      </c>
      <c r="C30" s="6">
        <v>257.57890000000003</v>
      </c>
      <c r="D30" s="6">
        <v>44032</v>
      </c>
      <c r="E30" s="6">
        <f t="shared" si="0"/>
        <v>449.98550005590346</v>
      </c>
      <c r="F30" s="123">
        <v>1154196</v>
      </c>
      <c r="G30" s="15">
        <v>38.149499738346002</v>
      </c>
      <c r="H30" s="49"/>
    </row>
    <row r="31" spans="1:8" s="51" customFormat="1" ht="20.25" customHeight="1" thickBot="1" x14ac:dyDescent="0.25">
      <c r="A31" s="49"/>
      <c r="B31" s="52" t="s">
        <v>132</v>
      </c>
      <c r="C31" s="6">
        <v>79</v>
      </c>
      <c r="D31" s="6">
        <v>5708</v>
      </c>
      <c r="E31" s="6">
        <f t="shared" si="0"/>
        <v>1064.6326343593337</v>
      </c>
      <c r="F31" s="123">
        <v>68555</v>
      </c>
      <c r="G31" s="15">
        <v>83.261614761870035</v>
      </c>
      <c r="H31" s="49"/>
    </row>
    <row r="32" spans="1:8" s="51" customFormat="1" ht="26.25" customHeight="1" thickBot="1" x14ac:dyDescent="0.25">
      <c r="A32" s="49"/>
      <c r="B32" s="168" t="s">
        <v>28</v>
      </c>
      <c r="C32" s="176">
        <f>+SUM(C8:C31)</f>
        <v>8431.0440515000028</v>
      </c>
      <c r="D32" s="176">
        <f>+SUM(D8:D31)</f>
        <v>1097763.6499999999</v>
      </c>
      <c r="E32" s="176">
        <f>+C32/D32/13*1000000</f>
        <v>590.78459203434625</v>
      </c>
      <c r="F32" s="176">
        <f>+SUM(F8:F31)</f>
        <v>32973784</v>
      </c>
      <c r="G32" s="175">
        <f>D32/F32*1000</f>
        <v>33.292013133827773</v>
      </c>
      <c r="H32" s="49"/>
    </row>
    <row r="33" spans="1:8" ht="8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x14ac:dyDescent="0.2">
      <c r="A34" s="39"/>
      <c r="B34" s="67" t="s">
        <v>126</v>
      </c>
      <c r="C34" s="67"/>
      <c r="D34" s="67"/>
      <c r="E34" s="67"/>
      <c r="F34" s="67"/>
      <c r="G34" s="67"/>
      <c r="H34" s="39"/>
    </row>
    <row r="35" spans="1:8" x14ac:dyDescent="0.2">
      <c r="A35" s="39"/>
      <c r="B35" s="67"/>
      <c r="C35" s="67"/>
      <c r="D35" s="67"/>
      <c r="E35" s="67"/>
      <c r="F35" s="67"/>
      <c r="G35" s="67"/>
      <c r="H35" s="39"/>
    </row>
    <row r="36" spans="1:8" x14ac:dyDescent="0.2">
      <c r="B36" s="137"/>
      <c r="C36" s="137"/>
      <c r="D36" s="137"/>
      <c r="E36" s="137"/>
      <c r="F36" s="137"/>
      <c r="G36" s="137"/>
    </row>
    <row r="37" spans="1:8" x14ac:dyDescent="0.2">
      <c r="B37" s="137"/>
      <c r="C37" s="137"/>
      <c r="D37" s="137"/>
      <c r="E37" s="137"/>
      <c r="F37" s="137"/>
      <c r="G37" s="137"/>
    </row>
    <row r="38" spans="1:8" x14ac:dyDescent="0.2">
      <c r="B38" s="137"/>
      <c r="C38" s="137"/>
      <c r="D38" s="137"/>
      <c r="E38" s="137"/>
      <c r="F38" s="137"/>
      <c r="G38" s="13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  <row r="44" spans="1:8" x14ac:dyDescent="0.2">
      <c r="C44" s="125"/>
      <c r="D44" s="125"/>
      <c r="E44" s="125"/>
    </row>
    <row r="45" spans="1:8" x14ac:dyDescent="0.2">
      <c r="C45" s="125"/>
      <c r="D45" s="125"/>
      <c r="E45" s="125"/>
    </row>
    <row r="46" spans="1:8" x14ac:dyDescent="0.2">
      <c r="C46" s="125"/>
      <c r="D46" s="125"/>
      <c r="E46" s="125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8" width="3.7109375" style="37" customWidth="1"/>
    <col min="9" max="16384" width="11.42578125" style="37"/>
  </cols>
  <sheetData>
    <row r="1" spans="1:8" x14ac:dyDescent="0.2">
      <c r="A1" s="39"/>
      <c r="B1" s="39"/>
      <c r="C1" s="39"/>
      <c r="D1" s="39"/>
      <c r="E1" s="39"/>
      <c r="F1" s="39"/>
      <c r="G1" s="39"/>
      <c r="H1" s="39"/>
    </row>
    <row r="2" spans="1:8" ht="15.75" x14ac:dyDescent="0.2">
      <c r="A2" s="39"/>
      <c r="B2" s="42"/>
      <c r="C2" s="42"/>
      <c r="D2" s="42"/>
      <c r="E2" s="42"/>
      <c r="F2" s="42"/>
      <c r="G2" s="42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0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33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39"/>
      <c r="D6" s="39"/>
      <c r="E6" s="39"/>
      <c r="F6" s="39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44"/>
    </row>
    <row r="8" spans="1:8" s="51" customFormat="1" ht="20.25" customHeight="1" x14ac:dyDescent="0.2">
      <c r="A8" s="49"/>
      <c r="B8" s="147" t="s">
        <v>6</v>
      </c>
      <c r="C8" s="6">
        <v>1315656.8003</v>
      </c>
      <c r="D8" s="6">
        <v>86415</v>
      </c>
      <c r="E8" s="6">
        <v>1171.1435428322186</v>
      </c>
      <c r="F8" s="6">
        <v>3018555</v>
      </c>
      <c r="G8" s="15">
        <v>28.627936214513237</v>
      </c>
      <c r="H8" s="49"/>
    </row>
    <row r="9" spans="1:8" s="51" customFormat="1" ht="20.25" customHeight="1" x14ac:dyDescent="0.2">
      <c r="A9" s="49"/>
      <c r="B9" s="52" t="s">
        <v>7</v>
      </c>
      <c r="C9" s="6">
        <v>2897711</v>
      </c>
      <c r="D9" s="6">
        <v>286255</v>
      </c>
      <c r="E9" s="6">
        <v>778.67931094250287</v>
      </c>
      <c r="F9" s="123">
        <v>12897142</v>
      </c>
      <c r="G9" s="15">
        <v>22.195227438761236</v>
      </c>
      <c r="H9" s="49"/>
    </row>
    <row r="10" spans="1:8" s="51" customFormat="1" ht="20.25" customHeight="1" x14ac:dyDescent="0.2">
      <c r="A10" s="49"/>
      <c r="B10" s="52" t="s">
        <v>8</v>
      </c>
      <c r="C10" s="6">
        <v>180516.05877999999</v>
      </c>
      <c r="D10" s="6">
        <v>22752</v>
      </c>
      <c r="E10" s="6">
        <v>610.3134087282267</v>
      </c>
      <c r="F10" s="123">
        <v>271896</v>
      </c>
      <c r="G10" s="15">
        <v>83.679053755847818</v>
      </c>
      <c r="H10" s="49"/>
    </row>
    <row r="11" spans="1:8" s="51" customFormat="1" ht="20.25" customHeight="1" x14ac:dyDescent="0.2">
      <c r="A11" s="49"/>
      <c r="B11" s="52" t="s">
        <v>9</v>
      </c>
      <c r="C11" s="6">
        <v>960824.25939999998</v>
      </c>
      <c r="D11" s="6">
        <v>80224</v>
      </c>
      <c r="E11" s="6">
        <v>921.28986856033873</v>
      </c>
      <c r="F11" s="123">
        <v>2832056</v>
      </c>
      <c r="G11" s="15">
        <v>28.327123474959535</v>
      </c>
      <c r="H11" s="49"/>
    </row>
    <row r="12" spans="1:8" s="51" customFormat="1" ht="20.25" customHeight="1" x14ac:dyDescent="0.2">
      <c r="A12" s="49"/>
      <c r="B12" s="52" t="s">
        <v>10</v>
      </c>
      <c r="C12" s="6">
        <v>384861.45</v>
      </c>
      <c r="D12" s="6">
        <v>41937</v>
      </c>
      <c r="E12" s="6">
        <v>705.93335057531351</v>
      </c>
      <c r="F12" s="123">
        <v>817455</v>
      </c>
      <c r="G12" s="15">
        <v>51.301906526964785</v>
      </c>
      <c r="H12" s="49"/>
    </row>
    <row r="13" spans="1:8" s="51" customFormat="1" ht="20.25" customHeight="1" x14ac:dyDescent="0.2">
      <c r="A13" s="49"/>
      <c r="B13" s="52" t="s">
        <v>11</v>
      </c>
      <c r="C13" s="6">
        <v>414437.21</v>
      </c>
      <c r="D13" s="6">
        <v>36897</v>
      </c>
      <c r="E13" s="6">
        <v>864.02106904668096</v>
      </c>
      <c r="F13" s="123">
        <v>859961</v>
      </c>
      <c r="G13" s="15">
        <v>42.905434083638681</v>
      </c>
      <c r="H13" s="49"/>
    </row>
    <row r="14" spans="1:8" s="51" customFormat="1" ht="20.25" customHeight="1" x14ac:dyDescent="0.2">
      <c r="A14" s="49"/>
      <c r="B14" s="52" t="s">
        <v>12</v>
      </c>
      <c r="C14" s="6">
        <v>246330</v>
      </c>
      <c r="D14" s="6">
        <v>18075</v>
      </c>
      <c r="E14" s="6">
        <v>1048.3242898180658</v>
      </c>
      <c r="F14" s="123">
        <v>369014</v>
      </c>
      <c r="G14" s="15">
        <v>48.981881446232393</v>
      </c>
      <c r="H14" s="49"/>
    </row>
    <row r="15" spans="1:8" s="51" customFormat="1" ht="20.25" customHeight="1" x14ac:dyDescent="0.2">
      <c r="A15" s="49"/>
      <c r="B15" s="52" t="s">
        <v>13</v>
      </c>
      <c r="C15" s="6">
        <v>460100</v>
      </c>
      <c r="D15" s="6">
        <v>42077</v>
      </c>
      <c r="E15" s="6">
        <v>841.13191749192413</v>
      </c>
      <c r="F15" s="123">
        <v>1041854</v>
      </c>
      <c r="G15" s="15">
        <v>40.386656863629646</v>
      </c>
      <c r="H15" s="49"/>
    </row>
    <row r="16" spans="1:8" s="51" customFormat="1" ht="20.25" customHeight="1" x14ac:dyDescent="0.2">
      <c r="A16" s="49"/>
      <c r="B16" s="52" t="s">
        <v>14</v>
      </c>
      <c r="C16" s="6">
        <v>283836.39199999999</v>
      </c>
      <c r="D16" s="6">
        <v>31151</v>
      </c>
      <c r="E16" s="6">
        <v>700.89462987976674</v>
      </c>
      <c r="F16" s="123">
        <v>412398</v>
      </c>
      <c r="G16" s="15">
        <v>75.536253813064079</v>
      </c>
      <c r="H16" s="49"/>
    </row>
    <row r="17" spans="1:8" s="51" customFormat="1" ht="20.25" customHeight="1" x14ac:dyDescent="0.2">
      <c r="A17" s="49"/>
      <c r="B17" s="52" t="s">
        <v>15</v>
      </c>
      <c r="C17" s="6">
        <v>240305.94</v>
      </c>
      <c r="D17" s="6">
        <v>26222</v>
      </c>
      <c r="E17" s="6">
        <v>704.94517228633617</v>
      </c>
      <c r="F17" s="123">
        <v>525908</v>
      </c>
      <c r="G17" s="15">
        <v>49.86043186260715</v>
      </c>
      <c r="H17" s="49"/>
    </row>
    <row r="18" spans="1:8" s="51" customFormat="1" ht="20.25" customHeight="1" x14ac:dyDescent="0.2">
      <c r="A18" s="49"/>
      <c r="B18" s="52" t="s">
        <v>16</v>
      </c>
      <c r="C18" s="6">
        <v>156043</v>
      </c>
      <c r="D18" s="6">
        <v>14453</v>
      </c>
      <c r="E18" s="6">
        <v>830.50630957639885</v>
      </c>
      <c r="F18" s="123">
        <v>267224</v>
      </c>
      <c r="G18" s="15">
        <v>54.085710864293624</v>
      </c>
      <c r="H18" s="49"/>
    </row>
    <row r="19" spans="1:8" s="51" customFormat="1" ht="20.25" customHeight="1" x14ac:dyDescent="0.2">
      <c r="A19" s="49"/>
      <c r="B19" s="52" t="s">
        <v>17</v>
      </c>
      <c r="C19" s="6">
        <v>223600</v>
      </c>
      <c r="D19" s="6">
        <v>21178</v>
      </c>
      <c r="E19" s="6">
        <v>812.16356596468029</v>
      </c>
      <c r="F19" s="123">
        <v>228300</v>
      </c>
      <c r="G19" s="15">
        <v>92.763907139728431</v>
      </c>
      <c r="H19" s="49"/>
    </row>
    <row r="20" spans="1:8" s="51" customFormat="1" ht="20.25" customHeight="1" x14ac:dyDescent="0.2">
      <c r="A20" s="49"/>
      <c r="B20" s="52" t="s">
        <v>18</v>
      </c>
      <c r="C20" s="6">
        <v>479347.71600000001</v>
      </c>
      <c r="D20" s="6">
        <v>41645</v>
      </c>
      <c r="E20" s="6">
        <v>885.41004276069714</v>
      </c>
      <c r="F20" s="123">
        <v>1447988</v>
      </c>
      <c r="G20" s="15">
        <v>28.760597463514891</v>
      </c>
      <c r="H20" s="49"/>
    </row>
    <row r="21" spans="1:8" s="51" customFormat="1" ht="20.25" customHeight="1" x14ac:dyDescent="0.2">
      <c r="A21" s="49"/>
      <c r="B21" s="52" t="s">
        <v>19</v>
      </c>
      <c r="C21" s="6">
        <v>297661</v>
      </c>
      <c r="D21" s="6">
        <v>32950</v>
      </c>
      <c r="E21" s="6">
        <v>694.90136570561469</v>
      </c>
      <c r="F21" s="123">
        <v>816558</v>
      </c>
      <c r="G21" s="15">
        <v>40.35230810303738</v>
      </c>
      <c r="H21" s="49"/>
    </row>
    <row r="22" spans="1:8" s="51" customFormat="1" ht="20.25" customHeight="1" x14ac:dyDescent="0.2">
      <c r="A22" s="49"/>
      <c r="B22" s="52" t="s">
        <v>20</v>
      </c>
      <c r="C22" s="6">
        <v>354376</v>
      </c>
      <c r="D22" s="6">
        <v>27108</v>
      </c>
      <c r="E22" s="6">
        <v>1005.595850217364</v>
      </c>
      <c r="F22" s="123">
        <v>407186</v>
      </c>
      <c r="G22" s="15">
        <v>66.573998123707597</v>
      </c>
      <c r="H22" s="49"/>
    </row>
    <row r="23" spans="1:8" s="51" customFormat="1" ht="20.25" customHeight="1" x14ac:dyDescent="0.2">
      <c r="A23" s="49"/>
      <c r="B23" s="52" t="s">
        <v>21</v>
      </c>
      <c r="C23" s="6">
        <v>308060</v>
      </c>
      <c r="D23" s="6">
        <v>29061</v>
      </c>
      <c r="E23" s="6">
        <v>815.42008454365225</v>
      </c>
      <c r="F23" s="123">
        <v>522164</v>
      </c>
      <c r="G23" s="15">
        <v>55.654928336691157</v>
      </c>
      <c r="H23" s="49"/>
    </row>
    <row r="24" spans="1:8" s="51" customFormat="1" ht="20.25" customHeight="1" x14ac:dyDescent="0.2">
      <c r="A24" s="49"/>
      <c r="B24" s="52" t="s">
        <v>22</v>
      </c>
      <c r="C24" s="6">
        <v>440236.29833000002</v>
      </c>
      <c r="D24" s="6">
        <v>42797</v>
      </c>
      <c r="E24" s="6">
        <v>791.27814194380983</v>
      </c>
      <c r="F24" s="123">
        <v>893258</v>
      </c>
      <c r="G24" s="15">
        <v>47.911129819156393</v>
      </c>
      <c r="H24" s="49"/>
    </row>
    <row r="25" spans="1:8" s="51" customFormat="1" ht="20.25" customHeight="1" x14ac:dyDescent="0.2">
      <c r="A25" s="49"/>
      <c r="B25" s="52" t="s">
        <v>23</v>
      </c>
      <c r="C25" s="6">
        <v>248706.4</v>
      </c>
      <c r="D25" s="6">
        <v>28925</v>
      </c>
      <c r="E25" s="6">
        <v>661.40921481284488</v>
      </c>
      <c r="F25" s="123">
        <v>539999</v>
      </c>
      <c r="G25" s="15">
        <v>53.564914009100015</v>
      </c>
      <c r="H25" s="49"/>
    </row>
    <row r="26" spans="1:8" s="51" customFormat="1" ht="20.25" customHeight="1" x14ac:dyDescent="0.2">
      <c r="A26" s="49"/>
      <c r="B26" s="52" t="s">
        <v>24</v>
      </c>
      <c r="C26" s="6">
        <v>178430</v>
      </c>
      <c r="D26" s="6">
        <v>15529</v>
      </c>
      <c r="E26" s="6">
        <v>883.8550206313746</v>
      </c>
      <c r="F26" s="123">
        <v>296788</v>
      </c>
      <c r="G26" s="15">
        <v>52.323544078601564</v>
      </c>
      <c r="H26" s="49"/>
    </row>
    <row r="27" spans="1:8" s="51" customFormat="1" ht="20.25" customHeight="1" x14ac:dyDescent="0.2">
      <c r="A27" s="49"/>
      <c r="B27" s="52" t="s">
        <v>25</v>
      </c>
      <c r="C27" s="6">
        <v>172808.42</v>
      </c>
      <c r="D27" s="6">
        <v>15791</v>
      </c>
      <c r="E27" s="6">
        <v>841.80579979832726</v>
      </c>
      <c r="F27" s="123">
        <v>165729</v>
      </c>
      <c r="G27" s="15">
        <v>95.282056851848495</v>
      </c>
      <c r="H27" s="49"/>
    </row>
    <row r="28" spans="1:8" s="51" customFormat="1" ht="20.25" customHeight="1" x14ac:dyDescent="0.2">
      <c r="A28" s="49"/>
      <c r="B28" s="52" t="s">
        <v>26</v>
      </c>
      <c r="C28" s="6">
        <v>955642.82305999997</v>
      </c>
      <c r="D28" s="6">
        <v>86178</v>
      </c>
      <c r="E28" s="6">
        <v>853.01337219743743</v>
      </c>
      <c r="F28" s="123">
        <v>2861831</v>
      </c>
      <c r="G28" s="15">
        <v>30.112889265648462</v>
      </c>
      <c r="H28" s="49"/>
    </row>
    <row r="29" spans="1:8" s="51" customFormat="1" ht="20.25" customHeight="1" x14ac:dyDescent="0.2">
      <c r="A29" s="49"/>
      <c r="B29" s="52" t="s">
        <v>133</v>
      </c>
      <c r="C29" s="6">
        <v>297360.8</v>
      </c>
      <c r="D29" s="6">
        <v>35091</v>
      </c>
      <c r="E29" s="6">
        <v>651.84542168384189</v>
      </c>
      <c r="F29" s="123">
        <v>684690</v>
      </c>
      <c r="G29" s="15">
        <v>51.250931078298208</v>
      </c>
      <c r="H29" s="49"/>
    </row>
    <row r="30" spans="1:8" s="51" customFormat="1" ht="20.25" customHeight="1" x14ac:dyDescent="0.2">
      <c r="A30" s="49"/>
      <c r="B30" s="52" t="s">
        <v>27</v>
      </c>
      <c r="C30" s="6">
        <v>350608.7</v>
      </c>
      <c r="D30" s="6">
        <v>42082</v>
      </c>
      <c r="E30" s="6">
        <v>640.88921629200138</v>
      </c>
      <c r="F30" s="123">
        <v>1169844</v>
      </c>
      <c r="G30" s="15">
        <v>35.972317676544904</v>
      </c>
      <c r="H30" s="49"/>
    </row>
    <row r="31" spans="1:8" s="51" customFormat="1" ht="20.25" customHeight="1" thickBot="1" x14ac:dyDescent="0.25">
      <c r="A31" s="49"/>
      <c r="B31" s="52" t="s">
        <v>132</v>
      </c>
      <c r="C31" s="6">
        <v>124000</v>
      </c>
      <c r="D31" s="6">
        <v>5139</v>
      </c>
      <c r="E31" s="6">
        <v>1856.0929243941505</v>
      </c>
      <c r="F31" s="123">
        <v>73402</v>
      </c>
      <c r="G31" s="15">
        <v>70.011716302008111</v>
      </c>
      <c r="H31" s="49"/>
    </row>
    <row r="32" spans="1:8" s="51" customFormat="1" ht="26.25" customHeight="1" thickBot="1" x14ac:dyDescent="0.25">
      <c r="A32" s="49"/>
      <c r="B32" s="168" t="s">
        <v>28</v>
      </c>
      <c r="C32" s="176">
        <v>11971460.267870001</v>
      </c>
      <c r="D32" s="176">
        <v>1109932</v>
      </c>
      <c r="E32" s="176">
        <v>829.67385305309085</v>
      </c>
      <c r="F32" s="176">
        <v>33421200</v>
      </c>
      <c r="G32" s="177">
        <v>33.210417339892047</v>
      </c>
      <c r="H32" s="49"/>
    </row>
    <row r="33" spans="1:8" ht="8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x14ac:dyDescent="0.2">
      <c r="A34" s="39"/>
      <c r="B34" s="67" t="s">
        <v>126</v>
      </c>
      <c r="C34" s="67"/>
      <c r="D34" s="67"/>
      <c r="E34" s="67"/>
      <c r="F34" s="67"/>
      <c r="G34" s="67"/>
      <c r="H34" s="39"/>
    </row>
    <row r="35" spans="1:8" x14ac:dyDescent="0.2">
      <c r="A35" s="39"/>
      <c r="B35" s="67"/>
      <c r="C35" s="67"/>
      <c r="D35" s="67"/>
      <c r="E35" s="67"/>
      <c r="F35" s="67"/>
      <c r="G35" s="67"/>
      <c r="H35" s="39"/>
    </row>
    <row r="36" spans="1:8" x14ac:dyDescent="0.2">
      <c r="B36" s="137"/>
      <c r="C36" s="137"/>
      <c r="D36" s="137"/>
      <c r="E36" s="137"/>
      <c r="F36" s="137"/>
      <c r="G36" s="137"/>
    </row>
    <row r="37" spans="1:8" x14ac:dyDescent="0.2">
      <c r="B37" s="137"/>
      <c r="C37" s="137"/>
      <c r="D37" s="137"/>
      <c r="E37" s="137"/>
      <c r="F37" s="137"/>
      <c r="G37" s="137"/>
    </row>
    <row r="38" spans="1:8" x14ac:dyDescent="0.2">
      <c r="B38" s="137"/>
      <c r="C38" s="137"/>
      <c r="D38" s="137"/>
      <c r="E38" s="137"/>
      <c r="F38" s="137"/>
      <c r="G38" s="13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8" width="3.7109375" style="37" customWidth="1"/>
    <col min="9" max="16384" width="11.42578125" style="37"/>
  </cols>
  <sheetData>
    <row r="1" spans="1:8" x14ac:dyDescent="0.2">
      <c r="A1" s="39"/>
      <c r="B1" s="39"/>
      <c r="C1" s="39"/>
      <c r="D1" s="39"/>
      <c r="E1" s="39"/>
      <c r="F1" s="39"/>
      <c r="G1" s="39"/>
      <c r="H1" s="39"/>
    </row>
    <row r="2" spans="1:8" ht="15.75" x14ac:dyDescent="0.2">
      <c r="A2" s="39"/>
      <c r="B2" s="42"/>
      <c r="C2" s="42"/>
      <c r="D2" s="42"/>
      <c r="E2" s="42"/>
      <c r="F2" s="42"/>
      <c r="G2" s="42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0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34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39"/>
      <c r="D6" s="39"/>
      <c r="E6" s="39"/>
      <c r="F6" s="39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44"/>
    </row>
    <row r="8" spans="1:8" s="51" customFormat="1" ht="20.25" customHeight="1" x14ac:dyDescent="0.2">
      <c r="A8" s="49"/>
      <c r="B8" s="148" t="s">
        <v>6</v>
      </c>
      <c r="C8" s="6">
        <v>1591700</v>
      </c>
      <c r="D8" s="6">
        <v>108573</v>
      </c>
      <c r="E8" s="6">
        <v>1127.7063499991852</v>
      </c>
      <c r="F8" s="6">
        <v>3022400</v>
      </c>
      <c r="G8" s="15">
        <v>35.922776601376391</v>
      </c>
      <c r="H8" s="49"/>
    </row>
    <row r="9" spans="1:8" s="51" customFormat="1" ht="20.25" customHeight="1" x14ac:dyDescent="0.2">
      <c r="A9" s="49"/>
      <c r="B9" s="124" t="s">
        <v>7</v>
      </c>
      <c r="C9" s="6">
        <v>3301600</v>
      </c>
      <c r="D9" s="6">
        <v>287855</v>
      </c>
      <c r="E9" s="6">
        <v>882.28181122172884</v>
      </c>
      <c r="F9" s="123">
        <v>13056791</v>
      </c>
      <c r="G9" s="15">
        <v>22.046381840683519</v>
      </c>
      <c r="H9" s="49"/>
    </row>
    <row r="10" spans="1:8" s="51" customFormat="1" ht="20.25" customHeight="1" x14ac:dyDescent="0.2">
      <c r="A10" s="49"/>
      <c r="B10" s="124" t="s">
        <v>8</v>
      </c>
      <c r="C10" s="6">
        <v>244628</v>
      </c>
      <c r="D10" s="6">
        <v>25656</v>
      </c>
      <c r="E10" s="6">
        <v>733.45566189345425</v>
      </c>
      <c r="F10" s="123">
        <v>277614</v>
      </c>
      <c r="G10" s="15">
        <v>92.416088525794805</v>
      </c>
      <c r="H10" s="49"/>
    </row>
    <row r="11" spans="1:8" s="51" customFormat="1" ht="20.25" customHeight="1" x14ac:dyDescent="0.2">
      <c r="A11" s="49"/>
      <c r="B11" s="124" t="s">
        <v>9</v>
      </c>
      <c r="C11" s="6">
        <v>1192691</v>
      </c>
      <c r="D11" s="6">
        <v>87176</v>
      </c>
      <c r="E11" s="6">
        <v>1052.416508425043</v>
      </c>
      <c r="F11" s="123">
        <v>2864810</v>
      </c>
      <c r="G11" s="15">
        <v>30.429941252648518</v>
      </c>
      <c r="H11" s="49"/>
    </row>
    <row r="12" spans="1:8" s="51" customFormat="1" ht="20.25" customHeight="1" x14ac:dyDescent="0.2">
      <c r="A12" s="49"/>
      <c r="B12" s="124" t="s">
        <v>10</v>
      </c>
      <c r="C12" s="6">
        <v>399139.77760999999</v>
      </c>
      <c r="D12" s="6">
        <v>41433</v>
      </c>
      <c r="E12" s="6">
        <v>741.02912693152427</v>
      </c>
      <c r="F12" s="123">
        <v>830926</v>
      </c>
      <c r="G12" s="15">
        <v>49.863646100856151</v>
      </c>
      <c r="H12" s="49"/>
    </row>
    <row r="13" spans="1:8" s="51" customFormat="1" ht="20.25" customHeight="1" x14ac:dyDescent="0.2">
      <c r="A13" s="49"/>
      <c r="B13" s="124" t="s">
        <v>11</v>
      </c>
      <c r="C13" s="6">
        <v>460482.9</v>
      </c>
      <c r="D13" s="6">
        <v>37903</v>
      </c>
      <c r="E13" s="6">
        <v>934.53714847008246</v>
      </c>
      <c r="F13" s="123">
        <v>872100</v>
      </c>
      <c r="G13" s="15">
        <v>43.461758972594886</v>
      </c>
      <c r="H13" s="49"/>
    </row>
    <row r="14" spans="1:8" s="51" customFormat="1" ht="20.25" customHeight="1" x14ac:dyDescent="0.2">
      <c r="A14" s="49"/>
      <c r="B14" s="124" t="s">
        <v>12</v>
      </c>
      <c r="C14" s="6">
        <v>284514.57133999997</v>
      </c>
      <c r="D14" s="6">
        <v>18507</v>
      </c>
      <c r="E14" s="6">
        <v>1182.5653134988422</v>
      </c>
      <c r="F14" s="123">
        <v>378985</v>
      </c>
      <c r="G14" s="15">
        <v>48.833067271791755</v>
      </c>
      <c r="H14" s="49"/>
    </row>
    <row r="15" spans="1:8" s="51" customFormat="1" ht="20.25" customHeight="1" x14ac:dyDescent="0.2">
      <c r="A15" s="49"/>
      <c r="B15" s="124" t="s">
        <v>13</v>
      </c>
      <c r="C15" s="6">
        <v>536972.30865999998</v>
      </c>
      <c r="D15" s="6">
        <v>40034</v>
      </c>
      <c r="E15" s="6">
        <v>1031.7620573666231</v>
      </c>
      <c r="F15" s="123">
        <v>1051095</v>
      </c>
      <c r="G15" s="15">
        <v>38.087898810288316</v>
      </c>
      <c r="H15" s="49"/>
    </row>
    <row r="16" spans="1:8" s="51" customFormat="1" ht="20.25" customHeight="1" x14ac:dyDescent="0.2">
      <c r="A16" s="49"/>
      <c r="B16" s="124" t="s">
        <v>14</v>
      </c>
      <c r="C16" s="6">
        <v>308517.19699999999</v>
      </c>
      <c r="D16" s="6">
        <v>32015</v>
      </c>
      <c r="E16" s="6">
        <v>741.28040221530773</v>
      </c>
      <c r="F16" s="123">
        <v>423852</v>
      </c>
      <c r="G16" s="15">
        <v>75.5334409180563</v>
      </c>
      <c r="H16" s="49"/>
    </row>
    <row r="17" spans="1:8" s="51" customFormat="1" ht="20.25" customHeight="1" x14ac:dyDescent="0.2">
      <c r="A17" s="49"/>
      <c r="B17" s="124" t="s">
        <v>15</v>
      </c>
      <c r="C17" s="6">
        <v>278680.31208</v>
      </c>
      <c r="D17" s="6">
        <v>27175</v>
      </c>
      <c r="E17" s="6">
        <v>788.8480987332814</v>
      </c>
      <c r="F17" s="123">
        <v>535562</v>
      </c>
      <c r="G17" s="15">
        <v>50.741090667373712</v>
      </c>
      <c r="H17" s="49"/>
    </row>
    <row r="18" spans="1:8" s="51" customFormat="1" ht="20.25" customHeight="1" x14ac:dyDescent="0.2">
      <c r="A18" s="49"/>
      <c r="B18" s="124" t="s">
        <v>16</v>
      </c>
      <c r="C18" s="6">
        <v>189826</v>
      </c>
      <c r="D18" s="6">
        <v>16119</v>
      </c>
      <c r="E18" s="6">
        <v>905.88746200136495</v>
      </c>
      <c r="F18" s="123">
        <v>272296</v>
      </c>
      <c r="G18" s="15">
        <v>59.19660957193642</v>
      </c>
      <c r="H18" s="49"/>
    </row>
    <row r="19" spans="1:8" s="51" customFormat="1" ht="20.25" customHeight="1" x14ac:dyDescent="0.2">
      <c r="A19" s="49"/>
      <c r="B19" s="124" t="s">
        <v>17</v>
      </c>
      <c r="C19" s="6">
        <v>263267.06599999999</v>
      </c>
      <c r="D19" s="6">
        <v>21805</v>
      </c>
      <c r="E19" s="6">
        <v>928.74628613761831</v>
      </c>
      <c r="F19" s="123">
        <v>234624</v>
      </c>
      <c r="G19" s="15">
        <v>92.935931533005999</v>
      </c>
      <c r="H19" s="49"/>
    </row>
    <row r="20" spans="1:8" s="51" customFormat="1" ht="20.25" customHeight="1" x14ac:dyDescent="0.2">
      <c r="A20" s="49"/>
      <c r="B20" s="124" t="s">
        <v>18</v>
      </c>
      <c r="C20" s="6">
        <v>610008</v>
      </c>
      <c r="D20" s="6">
        <v>46132</v>
      </c>
      <c r="E20" s="6">
        <v>1017.1614564227067</v>
      </c>
      <c r="F20" s="123">
        <v>1468414</v>
      </c>
      <c r="G20" s="15">
        <v>31.416208235552098</v>
      </c>
      <c r="H20" s="49"/>
    </row>
    <row r="21" spans="1:8" s="51" customFormat="1" ht="20.25" customHeight="1" x14ac:dyDescent="0.2">
      <c r="A21" s="49"/>
      <c r="B21" s="124" t="s">
        <v>19</v>
      </c>
      <c r="C21" s="6">
        <v>355751</v>
      </c>
      <c r="D21" s="6">
        <v>32437</v>
      </c>
      <c r="E21" s="6">
        <v>843.64958345289449</v>
      </c>
      <c r="F21" s="123">
        <v>838940</v>
      </c>
      <c r="G21" s="15">
        <v>38.664266812882921</v>
      </c>
      <c r="H21" s="49"/>
    </row>
    <row r="22" spans="1:8" s="51" customFormat="1" ht="20.25" customHeight="1" x14ac:dyDescent="0.2">
      <c r="A22" s="49"/>
      <c r="B22" s="124" t="s">
        <v>20</v>
      </c>
      <c r="C22" s="6">
        <v>460048.85399999999</v>
      </c>
      <c r="D22" s="6">
        <v>30449</v>
      </c>
      <c r="E22" s="6">
        <v>1162.2179179813913</v>
      </c>
      <c r="F22" s="123">
        <v>425395</v>
      </c>
      <c r="G22" s="15">
        <v>71.57818027950492</v>
      </c>
      <c r="H22" s="49"/>
    </row>
    <row r="23" spans="1:8" s="51" customFormat="1" ht="20.25" customHeight="1" x14ac:dyDescent="0.2">
      <c r="A23" s="49"/>
      <c r="B23" s="124" t="s">
        <v>21</v>
      </c>
      <c r="C23" s="6">
        <v>392185</v>
      </c>
      <c r="D23" s="6">
        <v>29797.533333333333</v>
      </c>
      <c r="E23" s="6">
        <v>1012.4353779757025</v>
      </c>
      <c r="F23" s="123">
        <v>534659</v>
      </c>
      <c r="G23" s="15">
        <v>55.731846528971424</v>
      </c>
      <c r="H23" s="49"/>
    </row>
    <row r="24" spans="1:8" s="51" customFormat="1" ht="20.25" customHeight="1" x14ac:dyDescent="0.2">
      <c r="A24" s="49"/>
      <c r="B24" s="124" t="s">
        <v>22</v>
      </c>
      <c r="C24" s="6">
        <v>464374</v>
      </c>
      <c r="D24" s="6">
        <v>41567</v>
      </c>
      <c r="E24" s="6">
        <v>859.36143871525303</v>
      </c>
      <c r="F24" s="123">
        <v>914589</v>
      </c>
      <c r="G24" s="15">
        <v>45.448830020916503</v>
      </c>
      <c r="H24" s="49"/>
    </row>
    <row r="25" spans="1:8" s="51" customFormat="1" ht="20.25" customHeight="1" x14ac:dyDescent="0.2">
      <c r="A25" s="49"/>
      <c r="B25" s="124" t="s">
        <v>23</v>
      </c>
      <c r="C25" s="6">
        <v>349197</v>
      </c>
      <c r="D25" s="6">
        <v>34173</v>
      </c>
      <c r="E25" s="6">
        <v>786.03891061094112</v>
      </c>
      <c r="F25" s="123">
        <v>545214</v>
      </c>
      <c r="G25" s="15">
        <v>62.678141060207551</v>
      </c>
      <c r="H25" s="49"/>
    </row>
    <row r="26" spans="1:8" s="51" customFormat="1" ht="20.25" customHeight="1" x14ac:dyDescent="0.2">
      <c r="A26" s="49"/>
      <c r="B26" s="124" t="s">
        <v>24</v>
      </c>
      <c r="C26" s="6">
        <v>194886.2</v>
      </c>
      <c r="D26" s="6">
        <v>16569</v>
      </c>
      <c r="E26" s="6">
        <v>904.77676105052524</v>
      </c>
      <c r="F26" s="123">
        <v>305068</v>
      </c>
      <c r="G26" s="15">
        <v>54.312481151743221</v>
      </c>
      <c r="H26" s="49"/>
    </row>
    <row r="27" spans="1:8" s="51" customFormat="1" ht="20.25" customHeight="1" x14ac:dyDescent="0.2">
      <c r="A27" s="49"/>
      <c r="B27" s="124" t="s">
        <v>25</v>
      </c>
      <c r="C27" s="6">
        <v>210078.29979999998</v>
      </c>
      <c r="D27" s="6">
        <v>13635</v>
      </c>
      <c r="E27" s="6">
        <v>1185.1755933542072</v>
      </c>
      <c r="F27" s="123">
        <v>170819</v>
      </c>
      <c r="G27" s="15">
        <v>79.821331350727974</v>
      </c>
      <c r="H27" s="49"/>
    </row>
    <row r="28" spans="1:8" s="51" customFormat="1" ht="20.25" customHeight="1" x14ac:dyDescent="0.2">
      <c r="A28" s="49"/>
      <c r="B28" s="124" t="s">
        <v>26</v>
      </c>
      <c r="C28" s="6">
        <v>1091315</v>
      </c>
      <c r="D28" s="6">
        <v>85135</v>
      </c>
      <c r="E28" s="6">
        <v>986.04930630537012</v>
      </c>
      <c r="F28" s="123">
        <v>2890933</v>
      </c>
      <c r="G28" s="15">
        <v>29.448970280528812</v>
      </c>
      <c r="H28" s="49"/>
    </row>
    <row r="29" spans="1:8" s="51" customFormat="1" ht="20.25" customHeight="1" x14ac:dyDescent="0.2">
      <c r="A29" s="49"/>
      <c r="B29" s="124" t="s">
        <v>133</v>
      </c>
      <c r="C29" s="6">
        <v>388730.5</v>
      </c>
      <c r="D29" s="6">
        <v>31561</v>
      </c>
      <c r="E29" s="6">
        <v>947.44609340154477</v>
      </c>
      <c r="F29" s="123">
        <v>689917</v>
      </c>
      <c r="G29" s="15">
        <v>45.746082499778964</v>
      </c>
      <c r="H29" s="49"/>
    </row>
    <row r="30" spans="1:8" s="51" customFormat="1" ht="20.25" customHeight="1" x14ac:dyDescent="0.2">
      <c r="A30" s="49"/>
      <c r="B30" s="124" t="s">
        <v>27</v>
      </c>
      <c r="C30" s="6">
        <v>439887.6</v>
      </c>
      <c r="D30" s="6">
        <v>43403</v>
      </c>
      <c r="E30" s="6">
        <v>779.61218561637884</v>
      </c>
      <c r="F30" s="123">
        <v>1185489</v>
      </c>
      <c r="G30" s="15">
        <v>36.611896019279804</v>
      </c>
      <c r="H30" s="49"/>
    </row>
    <row r="31" spans="1:8" s="51" customFormat="1" ht="20.25" customHeight="1" thickBot="1" x14ac:dyDescent="0.25">
      <c r="A31" s="49"/>
      <c r="B31" s="124" t="s">
        <v>132</v>
      </c>
      <c r="C31" s="6">
        <v>150257.90878</v>
      </c>
      <c r="D31" s="6">
        <v>5519</v>
      </c>
      <c r="E31" s="6">
        <v>2094.2744474333417</v>
      </c>
      <c r="F31" s="123">
        <v>78915</v>
      </c>
      <c r="G31" s="15">
        <v>69.93600709624279</v>
      </c>
      <c r="H31" s="49"/>
    </row>
    <row r="32" spans="1:8" s="51" customFormat="1" ht="26.25" customHeight="1" thickBot="1" x14ac:dyDescent="0.25">
      <c r="A32" s="49"/>
      <c r="B32" s="178" t="s">
        <v>28</v>
      </c>
      <c r="C32" s="176">
        <v>14158738.495269997</v>
      </c>
      <c r="D32" s="176">
        <v>1154628.5333333332</v>
      </c>
      <c r="E32" s="176">
        <v>943.27629966074903</v>
      </c>
      <c r="F32" s="176">
        <v>33869407</v>
      </c>
      <c r="G32" s="177">
        <v>34.090603751442508</v>
      </c>
      <c r="H32" s="49"/>
    </row>
    <row r="33" spans="1:8" ht="8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x14ac:dyDescent="0.2">
      <c r="A34" s="39"/>
      <c r="B34" s="67" t="s">
        <v>126</v>
      </c>
      <c r="C34" s="67"/>
      <c r="D34" s="67"/>
      <c r="E34" s="67"/>
      <c r="F34" s="67"/>
      <c r="G34" s="67"/>
      <c r="H34" s="39"/>
    </row>
    <row r="35" spans="1:8" x14ac:dyDescent="0.2">
      <c r="A35" s="39"/>
      <c r="B35" s="67"/>
      <c r="C35" s="67"/>
      <c r="D35" s="67"/>
      <c r="E35" s="67"/>
      <c r="F35" s="67"/>
      <c r="G35" s="67"/>
      <c r="H35" s="39"/>
    </row>
    <row r="36" spans="1:8" x14ac:dyDescent="0.2">
      <c r="B36" s="137"/>
      <c r="C36" s="137"/>
      <c r="D36" s="137"/>
      <c r="E36" s="137"/>
      <c r="F36" s="137"/>
      <c r="G36" s="137"/>
    </row>
    <row r="37" spans="1:8" x14ac:dyDescent="0.2">
      <c r="B37" s="137"/>
      <c r="C37" s="137"/>
      <c r="D37" s="137"/>
      <c r="E37" s="137"/>
      <c r="F37" s="137"/>
      <c r="G37" s="137"/>
    </row>
    <row r="38" spans="1:8" x14ac:dyDescent="0.2">
      <c r="B38" s="137"/>
      <c r="C38" s="137"/>
      <c r="D38" s="137"/>
      <c r="E38" s="137"/>
      <c r="F38" s="137"/>
      <c r="G38" s="13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37" customWidth="1"/>
    <col min="2" max="2" width="27.140625" style="37" customWidth="1"/>
    <col min="3" max="3" width="23.7109375" style="37" customWidth="1"/>
    <col min="4" max="4" width="17" style="37" customWidth="1"/>
    <col min="5" max="7" width="19.42578125" style="37" customWidth="1"/>
    <col min="8" max="8" width="3.7109375" style="37" customWidth="1"/>
    <col min="9" max="16384" width="11.42578125" style="37"/>
  </cols>
  <sheetData>
    <row r="1" spans="1:8" x14ac:dyDescent="0.2">
      <c r="A1" s="39"/>
      <c r="B1" s="39"/>
      <c r="C1" s="39"/>
      <c r="D1" s="39"/>
      <c r="E1" s="39"/>
      <c r="F1" s="39"/>
      <c r="G1" s="39"/>
      <c r="H1" s="39"/>
    </row>
    <row r="2" spans="1:8" ht="15.75" x14ac:dyDescent="0.2">
      <c r="A2" s="39"/>
      <c r="B2" s="42"/>
      <c r="C2" s="42"/>
      <c r="D2" s="42"/>
      <c r="E2" s="42"/>
      <c r="F2" s="42"/>
      <c r="G2" s="42"/>
      <c r="H2" s="39"/>
    </row>
    <row r="3" spans="1:8" s="51" customFormat="1" ht="18.75" customHeight="1" x14ac:dyDescent="0.2">
      <c r="A3" s="49"/>
      <c r="B3" s="42" t="s">
        <v>58</v>
      </c>
      <c r="C3" s="42"/>
      <c r="D3" s="42"/>
      <c r="E3" s="42"/>
      <c r="F3" s="42"/>
      <c r="G3" s="42"/>
      <c r="H3" s="49"/>
    </row>
    <row r="4" spans="1:8" s="45" customFormat="1" ht="18.75" customHeight="1" x14ac:dyDescent="0.2">
      <c r="A4" s="44"/>
      <c r="B4" s="140" t="s">
        <v>0</v>
      </c>
      <c r="C4" s="140"/>
      <c r="D4" s="140"/>
      <c r="E4" s="140"/>
      <c r="F4" s="140"/>
      <c r="G4" s="140"/>
      <c r="H4" s="44"/>
    </row>
    <row r="5" spans="1:8" ht="18.75" customHeight="1" x14ac:dyDescent="0.2">
      <c r="A5" s="39"/>
      <c r="B5" s="43" t="s">
        <v>35</v>
      </c>
      <c r="C5" s="43"/>
      <c r="D5" s="43"/>
      <c r="E5" s="43"/>
      <c r="F5" s="43"/>
      <c r="G5" s="43"/>
      <c r="H5" s="39"/>
    </row>
    <row r="6" spans="1:8" ht="13.5" thickBot="1" x14ac:dyDescent="0.25">
      <c r="A6" s="39"/>
      <c r="B6" s="39"/>
      <c r="C6" s="39"/>
      <c r="D6" s="39"/>
      <c r="E6" s="39"/>
      <c r="F6" s="39"/>
      <c r="G6" s="39"/>
      <c r="H6" s="39"/>
    </row>
    <row r="7" spans="1:8" s="45" customFormat="1" ht="53.25" customHeight="1" thickBot="1" x14ac:dyDescent="0.25">
      <c r="A7" s="44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44"/>
    </row>
    <row r="8" spans="1:8" s="51" customFormat="1" ht="20.25" customHeight="1" x14ac:dyDescent="0.2">
      <c r="A8" s="49"/>
      <c r="B8" s="147" t="s">
        <v>6</v>
      </c>
      <c r="C8" s="6">
        <v>1567923</v>
      </c>
      <c r="D8" s="6">
        <v>105176</v>
      </c>
      <c r="E8" s="6">
        <v>1146.7393848260206</v>
      </c>
      <c r="F8" s="6">
        <v>3024315</v>
      </c>
      <c r="G8" s="15">
        <v>34.776800697017343</v>
      </c>
      <c r="H8" s="49"/>
    </row>
    <row r="9" spans="1:8" s="51" customFormat="1" ht="20.25" customHeight="1" x14ac:dyDescent="0.2">
      <c r="A9" s="49"/>
      <c r="B9" s="52" t="s">
        <v>7</v>
      </c>
      <c r="C9" s="6">
        <v>3593600</v>
      </c>
      <c r="D9" s="6">
        <v>287855</v>
      </c>
      <c r="E9" s="6">
        <v>960.31255052289953</v>
      </c>
      <c r="F9" s="123">
        <v>13216914</v>
      </c>
      <c r="G9" s="15">
        <v>21.779289779747376</v>
      </c>
      <c r="H9" s="49"/>
    </row>
    <row r="10" spans="1:8" s="51" customFormat="1" ht="20.25" customHeight="1" x14ac:dyDescent="0.2">
      <c r="A10" s="49"/>
      <c r="B10" s="52" t="s">
        <v>8</v>
      </c>
      <c r="C10" s="6">
        <v>300808.54806</v>
      </c>
      <c r="D10" s="6">
        <v>25175</v>
      </c>
      <c r="E10" s="6">
        <v>919.13084733022686</v>
      </c>
      <c r="F10" s="123">
        <v>283453</v>
      </c>
      <c r="G10" s="15">
        <v>88.815429718507133</v>
      </c>
      <c r="H10" s="49"/>
    </row>
    <row r="11" spans="1:8" s="51" customFormat="1" ht="20.25" customHeight="1" x14ac:dyDescent="0.2">
      <c r="A11" s="49"/>
      <c r="B11" s="52" t="s">
        <v>9</v>
      </c>
      <c r="C11" s="6">
        <v>1279645</v>
      </c>
      <c r="D11" s="6">
        <v>85479</v>
      </c>
      <c r="E11" s="6">
        <v>1151.5603922510882</v>
      </c>
      <c r="F11" s="123">
        <v>2897225</v>
      </c>
      <c r="G11" s="15">
        <v>29.503749277325717</v>
      </c>
      <c r="H11" s="49"/>
    </row>
    <row r="12" spans="1:8" s="51" customFormat="1" ht="20.25" customHeight="1" x14ac:dyDescent="0.2">
      <c r="A12" s="49"/>
      <c r="B12" s="52" t="s">
        <v>10</v>
      </c>
      <c r="C12" s="6">
        <v>398783.05</v>
      </c>
      <c r="D12" s="6">
        <v>39440</v>
      </c>
      <c r="E12" s="6">
        <v>777.77939226088324</v>
      </c>
      <c r="F12" s="123">
        <v>844441</v>
      </c>
      <c r="G12" s="15">
        <v>46.705453666982059</v>
      </c>
      <c r="H12" s="49"/>
    </row>
    <row r="13" spans="1:8" s="51" customFormat="1" ht="20.25" customHeight="1" x14ac:dyDescent="0.2">
      <c r="A13" s="49"/>
      <c r="B13" s="52" t="s">
        <v>11</v>
      </c>
      <c r="C13" s="6">
        <v>468266.4</v>
      </c>
      <c r="D13" s="6">
        <v>37067</v>
      </c>
      <c r="E13" s="6">
        <v>971.76713269734023</v>
      </c>
      <c r="F13" s="123">
        <v>884134</v>
      </c>
      <c r="G13" s="15">
        <v>41.924640382566444</v>
      </c>
      <c r="H13" s="49"/>
    </row>
    <row r="14" spans="1:8" s="51" customFormat="1" ht="20.25" customHeight="1" x14ac:dyDescent="0.2">
      <c r="A14" s="49"/>
      <c r="B14" s="52" t="s">
        <v>12</v>
      </c>
      <c r="C14" s="6">
        <v>279843</v>
      </c>
      <c r="D14" s="6">
        <v>20551</v>
      </c>
      <c r="E14" s="6">
        <v>1047.4616619816366</v>
      </c>
      <c r="F14" s="123">
        <v>389195</v>
      </c>
      <c r="G14" s="15">
        <v>52.803864386747001</v>
      </c>
      <c r="H14" s="49"/>
    </row>
    <row r="15" spans="1:8" s="51" customFormat="1" ht="20.25" customHeight="1" x14ac:dyDescent="0.2">
      <c r="A15" s="49"/>
      <c r="B15" s="52" t="s">
        <v>13</v>
      </c>
      <c r="C15" s="6">
        <v>554344</v>
      </c>
      <c r="D15" s="6">
        <v>46885</v>
      </c>
      <c r="E15" s="6">
        <v>909.49869156118496</v>
      </c>
      <c r="F15" s="123">
        <v>1060039</v>
      </c>
      <c r="G15" s="15">
        <v>44.229504763503982</v>
      </c>
      <c r="H15" s="49"/>
    </row>
    <row r="16" spans="1:8" s="51" customFormat="1" ht="20.25" customHeight="1" x14ac:dyDescent="0.2">
      <c r="A16" s="49"/>
      <c r="B16" s="52" t="s">
        <v>14</v>
      </c>
      <c r="C16" s="6">
        <v>327946.7</v>
      </c>
      <c r="D16" s="6">
        <v>32493</v>
      </c>
      <c r="E16" s="6">
        <v>776.37242577691291</v>
      </c>
      <c r="F16" s="123">
        <v>435615</v>
      </c>
      <c r="G16" s="15">
        <v>74.59109534795634</v>
      </c>
      <c r="H16" s="49"/>
    </row>
    <row r="17" spans="1:8" s="51" customFormat="1" ht="20.25" customHeight="1" x14ac:dyDescent="0.2">
      <c r="A17" s="49"/>
      <c r="B17" s="52" t="s">
        <v>15</v>
      </c>
      <c r="C17" s="6">
        <v>330169.29482800001</v>
      </c>
      <c r="D17" s="6">
        <v>27075</v>
      </c>
      <c r="E17" s="6">
        <v>938.04757391291992</v>
      </c>
      <c r="F17" s="123">
        <v>545375</v>
      </c>
      <c r="G17" s="15">
        <v>49.644739857895942</v>
      </c>
      <c r="H17" s="49"/>
    </row>
    <row r="18" spans="1:8" s="51" customFormat="1" ht="20.25" customHeight="1" x14ac:dyDescent="0.2">
      <c r="A18" s="49"/>
      <c r="B18" s="52" t="s">
        <v>16</v>
      </c>
      <c r="C18" s="6">
        <v>207058</v>
      </c>
      <c r="D18" s="6">
        <v>16192</v>
      </c>
      <c r="E18" s="6">
        <v>983.66714806932202</v>
      </c>
      <c r="F18" s="123">
        <v>277400</v>
      </c>
      <c r="G18" s="15">
        <v>58.370583994232156</v>
      </c>
      <c r="H18" s="49"/>
    </row>
    <row r="19" spans="1:8" s="51" customFormat="1" ht="20.25" customHeight="1" x14ac:dyDescent="0.2">
      <c r="A19" s="49"/>
      <c r="B19" s="52" t="s">
        <v>17</v>
      </c>
      <c r="C19" s="6">
        <v>280831.48599999998</v>
      </c>
      <c r="D19" s="6">
        <v>22747.4</v>
      </c>
      <c r="E19" s="6">
        <v>949.66554419406168</v>
      </c>
      <c r="F19" s="123">
        <v>241150</v>
      </c>
      <c r="G19" s="15">
        <v>94.328840970350413</v>
      </c>
      <c r="H19" s="49"/>
    </row>
    <row r="20" spans="1:8" s="51" customFormat="1" ht="20.25" customHeight="1" x14ac:dyDescent="0.2">
      <c r="A20" s="49"/>
      <c r="B20" s="52" t="s">
        <v>18</v>
      </c>
      <c r="C20" s="6">
        <v>639446.84199999995</v>
      </c>
      <c r="D20" s="6">
        <v>47180</v>
      </c>
      <c r="E20" s="6">
        <v>1042.5650405973847</v>
      </c>
      <c r="F20" s="123">
        <v>1488799</v>
      </c>
      <c r="G20" s="15">
        <v>31.689972924484771</v>
      </c>
      <c r="H20" s="49"/>
    </row>
    <row r="21" spans="1:8" s="51" customFormat="1" ht="20.25" customHeight="1" x14ac:dyDescent="0.2">
      <c r="A21" s="49"/>
      <c r="B21" s="52" t="s">
        <v>19</v>
      </c>
      <c r="C21" s="6">
        <v>355088.4</v>
      </c>
      <c r="D21" s="6">
        <v>33886</v>
      </c>
      <c r="E21" s="6">
        <v>806.0701265328546</v>
      </c>
      <c r="F21" s="123">
        <v>861902</v>
      </c>
      <c r="G21" s="15">
        <v>39.315374601752872</v>
      </c>
      <c r="H21" s="49"/>
    </row>
    <row r="22" spans="1:8" s="51" customFormat="1" ht="20.25" customHeight="1" x14ac:dyDescent="0.2">
      <c r="A22" s="49"/>
      <c r="B22" s="52" t="s">
        <v>20</v>
      </c>
      <c r="C22" s="6">
        <v>460836</v>
      </c>
      <c r="D22" s="6">
        <v>29846</v>
      </c>
      <c r="E22" s="6">
        <v>1187.7277717926379</v>
      </c>
      <c r="F22" s="123">
        <v>444468</v>
      </c>
      <c r="G22" s="15">
        <v>67.149941053124195</v>
      </c>
      <c r="H22" s="49"/>
    </row>
    <row r="23" spans="1:8" s="51" customFormat="1" ht="20.25" customHeight="1" x14ac:dyDescent="0.2">
      <c r="A23" s="49"/>
      <c r="B23" s="52" t="s">
        <v>21</v>
      </c>
      <c r="C23" s="6">
        <v>438168.02799999999</v>
      </c>
      <c r="D23" s="6">
        <v>30540.533333333333</v>
      </c>
      <c r="E23" s="6">
        <v>1103.6229313745969</v>
      </c>
      <c r="F23" s="123">
        <v>547340</v>
      </c>
      <c r="G23" s="15">
        <v>55.798102337364952</v>
      </c>
      <c r="H23" s="49"/>
    </row>
    <row r="24" spans="1:8" s="51" customFormat="1" ht="20.25" customHeight="1" x14ac:dyDescent="0.2">
      <c r="A24" s="49"/>
      <c r="B24" s="52" t="s">
        <v>22</v>
      </c>
      <c r="C24" s="6">
        <v>484947.04300000001</v>
      </c>
      <c r="D24" s="6">
        <v>41680</v>
      </c>
      <c r="E24" s="6">
        <v>895.00044847187371</v>
      </c>
      <c r="F24" s="123">
        <v>936496</v>
      </c>
      <c r="G24" s="15">
        <v>44.506329978985491</v>
      </c>
      <c r="H24" s="49"/>
    </row>
    <row r="25" spans="1:8" s="51" customFormat="1" ht="20.25" customHeight="1" x14ac:dyDescent="0.2">
      <c r="A25" s="49"/>
      <c r="B25" s="52" t="s">
        <v>23</v>
      </c>
      <c r="C25" s="6">
        <v>437554</v>
      </c>
      <c r="D25" s="6">
        <v>33331</v>
      </c>
      <c r="E25" s="6">
        <v>1009.8106867480723</v>
      </c>
      <c r="F25" s="123">
        <v>550242</v>
      </c>
      <c r="G25" s="15">
        <v>60.575165109170143</v>
      </c>
      <c r="H25" s="49"/>
    </row>
    <row r="26" spans="1:8" s="51" customFormat="1" ht="20.25" customHeight="1" x14ac:dyDescent="0.2">
      <c r="A26" s="49"/>
      <c r="B26" s="52" t="s">
        <v>24</v>
      </c>
      <c r="C26" s="6">
        <v>232760</v>
      </c>
      <c r="D26" s="6">
        <v>17142</v>
      </c>
      <c r="E26" s="6">
        <v>1044.4881218419896</v>
      </c>
      <c r="F26" s="123">
        <v>313578</v>
      </c>
      <c r="G26" s="15">
        <v>54.665824770870401</v>
      </c>
      <c r="H26" s="49"/>
    </row>
    <row r="27" spans="1:8" s="51" customFormat="1" ht="20.25" customHeight="1" x14ac:dyDescent="0.2">
      <c r="A27" s="49"/>
      <c r="B27" s="52" t="s">
        <v>25</v>
      </c>
      <c r="C27" s="6">
        <v>230320.96599999999</v>
      </c>
      <c r="D27" s="6">
        <v>15436</v>
      </c>
      <c r="E27" s="6">
        <v>1147.7712739450235</v>
      </c>
      <c r="F27" s="123">
        <v>176069</v>
      </c>
      <c r="G27" s="15">
        <v>87.670174761031191</v>
      </c>
      <c r="H27" s="49"/>
    </row>
    <row r="28" spans="1:8" s="51" customFormat="1" ht="20.25" customHeight="1" x14ac:dyDescent="0.2">
      <c r="A28" s="49"/>
      <c r="B28" s="52" t="s">
        <v>26</v>
      </c>
      <c r="C28" s="6">
        <v>1119385.2420000001</v>
      </c>
      <c r="D28" s="6">
        <v>84216</v>
      </c>
      <c r="E28" s="6">
        <v>1022.4489061095645</v>
      </c>
      <c r="F28" s="123">
        <v>2919684</v>
      </c>
      <c r="G28" s="15">
        <v>28.844217387909101</v>
      </c>
      <c r="H28" s="49"/>
    </row>
    <row r="29" spans="1:8" s="51" customFormat="1" ht="20.25" customHeight="1" x14ac:dyDescent="0.2">
      <c r="A29" s="49"/>
      <c r="B29" s="52" t="s">
        <v>133</v>
      </c>
      <c r="C29" s="6">
        <v>439688.96799999999</v>
      </c>
      <c r="D29" s="6">
        <v>32303</v>
      </c>
      <c r="E29" s="6">
        <v>1047.0305639628612</v>
      </c>
      <c r="F29" s="123">
        <v>694932</v>
      </c>
      <c r="G29" s="15">
        <v>46.483684734621512</v>
      </c>
      <c r="H29" s="49"/>
    </row>
    <row r="30" spans="1:8" s="51" customFormat="1" ht="20.25" customHeight="1" x14ac:dyDescent="0.2">
      <c r="A30" s="49"/>
      <c r="B30" s="52" t="s">
        <v>27</v>
      </c>
      <c r="C30" s="6">
        <v>486284</v>
      </c>
      <c r="D30" s="6">
        <v>46632</v>
      </c>
      <c r="E30" s="6">
        <v>802.16292542592066</v>
      </c>
      <c r="F30" s="123">
        <v>1201095</v>
      </c>
      <c r="G30" s="15">
        <v>38.824572577523007</v>
      </c>
      <c r="H30" s="49"/>
    </row>
    <row r="31" spans="1:8" s="51" customFormat="1" ht="20.25" customHeight="1" thickBot="1" x14ac:dyDescent="0.25">
      <c r="A31" s="49"/>
      <c r="B31" s="52" t="s">
        <v>132</v>
      </c>
      <c r="C31" s="6">
        <v>175069.86707000001</v>
      </c>
      <c r="D31" s="6">
        <v>6192</v>
      </c>
      <c r="E31" s="6">
        <v>2174.8890264112506</v>
      </c>
      <c r="F31" s="123">
        <v>84608</v>
      </c>
      <c r="G31" s="15">
        <v>73.184568835098332</v>
      </c>
      <c r="H31" s="49"/>
    </row>
    <row r="32" spans="1:8" s="51" customFormat="1" ht="26.25" customHeight="1" thickBot="1" x14ac:dyDescent="0.25">
      <c r="A32" s="49"/>
      <c r="B32" s="168" t="s">
        <v>28</v>
      </c>
      <c r="C32" s="176">
        <v>15088767.834958</v>
      </c>
      <c r="D32" s="176">
        <v>1164519.9333333333</v>
      </c>
      <c r="E32" s="176">
        <v>996.6977941894022</v>
      </c>
      <c r="F32" s="176">
        <v>34318469</v>
      </c>
      <c r="G32" s="177">
        <v>33.932747213558201</v>
      </c>
      <c r="H32" s="49"/>
    </row>
    <row r="33" spans="1:8" ht="8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x14ac:dyDescent="0.2">
      <c r="A34" s="39"/>
      <c r="B34" s="67" t="s">
        <v>126</v>
      </c>
      <c r="C34" s="67"/>
      <c r="D34" s="67"/>
      <c r="E34" s="67"/>
      <c r="F34" s="67"/>
      <c r="G34" s="67"/>
      <c r="H34" s="39"/>
    </row>
    <row r="35" spans="1:8" x14ac:dyDescent="0.2">
      <c r="A35" s="39"/>
      <c r="B35" s="67"/>
      <c r="C35" s="67"/>
      <c r="D35" s="67"/>
      <c r="E35" s="67"/>
      <c r="F35" s="67"/>
      <c r="G35" s="67"/>
      <c r="H35" s="39"/>
    </row>
    <row r="36" spans="1:8" x14ac:dyDescent="0.2">
      <c r="B36" s="137"/>
      <c r="C36" s="137"/>
      <c r="D36" s="137"/>
      <c r="E36" s="137"/>
      <c r="F36" s="137"/>
      <c r="G36" s="137"/>
    </row>
    <row r="37" spans="1:8" x14ac:dyDescent="0.2">
      <c r="B37" s="137"/>
      <c r="C37" s="137"/>
      <c r="D37" s="137"/>
      <c r="E37" s="137"/>
      <c r="F37" s="137"/>
      <c r="G37" s="137"/>
    </row>
    <row r="38" spans="1:8" x14ac:dyDescent="0.2">
      <c r="B38" s="137"/>
      <c r="C38" s="137"/>
      <c r="D38" s="137"/>
      <c r="E38" s="137"/>
      <c r="F38" s="137"/>
      <c r="G38" s="137"/>
    </row>
    <row r="39" spans="1:8" x14ac:dyDescent="0.2">
      <c r="B39" s="137"/>
      <c r="C39" s="137"/>
      <c r="D39" s="137"/>
      <c r="E39" s="137"/>
      <c r="F39" s="137"/>
      <c r="G39" s="137"/>
    </row>
    <row r="40" spans="1:8" x14ac:dyDescent="0.2">
      <c r="B40" s="137"/>
      <c r="C40" s="137"/>
      <c r="D40" s="137"/>
      <c r="E40" s="137"/>
      <c r="F40" s="137"/>
      <c r="G40" s="137"/>
    </row>
    <row r="41" spans="1:8" x14ac:dyDescent="0.2">
      <c r="B41" s="137"/>
      <c r="C41" s="137"/>
      <c r="D41" s="137"/>
      <c r="E41" s="137"/>
      <c r="F41" s="137"/>
      <c r="G41" s="137"/>
    </row>
    <row r="42" spans="1:8" x14ac:dyDescent="0.2">
      <c r="B42" s="137"/>
      <c r="C42" s="137"/>
      <c r="D42" s="137"/>
      <c r="E42" s="137"/>
      <c r="F42" s="137"/>
      <c r="G42" s="137"/>
    </row>
    <row r="43" spans="1:8" x14ac:dyDescent="0.2">
      <c r="B43" s="137"/>
      <c r="C43" s="137"/>
      <c r="D43" s="137"/>
      <c r="E43" s="137"/>
      <c r="F43" s="137"/>
      <c r="G43" s="137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1" max="1" width="2.85546875" style="40" customWidth="1"/>
    <col min="2" max="2" width="27.140625" style="60" customWidth="1"/>
    <col min="3" max="3" width="23.7109375" style="60" customWidth="1"/>
    <col min="4" max="4" width="17" style="60" customWidth="1"/>
    <col min="5" max="7" width="19.42578125" style="60" customWidth="1"/>
    <col min="8" max="8" width="3.7109375" style="60" customWidth="1"/>
    <col min="9" max="9" width="11.42578125" style="40"/>
    <col min="10" max="16384" width="11.42578125" style="60"/>
  </cols>
  <sheetData>
    <row r="1" spans="1:9" x14ac:dyDescent="0.2">
      <c r="B1" s="40"/>
      <c r="C1" s="40"/>
      <c r="D1" s="40"/>
      <c r="E1" s="40"/>
      <c r="F1" s="40"/>
      <c r="G1" s="40"/>
      <c r="H1" s="40"/>
    </row>
    <row r="2" spans="1:9" ht="15.75" x14ac:dyDescent="0.2">
      <c r="B2" s="102"/>
      <c r="C2" s="102"/>
      <c r="D2" s="102"/>
      <c r="E2" s="102"/>
      <c r="F2" s="102"/>
      <c r="G2" s="102"/>
      <c r="H2" s="40"/>
    </row>
    <row r="3" spans="1:9" s="113" customFormat="1" ht="18.75" customHeight="1" x14ac:dyDescent="0.2">
      <c r="A3" s="100"/>
      <c r="B3" s="42" t="s">
        <v>58</v>
      </c>
      <c r="C3" s="42"/>
      <c r="D3" s="42"/>
      <c r="E3" s="42"/>
      <c r="F3" s="42"/>
      <c r="G3" s="42"/>
      <c r="H3" s="100"/>
      <c r="I3" s="100"/>
    </row>
    <row r="4" spans="1:9" s="111" customFormat="1" ht="18.75" customHeight="1" x14ac:dyDescent="0.2">
      <c r="A4" s="109"/>
      <c r="B4" s="144" t="s">
        <v>0</v>
      </c>
      <c r="C4" s="144"/>
      <c r="D4" s="144"/>
      <c r="E4" s="144"/>
      <c r="F4" s="144"/>
      <c r="G4" s="144"/>
      <c r="H4" s="109"/>
      <c r="I4" s="109"/>
    </row>
    <row r="5" spans="1:9" ht="18.75" customHeight="1" x14ac:dyDescent="0.2">
      <c r="B5" s="142" t="s">
        <v>36</v>
      </c>
      <c r="C5" s="142"/>
      <c r="D5" s="142"/>
      <c r="E5" s="142"/>
      <c r="F5" s="142"/>
      <c r="G5" s="142"/>
      <c r="H5" s="40"/>
    </row>
    <row r="6" spans="1:9" ht="13.5" thickBot="1" x14ac:dyDescent="0.25">
      <c r="B6" s="40"/>
      <c r="C6" s="40"/>
      <c r="D6" s="40"/>
      <c r="E6" s="40"/>
      <c r="F6" s="40"/>
      <c r="G6" s="40"/>
      <c r="H6" s="40"/>
    </row>
    <row r="7" spans="1:9" s="111" customFormat="1" ht="53.25" customHeight="1" thickBot="1" x14ac:dyDescent="0.25">
      <c r="A7" s="109"/>
      <c r="B7" s="153" t="s">
        <v>2</v>
      </c>
      <c r="C7" s="154" t="s">
        <v>138</v>
      </c>
      <c r="D7" s="155" t="s">
        <v>3</v>
      </c>
      <c r="E7" s="154" t="s">
        <v>137</v>
      </c>
      <c r="F7" s="156" t="s">
        <v>4</v>
      </c>
      <c r="G7" s="157" t="s">
        <v>5</v>
      </c>
      <c r="H7" s="109"/>
      <c r="I7" s="109"/>
    </row>
    <row r="8" spans="1:9" s="113" customFormat="1" ht="20.25" customHeight="1" x14ac:dyDescent="0.2">
      <c r="A8" s="100"/>
      <c r="B8" s="147" t="s">
        <v>6</v>
      </c>
      <c r="C8" s="6">
        <v>1580528.8369</v>
      </c>
      <c r="D8" s="6">
        <v>110025</v>
      </c>
      <c r="E8" s="6">
        <v>1105.0137814133152</v>
      </c>
      <c r="F8" s="6">
        <v>3027886</v>
      </c>
      <c r="G8" s="15">
        <v>36.337233304027961</v>
      </c>
      <c r="H8" s="100"/>
      <c r="I8" s="100"/>
    </row>
    <row r="9" spans="1:9" s="113" customFormat="1" ht="20.25" customHeight="1" x14ac:dyDescent="0.2">
      <c r="A9" s="100"/>
      <c r="B9" s="50" t="s">
        <v>7</v>
      </c>
      <c r="C9" s="6">
        <v>3497984.4320299998</v>
      </c>
      <c r="D9" s="6">
        <v>319667</v>
      </c>
      <c r="E9" s="6">
        <v>841.73757547938703</v>
      </c>
      <c r="F9" s="122">
        <v>13379401</v>
      </c>
      <c r="G9" s="15">
        <v>23.892474707948438</v>
      </c>
      <c r="H9" s="100"/>
      <c r="I9" s="100"/>
    </row>
    <row r="10" spans="1:9" s="113" customFormat="1" ht="20.25" customHeight="1" x14ac:dyDescent="0.2">
      <c r="A10" s="100"/>
      <c r="B10" s="50" t="s">
        <v>8</v>
      </c>
      <c r="C10" s="6">
        <v>279660.90018</v>
      </c>
      <c r="D10" s="6">
        <v>23237</v>
      </c>
      <c r="E10" s="6">
        <v>925.7811652503799</v>
      </c>
      <c r="F10" s="122">
        <v>289212</v>
      </c>
      <c r="G10" s="15">
        <v>80.34590542577763</v>
      </c>
      <c r="H10" s="100"/>
      <c r="I10" s="100"/>
    </row>
    <row r="11" spans="1:9" s="113" customFormat="1" ht="20.25" customHeight="1" x14ac:dyDescent="0.2">
      <c r="A11" s="100"/>
      <c r="B11" s="50" t="s">
        <v>9</v>
      </c>
      <c r="C11" s="6">
        <v>1202716.8809</v>
      </c>
      <c r="D11" s="6">
        <v>83288.333333333328</v>
      </c>
      <c r="E11" s="6">
        <v>1110.8000297699218</v>
      </c>
      <c r="F11" s="122">
        <v>2929734</v>
      </c>
      <c r="G11" s="15">
        <v>28.428633225177894</v>
      </c>
      <c r="H11" s="100"/>
      <c r="I11" s="100"/>
    </row>
    <row r="12" spans="1:9" s="113" customFormat="1" ht="20.25" customHeight="1" x14ac:dyDescent="0.2">
      <c r="A12" s="100"/>
      <c r="B12" s="50" t="s">
        <v>10</v>
      </c>
      <c r="C12" s="6">
        <v>395972.56791000004</v>
      </c>
      <c r="D12" s="6">
        <v>41051</v>
      </c>
      <c r="E12" s="6">
        <v>741.98992231052193</v>
      </c>
      <c r="F12" s="122">
        <v>857685</v>
      </c>
      <c r="G12" s="15">
        <v>47.862560263966373</v>
      </c>
      <c r="H12" s="100"/>
      <c r="I12" s="100"/>
    </row>
    <row r="13" spans="1:9" s="113" customFormat="1" ht="20.25" customHeight="1" x14ac:dyDescent="0.2">
      <c r="A13" s="100"/>
      <c r="B13" s="50" t="s">
        <v>11</v>
      </c>
      <c r="C13" s="6">
        <v>508580</v>
      </c>
      <c r="D13" s="6">
        <v>39150</v>
      </c>
      <c r="E13" s="6">
        <v>999.2730130661165</v>
      </c>
      <c r="F13" s="122">
        <v>895900</v>
      </c>
      <c r="G13" s="15">
        <v>43.699073557316666</v>
      </c>
      <c r="H13" s="100"/>
      <c r="I13" s="100"/>
    </row>
    <row r="14" spans="1:9" s="113" customFormat="1" ht="20.25" customHeight="1" x14ac:dyDescent="0.2">
      <c r="A14" s="100"/>
      <c r="B14" s="50" t="s">
        <v>12</v>
      </c>
      <c r="C14" s="6">
        <v>291073.57199999999</v>
      </c>
      <c r="D14" s="6">
        <v>23013</v>
      </c>
      <c r="E14" s="6">
        <v>972.94028458830962</v>
      </c>
      <c r="F14" s="122">
        <v>399125</v>
      </c>
      <c r="G14" s="15">
        <v>57.658628249295333</v>
      </c>
      <c r="H14" s="100"/>
      <c r="I14" s="100"/>
    </row>
    <row r="15" spans="1:9" s="113" customFormat="1" ht="20.25" customHeight="1" x14ac:dyDescent="0.2">
      <c r="A15" s="100"/>
      <c r="B15" s="50" t="s">
        <v>13</v>
      </c>
      <c r="C15" s="6">
        <v>597528.40624000004</v>
      </c>
      <c r="D15" s="6">
        <v>46745</v>
      </c>
      <c r="E15" s="6">
        <v>983.28641687716515</v>
      </c>
      <c r="F15" s="122">
        <v>1069102</v>
      </c>
      <c r="G15" s="15">
        <v>43.723611030565834</v>
      </c>
      <c r="H15" s="100"/>
      <c r="I15" s="100"/>
    </row>
    <row r="16" spans="1:9" s="113" customFormat="1" ht="20.25" customHeight="1" x14ac:dyDescent="0.2">
      <c r="A16" s="100"/>
      <c r="B16" s="50" t="s">
        <v>14</v>
      </c>
      <c r="C16" s="6">
        <v>342935.99900000001</v>
      </c>
      <c r="D16" s="6">
        <v>32415</v>
      </c>
      <c r="E16" s="6">
        <v>813.81126733824556</v>
      </c>
      <c r="F16" s="122">
        <v>447094</v>
      </c>
      <c r="G16" s="15">
        <v>72.501532116288743</v>
      </c>
      <c r="H16" s="100"/>
      <c r="I16" s="100"/>
    </row>
    <row r="17" spans="1:9" s="113" customFormat="1" ht="20.25" customHeight="1" x14ac:dyDescent="0.2">
      <c r="A17" s="100"/>
      <c r="B17" s="50" t="s">
        <v>15</v>
      </c>
      <c r="C17" s="6">
        <v>341535</v>
      </c>
      <c r="D17" s="6">
        <v>27217</v>
      </c>
      <c r="E17" s="6">
        <v>965.27622724484991</v>
      </c>
      <c r="F17" s="122">
        <v>555097</v>
      </c>
      <c r="G17" s="15">
        <v>49.03107024538054</v>
      </c>
      <c r="H17" s="100"/>
      <c r="I17" s="100"/>
    </row>
    <row r="18" spans="1:9" s="113" customFormat="1" ht="20.25" customHeight="1" x14ac:dyDescent="0.2">
      <c r="A18" s="100"/>
      <c r="B18" s="50" t="s">
        <v>16</v>
      </c>
      <c r="C18" s="6">
        <v>206698</v>
      </c>
      <c r="D18" s="6">
        <v>15552</v>
      </c>
      <c r="E18" s="6">
        <v>1022.3666508388729</v>
      </c>
      <c r="F18" s="122">
        <v>282356</v>
      </c>
      <c r="G18" s="15">
        <v>55.079403306464179</v>
      </c>
      <c r="H18" s="100"/>
      <c r="I18" s="100"/>
    </row>
    <row r="19" spans="1:9" s="113" customFormat="1" ht="20.25" customHeight="1" x14ac:dyDescent="0.2">
      <c r="A19" s="100"/>
      <c r="B19" s="50" t="s">
        <v>17</v>
      </c>
      <c r="C19" s="6">
        <v>284019.78600000002</v>
      </c>
      <c r="D19" s="6">
        <v>22031.4</v>
      </c>
      <c r="E19" s="6">
        <v>991.66080440434314</v>
      </c>
      <c r="F19" s="122">
        <v>247575</v>
      </c>
      <c r="G19" s="15">
        <v>88.988791275371113</v>
      </c>
      <c r="H19" s="100"/>
      <c r="I19" s="100"/>
    </row>
    <row r="20" spans="1:9" s="113" customFormat="1" ht="20.25" customHeight="1" x14ac:dyDescent="0.2">
      <c r="A20" s="100"/>
      <c r="B20" s="50" t="s">
        <v>18</v>
      </c>
      <c r="C20" s="6">
        <v>653910.28099999996</v>
      </c>
      <c r="D20" s="6">
        <v>47748</v>
      </c>
      <c r="E20" s="6">
        <v>1053.4638277237548</v>
      </c>
      <c r="F20" s="122">
        <v>1508959</v>
      </c>
      <c r="G20" s="15">
        <v>31.643006867648488</v>
      </c>
      <c r="H20" s="100"/>
      <c r="I20" s="100"/>
    </row>
    <row r="21" spans="1:9" s="113" customFormat="1" ht="20.25" customHeight="1" x14ac:dyDescent="0.2">
      <c r="A21" s="100"/>
      <c r="B21" s="50" t="s">
        <v>19</v>
      </c>
      <c r="C21" s="6">
        <v>361635.08026999998</v>
      </c>
      <c r="D21" s="6">
        <v>32609</v>
      </c>
      <c r="E21" s="6">
        <v>853.07991958331468</v>
      </c>
      <c r="F21" s="122">
        <v>884291</v>
      </c>
      <c r="G21" s="15">
        <v>36.87587004730343</v>
      </c>
      <c r="H21" s="100"/>
      <c r="I21" s="100"/>
    </row>
    <row r="22" spans="1:9" s="113" customFormat="1" ht="20.25" customHeight="1" x14ac:dyDescent="0.2">
      <c r="A22" s="100"/>
      <c r="B22" s="50" t="s">
        <v>20</v>
      </c>
      <c r="C22" s="6">
        <v>474237</v>
      </c>
      <c r="D22" s="6">
        <v>32340</v>
      </c>
      <c r="E22" s="6">
        <v>1128.0077065791352</v>
      </c>
      <c r="F22" s="122">
        <v>463266</v>
      </c>
      <c r="G22" s="15">
        <v>69.80870601339187</v>
      </c>
      <c r="H22" s="100"/>
      <c r="I22" s="100"/>
    </row>
    <row r="23" spans="1:9" s="113" customFormat="1" ht="20.25" customHeight="1" x14ac:dyDescent="0.2">
      <c r="A23" s="100"/>
      <c r="B23" s="50" t="s">
        <v>21</v>
      </c>
      <c r="C23" s="6">
        <v>436869</v>
      </c>
      <c r="D23" s="6">
        <v>30352.533333333333</v>
      </c>
      <c r="E23" s="6">
        <v>1107.1664866735241</v>
      </c>
      <c r="F23" s="122">
        <v>559590</v>
      </c>
      <c r="G23" s="15">
        <v>54.240664295883299</v>
      </c>
      <c r="H23" s="100"/>
      <c r="I23" s="100"/>
    </row>
    <row r="24" spans="1:9" s="113" customFormat="1" ht="20.25" customHeight="1" x14ac:dyDescent="0.2">
      <c r="A24" s="100"/>
      <c r="B24" s="50" t="s">
        <v>22</v>
      </c>
      <c r="C24" s="6">
        <v>504950.09346</v>
      </c>
      <c r="D24" s="6">
        <v>40721</v>
      </c>
      <c r="E24" s="6">
        <v>953.86446505583024</v>
      </c>
      <c r="F24" s="122">
        <v>958094</v>
      </c>
      <c r="G24" s="15">
        <v>42.502092696541261</v>
      </c>
      <c r="H24" s="100"/>
      <c r="I24" s="100"/>
    </row>
    <row r="25" spans="1:9" s="113" customFormat="1" ht="20.25" customHeight="1" x14ac:dyDescent="0.2">
      <c r="A25" s="100"/>
      <c r="B25" s="50" t="s">
        <v>23</v>
      </c>
      <c r="C25" s="6">
        <v>425645.19222000003</v>
      </c>
      <c r="D25" s="6">
        <v>29569</v>
      </c>
      <c r="E25" s="6">
        <v>1107.3062282483995</v>
      </c>
      <c r="F25" s="122">
        <v>555223</v>
      </c>
      <c r="G25" s="15">
        <v>53.256079088942641</v>
      </c>
      <c r="H25" s="100"/>
      <c r="I25" s="100"/>
    </row>
    <row r="26" spans="1:9" s="113" customFormat="1" ht="20.25" customHeight="1" x14ac:dyDescent="0.2">
      <c r="A26" s="100"/>
      <c r="B26" s="50" t="s">
        <v>24</v>
      </c>
      <c r="C26" s="6">
        <v>215751.24713</v>
      </c>
      <c r="D26" s="6">
        <v>18462</v>
      </c>
      <c r="E26" s="6">
        <v>898.94105618192884</v>
      </c>
      <c r="F26" s="122">
        <v>321890</v>
      </c>
      <c r="G26" s="15">
        <v>57.354997048681227</v>
      </c>
      <c r="H26" s="100"/>
      <c r="I26" s="100"/>
    </row>
    <row r="27" spans="1:9" s="113" customFormat="1" ht="20.25" customHeight="1" x14ac:dyDescent="0.2">
      <c r="A27" s="100"/>
      <c r="B27" s="50" t="s">
        <v>25</v>
      </c>
      <c r="C27" s="6">
        <v>280577.77965000004</v>
      </c>
      <c r="D27" s="6">
        <v>15488.3</v>
      </c>
      <c r="E27" s="6">
        <v>1393.4974223719248</v>
      </c>
      <c r="F27" s="122">
        <v>181198</v>
      </c>
      <c r="G27" s="15">
        <v>85.477212772767899</v>
      </c>
      <c r="H27" s="100"/>
      <c r="I27" s="100"/>
    </row>
    <row r="28" spans="1:9" s="113" customFormat="1" ht="20.25" customHeight="1" x14ac:dyDescent="0.2">
      <c r="A28" s="100"/>
      <c r="B28" s="50" t="s">
        <v>26</v>
      </c>
      <c r="C28" s="6">
        <v>1172742.3976799999</v>
      </c>
      <c r="D28" s="6">
        <v>94959</v>
      </c>
      <c r="E28" s="6">
        <v>949.99898553788796</v>
      </c>
      <c r="F28" s="122">
        <v>2949050</v>
      </c>
      <c r="G28" s="15">
        <v>32.199860972177483</v>
      </c>
      <c r="H28" s="100"/>
      <c r="I28" s="100"/>
    </row>
    <row r="29" spans="1:9" s="113" customFormat="1" ht="20.25" customHeight="1" x14ac:dyDescent="0.2">
      <c r="A29" s="100"/>
      <c r="B29" s="50" t="s">
        <v>133</v>
      </c>
      <c r="C29" s="6">
        <v>383264.11972000002</v>
      </c>
      <c r="D29" s="6">
        <v>31961</v>
      </c>
      <c r="E29" s="6">
        <v>922.43219433299714</v>
      </c>
      <c r="F29" s="122">
        <v>700114</v>
      </c>
      <c r="G29" s="15">
        <v>45.65113681486158</v>
      </c>
      <c r="H29" s="100"/>
      <c r="I29" s="100"/>
    </row>
    <row r="30" spans="1:9" s="113" customFormat="1" ht="20.25" customHeight="1" x14ac:dyDescent="0.2">
      <c r="A30" s="100"/>
      <c r="B30" s="50" t="s">
        <v>27</v>
      </c>
      <c r="C30" s="6">
        <v>514145</v>
      </c>
      <c r="D30" s="6">
        <v>48190.566666666666</v>
      </c>
      <c r="E30" s="6">
        <v>820.69205905337049</v>
      </c>
      <c r="F30" s="122">
        <v>1216623</v>
      </c>
      <c r="G30" s="15">
        <v>39.610106554509215</v>
      </c>
      <c r="H30" s="100"/>
      <c r="I30" s="100"/>
    </row>
    <row r="31" spans="1:9" s="113" customFormat="1" ht="20.25" customHeight="1" thickBot="1" x14ac:dyDescent="0.25">
      <c r="A31" s="100"/>
      <c r="B31" s="50" t="s">
        <v>132</v>
      </c>
      <c r="C31" s="6">
        <v>196237.94055999999</v>
      </c>
      <c r="D31" s="6">
        <v>7326</v>
      </c>
      <c r="E31" s="6">
        <v>2060.5004363804364</v>
      </c>
      <c r="F31" s="122">
        <v>89992</v>
      </c>
      <c r="G31" s="15">
        <v>81.407236198773234</v>
      </c>
      <c r="H31" s="100"/>
      <c r="I31" s="100"/>
    </row>
    <row r="32" spans="1:9" s="113" customFormat="1" ht="26.25" customHeight="1" thickBot="1" x14ac:dyDescent="0.25">
      <c r="A32" s="100"/>
      <c r="B32" s="168" t="s">
        <v>28</v>
      </c>
      <c r="C32" s="176">
        <v>15149199.51285</v>
      </c>
      <c r="D32" s="176">
        <v>1213118.1333333335</v>
      </c>
      <c r="E32" s="176">
        <v>960.60145127663282</v>
      </c>
      <c r="F32" s="176">
        <v>34768457</v>
      </c>
      <c r="G32" s="177">
        <v>34.891342268462864</v>
      </c>
      <c r="H32" s="100"/>
      <c r="I32" s="100"/>
    </row>
    <row r="33" spans="2:8" ht="8.25" customHeight="1" x14ac:dyDescent="0.2">
      <c r="B33" s="40"/>
      <c r="C33" s="40"/>
      <c r="D33" s="40"/>
      <c r="E33" s="40"/>
      <c r="F33" s="40"/>
      <c r="G33" s="40"/>
      <c r="H33" s="40"/>
    </row>
    <row r="34" spans="2:8" x14ac:dyDescent="0.2">
      <c r="B34" s="67" t="s">
        <v>126</v>
      </c>
      <c r="C34" s="67"/>
      <c r="D34" s="67"/>
      <c r="E34" s="67"/>
      <c r="F34" s="67"/>
      <c r="G34" s="67"/>
      <c r="H34" s="40"/>
    </row>
    <row r="35" spans="2:8" x14ac:dyDescent="0.2">
      <c r="B35" s="136"/>
      <c r="C35" s="136"/>
      <c r="D35" s="136"/>
      <c r="E35" s="136"/>
      <c r="F35" s="136"/>
      <c r="G35" s="136"/>
      <c r="H35" s="40"/>
    </row>
    <row r="36" spans="2:8" x14ac:dyDescent="0.2">
      <c r="B36" s="133"/>
      <c r="C36" s="133"/>
      <c r="D36" s="133"/>
      <c r="E36" s="133"/>
      <c r="F36" s="133"/>
      <c r="G36" s="133"/>
    </row>
    <row r="37" spans="2:8" x14ac:dyDescent="0.2">
      <c r="B37" s="133"/>
      <c r="C37" s="133"/>
      <c r="D37" s="133"/>
      <c r="E37" s="133"/>
      <c r="F37" s="133"/>
      <c r="G37" s="133"/>
    </row>
    <row r="38" spans="2:8" x14ac:dyDescent="0.2">
      <c r="B38" s="133"/>
      <c r="C38" s="133"/>
      <c r="D38" s="133"/>
      <c r="E38" s="133"/>
      <c r="F38" s="133"/>
      <c r="G38" s="133"/>
    </row>
    <row r="39" spans="2:8" x14ac:dyDescent="0.2">
      <c r="B39" s="133"/>
      <c r="C39" s="133"/>
      <c r="D39" s="133"/>
      <c r="E39" s="133"/>
      <c r="F39" s="133"/>
      <c r="G39" s="133"/>
    </row>
    <row r="40" spans="2:8" x14ac:dyDescent="0.2">
      <c r="B40" s="133"/>
      <c r="C40" s="133"/>
      <c r="D40" s="133"/>
      <c r="E40" s="133"/>
      <c r="F40" s="133"/>
      <c r="G40" s="133"/>
    </row>
    <row r="41" spans="2:8" x14ac:dyDescent="0.2">
      <c r="B41" s="133"/>
      <c r="C41" s="133"/>
      <c r="D41" s="133"/>
      <c r="E41" s="133"/>
      <c r="F41" s="133"/>
      <c r="G41" s="133"/>
    </row>
    <row r="42" spans="2:8" x14ac:dyDescent="0.2">
      <c r="B42" s="133"/>
      <c r="C42" s="133"/>
      <c r="D42" s="133"/>
      <c r="E42" s="133"/>
      <c r="F42" s="133"/>
      <c r="G42" s="133"/>
    </row>
    <row r="43" spans="2:8" x14ac:dyDescent="0.2">
      <c r="B43" s="133"/>
      <c r="C43" s="133"/>
      <c r="D43" s="133"/>
      <c r="E43" s="133"/>
      <c r="F43" s="133"/>
      <c r="G43" s="133"/>
    </row>
  </sheetData>
  <mergeCells count="14">
    <mergeCell ref="B42:G42"/>
    <mergeCell ref="B43:G43"/>
    <mergeCell ref="B36:G36"/>
    <mergeCell ref="B37:G37"/>
    <mergeCell ref="B38:G38"/>
    <mergeCell ref="B39:G39"/>
    <mergeCell ref="B40:G40"/>
    <mergeCell ref="B41:G41"/>
    <mergeCell ref="B2:G2"/>
    <mergeCell ref="B3:G3"/>
    <mergeCell ref="B4:G4"/>
    <mergeCell ref="B5:G5"/>
    <mergeCell ref="B34:G34"/>
    <mergeCell ref="B35:G35"/>
  </mergeCells>
  <printOptions horizontalCentered="1" verticalCentered="1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12</vt:i4>
      </vt:variant>
    </vt:vector>
  </HeadingPairs>
  <TitlesOfParts>
    <vt:vector size="49" baseType="lpstr">
      <vt:lpstr>1987</vt:lpstr>
      <vt:lpstr>1988</vt:lpstr>
      <vt:lpstr>1989</vt:lpstr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ftomas</cp:lastModifiedBy>
  <dcterms:created xsi:type="dcterms:W3CDTF">2006-05-16T15:49:33Z</dcterms:created>
  <dcterms:modified xsi:type="dcterms:W3CDTF">2024-12-04T17:34:19Z</dcterms:modified>
</cp:coreProperties>
</file>