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9\Publicación\"/>
    </mc:Choice>
  </mc:AlternateContent>
  <bookViews>
    <workbookView xWindow="0" yWindow="0" windowWidth="20400" windowHeight="6720"/>
  </bookViews>
  <sheets>
    <sheet name="Jun-19" sheetId="1" r:id="rId1"/>
  </sheets>
  <externalReferences>
    <externalReference r:id="rId2"/>
  </externalReferences>
  <definedNames>
    <definedName name="_xlnm.Print_Area" localSheetId="0">'Jun-19'!$A$1:$I$40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 s="1"/>
  <c r="B31" i="1" s="1"/>
  <c r="I30" i="1"/>
  <c r="H30" i="1"/>
  <c r="G30" i="1"/>
  <c r="F30" i="1"/>
  <c r="E30" i="1"/>
  <c r="C30" i="1" s="1"/>
  <c r="B30" i="1" s="1"/>
  <c r="D30" i="1"/>
  <c r="I29" i="1"/>
  <c r="H29" i="1"/>
  <c r="G29" i="1"/>
  <c r="F29" i="1"/>
  <c r="E29" i="1"/>
  <c r="D29" i="1"/>
  <c r="C29" i="1" s="1"/>
  <c r="B29" i="1" s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 s="1"/>
  <c r="B27" i="1" s="1"/>
  <c r="I26" i="1"/>
  <c r="H26" i="1"/>
  <c r="G26" i="1"/>
  <c r="F26" i="1"/>
  <c r="E26" i="1"/>
  <c r="C26" i="1" s="1"/>
  <c r="B26" i="1" s="1"/>
  <c r="D26" i="1"/>
  <c r="I25" i="1"/>
  <c r="H25" i="1"/>
  <c r="G25" i="1"/>
  <c r="F25" i="1"/>
  <c r="E25" i="1"/>
  <c r="D25" i="1"/>
  <c r="C25" i="1" s="1"/>
  <c r="B25" i="1" s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 s="1"/>
  <c r="B23" i="1" s="1"/>
  <c r="I22" i="1"/>
  <c r="H22" i="1"/>
  <c r="G22" i="1"/>
  <c r="F22" i="1"/>
  <c r="E22" i="1"/>
  <c r="C22" i="1" s="1"/>
  <c r="B22" i="1" s="1"/>
  <c r="D22" i="1"/>
  <c r="I21" i="1"/>
  <c r="H21" i="1"/>
  <c r="G21" i="1"/>
  <c r="F21" i="1"/>
  <c r="E21" i="1"/>
  <c r="D21" i="1"/>
  <c r="C21" i="1" s="1"/>
  <c r="B21" i="1" s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 s="1"/>
  <c r="B19" i="1" s="1"/>
  <c r="I18" i="1"/>
  <c r="H18" i="1"/>
  <c r="G18" i="1"/>
  <c r="F18" i="1"/>
  <c r="E18" i="1"/>
  <c r="C18" i="1" s="1"/>
  <c r="B18" i="1" s="1"/>
  <c r="D18" i="1"/>
  <c r="I17" i="1"/>
  <c r="H17" i="1"/>
  <c r="G17" i="1"/>
  <c r="F17" i="1"/>
  <c r="E17" i="1"/>
  <c r="D17" i="1"/>
  <c r="C17" i="1" s="1"/>
  <c r="B17" i="1" s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 s="1"/>
  <c r="B15" i="1" s="1"/>
  <c r="I14" i="1"/>
  <c r="H14" i="1"/>
  <c r="G14" i="1"/>
  <c r="F14" i="1"/>
  <c r="E14" i="1"/>
  <c r="C14" i="1" s="1"/>
  <c r="B14" i="1" s="1"/>
  <c r="D14" i="1"/>
  <c r="I13" i="1"/>
  <c r="H13" i="1"/>
  <c r="G13" i="1"/>
  <c r="F13" i="1"/>
  <c r="E13" i="1"/>
  <c r="D13" i="1"/>
  <c r="C13" i="1" s="1"/>
  <c r="B13" i="1" s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 s="1"/>
  <c r="B11" i="1" s="1"/>
  <c r="I10" i="1"/>
  <c r="I7" i="1" s="1"/>
  <c r="H10" i="1"/>
  <c r="G10" i="1"/>
  <c r="F10" i="1"/>
  <c r="E10" i="1"/>
  <c r="E7" i="1" s="1"/>
  <c r="D10" i="1"/>
  <c r="I9" i="1"/>
  <c r="H9" i="1"/>
  <c r="H7" i="1" s="1"/>
  <c r="G9" i="1"/>
  <c r="F9" i="1"/>
  <c r="E9" i="1"/>
  <c r="D9" i="1"/>
  <c r="C9" i="1" s="1"/>
  <c r="B9" i="1" s="1"/>
  <c r="I8" i="1"/>
  <c r="H8" i="1"/>
  <c r="G8" i="1"/>
  <c r="G7" i="1" s="1"/>
  <c r="F8" i="1"/>
  <c r="E8" i="1"/>
  <c r="D8" i="1"/>
  <c r="C8" i="1"/>
  <c r="B28" i="1"/>
  <c r="B24" i="1"/>
  <c r="B20" i="1"/>
  <c r="B16" i="1"/>
  <c r="B12" i="1"/>
  <c r="B8" i="1"/>
  <c r="F7" i="1"/>
  <c r="D7" i="1" l="1"/>
  <c r="C10" i="1"/>
  <c r="B10" i="1" s="1"/>
  <c r="B7" i="1" s="1"/>
  <c r="C7" i="1" l="1"/>
</calcChain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<sst xmlns="http://schemas.openxmlformats.org/spreadsheetml/2006/main" count="40" uniqueCount="40">
  <si>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</si>
  <si>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</si>
  <si>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</si>
  <si>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</si>
  <si>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FONDO FIDUCIARIO INFRAESTRUCTURA REGIONAL</t>
  </si>
  <si>
    <t xml:space="preserve">FFDP
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</si>
  <si>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</si>
  <si>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</si>
  <si>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</si>
  <si>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</si>
  <si>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</si>
  <si>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</si>
  <si>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</si>
  <si>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</si>
  <si>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</si>
  <si>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</si>
  <si>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</si>
  <si>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</si>
  <si>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</si>
  <si>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</si>
  <si>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</si>
  <si>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</si>
  <si>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</si>
  <si>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</si>
  <si>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</si>
  <si>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</si>
  <si>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</si>
  <si>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</si>
  <si>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</si>
  <si>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</si>
  <si>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</si>
  <si>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</si>
  <si>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</si>
  <si>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</si>
  <si>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</si>
  <si>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</si>
  <si>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</si>
  <si>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</si>
  <si>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republicada en Junio de 2019</t>
  </si>
  <si>
    <t>STOCK DE DEUDA PROVINCIAL AL 30 DE JUNIO DE 2019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</si>
</sst>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10" fillId="4" borderId="0" xfId="1" applyFont="1" applyFill="1" applyAlignment="1">
      <alignment horizontal="center"/>
    </xf>
    <xf numFmtId="0" fontId="7" fillId="0" borderId="5" xfId="1" applyFont="1" applyFill="1" applyBorder="1" applyAlignment="1">
      <alignment horizontal="left"/>
    </xf>
    <xf numFmtId="3" fontId="11" fillId="0" borderId="5" xfId="1" applyNumberFormat="1" applyFont="1" applyFill="1" applyBorder="1"/>
    <xf numFmtId="3" fontId="10" fillId="4" borderId="0" xfId="1" applyNumberFormat="1" applyFont="1" applyFill="1" applyAlignment="1">
      <alignment horizontal="center"/>
    </xf>
    <xf numFmtId="0" fontId="7" fillId="5" borderId="5" xfId="1" applyFont="1" applyFill="1" applyBorder="1" applyAlignment="1">
      <alignment horizontal="left"/>
    </xf>
    <xf numFmtId="3" fontId="11" fillId="5" borderId="5" xfId="1" applyNumberFormat="1" applyFont="1" applyFill="1" applyBorder="1"/>
    <xf numFmtId="3" fontId="3" fillId="0" borderId="0" xfId="1" applyNumberFormat="1"/>
    <xf numFmtId="0" fontId="7" fillId="5" borderId="6" xfId="1" applyFont="1" applyFill="1" applyBorder="1" applyAlignment="1">
      <alignment horizontal="left"/>
    </xf>
    <xf numFmtId="3" fontId="11" fillId="5" borderId="6" xfId="1" applyNumberFormat="1" applyFont="1" applyFill="1" applyBorder="1"/>
    <xf numFmtId="0" fontId="12" fillId="0" borderId="0" xfId="1" applyFont="1" applyFill="1"/>
    <xf numFmtId="0" fontId="13" fillId="0" borderId="0" xfId="1" applyFont="1" applyFill="1" applyBorder="1" applyAlignment="1">
      <alignment horizontal="center"/>
    </xf>
    <xf numFmtId="3" fontId="14" fillId="0" borderId="0" xfId="1" applyNumberFormat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17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8" fillId="0" borderId="0" xfId="1" applyFont="1" applyAlignment="1">
      <alignment horizontal="left"/>
    </xf>
    <xf numFmtId="0" fontId="19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DEUDA/Publicaciones%20Internet/Congelados/2019/Stock%20Consolidado%20Junio%2019%20Pr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-19 (nuevo)"/>
      <sheetName val="Stock Consolidado Junio 19 Prov"/>
      <sheetName val="Jun-18 (nuevo)"/>
    </sheetNames>
    <sheetDataSet>
      <sheetData sheetId="0">
        <row r="8">
          <cell r="D8">
            <v>55813719.693121791</v>
          </cell>
          <cell r="N8">
            <v>9754053.9065547138</v>
          </cell>
          <cell r="R8">
            <v>57458.884383560944</v>
          </cell>
          <cell r="W8">
            <v>580072.40318351763</v>
          </cell>
          <cell r="Y8">
            <v>2344241.2629399183</v>
          </cell>
          <cell r="AB8">
            <v>427827932.43904459</v>
          </cell>
          <cell r="AI8">
            <v>17302428.377645355</v>
          </cell>
          <cell r="AM8">
            <v>0</v>
          </cell>
        </row>
        <row r="9">
          <cell r="D9">
            <v>6604365.3199819122</v>
          </cell>
          <cell r="N9">
            <v>265611.5071000086</v>
          </cell>
          <cell r="R9">
            <v>0</v>
          </cell>
          <cell r="W9">
            <v>484488.37317251397</v>
          </cell>
          <cell r="Y9">
            <v>0</v>
          </cell>
          <cell r="AB9">
            <v>0</v>
          </cell>
          <cell r="AI9">
            <v>0</v>
          </cell>
          <cell r="AM9">
            <v>157842.68615000002</v>
          </cell>
        </row>
        <row r="10">
          <cell r="D10">
            <v>25845712.941753663</v>
          </cell>
          <cell r="N10">
            <v>18393721.234890714</v>
          </cell>
          <cell r="R10">
            <v>2512810.4219090478</v>
          </cell>
          <cell r="W10">
            <v>2897063.9052264779</v>
          </cell>
          <cell r="Y10">
            <v>1006347.4666025351</v>
          </cell>
          <cell r="AB10">
            <v>83463969.875</v>
          </cell>
          <cell r="AI10">
            <v>6279156.5808855509</v>
          </cell>
          <cell r="AM10">
            <v>0</v>
          </cell>
        </row>
        <row r="11">
          <cell r="D11">
            <v>10558913.602105236</v>
          </cell>
          <cell r="N11">
            <v>928288.30263564468</v>
          </cell>
          <cell r="R11">
            <v>2395833.333333333</v>
          </cell>
          <cell r="W11">
            <v>1331191.3991255041</v>
          </cell>
          <cell r="Y11">
            <v>0</v>
          </cell>
          <cell r="AB11">
            <v>0</v>
          </cell>
          <cell r="AI11">
            <v>0</v>
          </cell>
          <cell r="AM11">
            <v>20258.893599999999</v>
          </cell>
        </row>
        <row r="12">
          <cell r="D12">
            <v>16510316.131456541</v>
          </cell>
          <cell r="N12">
            <v>1459622.9199553428</v>
          </cell>
          <cell r="R12">
            <v>8936609.2023333311</v>
          </cell>
          <cell r="W12">
            <v>338982.74816786597</v>
          </cell>
          <cell r="Y12">
            <v>4660254.5066416087</v>
          </cell>
          <cell r="AB12">
            <v>12363325.895146355</v>
          </cell>
          <cell r="AI12">
            <v>0</v>
          </cell>
          <cell r="AM12">
            <v>0</v>
          </cell>
        </row>
        <row r="13">
          <cell r="D13">
            <v>7066082.1033444004</v>
          </cell>
          <cell r="N13">
            <v>1735149.7901984248</v>
          </cell>
          <cell r="R13">
            <v>2879487.1532300008</v>
          </cell>
          <cell r="W13">
            <v>563592.97926615831</v>
          </cell>
          <cell r="Y13">
            <v>0</v>
          </cell>
          <cell r="AB13">
            <v>32189449.85536515</v>
          </cell>
          <cell r="AI13">
            <v>0</v>
          </cell>
          <cell r="AM13">
            <v>2376117.8847930203</v>
          </cell>
        </row>
        <row r="14">
          <cell r="D14">
            <v>14876748.651361644</v>
          </cell>
          <cell r="N14">
            <v>7004570.8212387562</v>
          </cell>
          <cell r="R14">
            <v>1500000</v>
          </cell>
          <cell r="W14">
            <v>583587.08132020093</v>
          </cell>
          <cell r="Y14">
            <v>2291.9314285714286</v>
          </cell>
          <cell r="AB14">
            <v>21496175.211352497</v>
          </cell>
          <cell r="AI14">
            <v>3070732.4287596382</v>
          </cell>
          <cell r="AM14">
            <v>0</v>
          </cell>
        </row>
        <row r="15">
          <cell r="D15">
            <v>8693152.2522451878</v>
          </cell>
          <cell r="N15">
            <v>126084.75270612523</v>
          </cell>
          <cell r="R15">
            <v>0</v>
          </cell>
          <cell r="W15">
            <v>304431.46694331587</v>
          </cell>
          <cell r="Y15">
            <v>0</v>
          </cell>
          <cell r="AB15">
            <v>883519.72434997815</v>
          </cell>
          <cell r="AI15">
            <v>0</v>
          </cell>
          <cell r="AM15">
            <v>8489.9889999999996</v>
          </cell>
        </row>
        <row r="16">
          <cell r="D16">
            <v>38049001.277065694</v>
          </cell>
          <cell r="N16">
            <v>23055930.118565071</v>
          </cell>
          <cell r="R16">
            <v>0</v>
          </cell>
          <cell r="W16">
            <v>0</v>
          </cell>
          <cell r="Y16">
            <v>0</v>
          </cell>
          <cell r="AB16">
            <v>80810752.356792465</v>
          </cell>
          <cell r="AI16">
            <v>0</v>
          </cell>
          <cell r="AM16">
            <v>14500</v>
          </cell>
        </row>
        <row r="17">
          <cell r="D17">
            <v>27837360.648645461</v>
          </cell>
          <cell r="N17">
            <v>450027.14047857671</v>
          </cell>
          <cell r="R17">
            <v>5918544.6481643831</v>
          </cell>
          <cell r="W17">
            <v>0</v>
          </cell>
          <cell r="Y17">
            <v>1317543.3749999998</v>
          </cell>
          <cell r="AB17">
            <v>8915443.0099999998</v>
          </cell>
          <cell r="AI17">
            <v>0</v>
          </cell>
          <cell r="AM17">
            <v>0</v>
          </cell>
        </row>
        <row r="18">
          <cell r="D18">
            <v>2219912.6636395063</v>
          </cell>
          <cell r="N18">
            <v>31531.603074424031</v>
          </cell>
          <cell r="R18">
            <v>0</v>
          </cell>
          <cell r="W18">
            <v>0</v>
          </cell>
          <cell r="Y18">
            <v>0</v>
          </cell>
          <cell r="AB18">
            <v>0</v>
          </cell>
          <cell r="AI18">
            <v>0</v>
          </cell>
          <cell r="AM18">
            <v>0</v>
          </cell>
        </row>
        <row r="19">
          <cell r="D19">
            <v>5197609.9620316103</v>
          </cell>
          <cell r="N19">
            <v>1684725.155535914</v>
          </cell>
          <cell r="R19">
            <v>0</v>
          </cell>
          <cell r="W19">
            <v>0</v>
          </cell>
          <cell r="Y19">
            <v>321817.22445776121</v>
          </cell>
          <cell r="AB19">
            <v>12808650.107841818</v>
          </cell>
          <cell r="AI19">
            <v>0</v>
          </cell>
          <cell r="AM19">
            <v>67844.555128585795</v>
          </cell>
        </row>
        <row r="20">
          <cell r="D20">
            <v>21980640.03040351</v>
          </cell>
          <cell r="N20">
            <v>6178440.33238097</v>
          </cell>
          <cell r="R20">
            <v>5750000</v>
          </cell>
          <cell r="W20">
            <v>591483.43516585999</v>
          </cell>
          <cell r="Y20">
            <v>9315855.6906297226</v>
          </cell>
          <cell r="AB20">
            <v>28952814.247545891</v>
          </cell>
          <cell r="AI20">
            <v>2790693.9684659885</v>
          </cell>
          <cell r="AM20">
            <v>0</v>
          </cell>
        </row>
        <row r="21">
          <cell r="D21">
            <v>7960455.813373155</v>
          </cell>
          <cell r="N21">
            <v>529784.14103793725</v>
          </cell>
          <cell r="R21">
            <v>21538.73</v>
          </cell>
          <cell r="W21">
            <v>703119.78944446088</v>
          </cell>
          <cell r="Y21">
            <v>242224.02646492037</v>
          </cell>
          <cell r="AB21">
            <v>2214652.2520236671</v>
          </cell>
          <cell r="AI21">
            <v>0</v>
          </cell>
          <cell r="AM21">
            <v>30730.309774972084</v>
          </cell>
        </row>
        <row r="22">
          <cell r="D22">
            <v>9315921.9873041362</v>
          </cell>
          <cell r="N22">
            <v>3593624.1242040168</v>
          </cell>
          <cell r="R22">
            <v>1564583.3333333333</v>
          </cell>
          <cell r="W22">
            <v>437820.83024964639</v>
          </cell>
          <cell r="Y22">
            <v>7384946.5952405836</v>
          </cell>
          <cell r="AB22">
            <v>34163345.246750556</v>
          </cell>
          <cell r="AI22">
            <v>0</v>
          </cell>
          <cell r="AM22">
            <v>0</v>
          </cell>
        </row>
        <row r="23">
          <cell r="D23">
            <v>9118064.4456030093</v>
          </cell>
          <cell r="N23">
            <v>3145813.4975248021</v>
          </cell>
          <cell r="R23">
            <v>930745.90475534229</v>
          </cell>
          <cell r="W23">
            <v>271191.09739317698</v>
          </cell>
          <cell r="Y23">
            <v>64285.714298571424</v>
          </cell>
          <cell r="AB23">
            <v>18643173.579812609</v>
          </cell>
          <cell r="AI23">
            <v>124091.94927938444</v>
          </cell>
          <cell r="AM23"/>
        </row>
        <row r="24">
          <cell r="D24">
            <v>11053634.995406266</v>
          </cell>
          <cell r="N24">
            <v>2173458.6702032508</v>
          </cell>
          <cell r="R24">
            <v>1500000</v>
          </cell>
          <cell r="W24">
            <v>659789.7807382493</v>
          </cell>
          <cell r="Y24">
            <v>0</v>
          </cell>
          <cell r="AB24">
            <v>17892497.005245868</v>
          </cell>
          <cell r="AI24">
            <v>1314312.9786607313</v>
          </cell>
          <cell r="AM24">
            <v>0</v>
          </cell>
        </row>
        <row r="25">
          <cell r="D25">
            <v>12131181.734137848</v>
          </cell>
          <cell r="N25">
            <v>5297247.2779003279</v>
          </cell>
          <cell r="R25">
            <v>0</v>
          </cell>
          <cell r="W25">
            <v>0</v>
          </cell>
          <cell r="Y25">
            <v>0</v>
          </cell>
          <cell r="AB25">
            <v>575696.49550752819</v>
          </cell>
          <cell r="AI25">
            <v>1631190.7386459054</v>
          </cell>
          <cell r="AM25">
            <v>0</v>
          </cell>
        </row>
        <row r="26">
          <cell r="D26">
            <v>1142530.5588120497</v>
          </cell>
          <cell r="N26">
            <v>0</v>
          </cell>
          <cell r="R26">
            <v>270022.88164180331</v>
          </cell>
          <cell r="W26">
            <v>0</v>
          </cell>
          <cell r="Y26">
            <v>0</v>
          </cell>
          <cell r="AB26">
            <v>0</v>
          </cell>
          <cell r="AI26">
            <v>0</v>
          </cell>
          <cell r="AM26">
            <v>0</v>
          </cell>
        </row>
        <row r="27">
          <cell r="D27">
            <v>10066109.106495745</v>
          </cell>
          <cell r="N27">
            <v>94663.90721955277</v>
          </cell>
          <cell r="R27">
            <v>2195524.0395</v>
          </cell>
          <cell r="W27">
            <v>83728.159066963766</v>
          </cell>
          <cell r="Y27">
            <v>602165.66201111104</v>
          </cell>
          <cell r="AB27">
            <v>0</v>
          </cell>
          <cell r="AI27">
            <v>0</v>
          </cell>
          <cell r="AM27">
            <v>0</v>
          </cell>
        </row>
        <row r="28">
          <cell r="D28">
            <v>6039830.3673044862</v>
          </cell>
          <cell r="N28">
            <v>5924830.3673044862</v>
          </cell>
          <cell r="R28">
            <v>0</v>
          </cell>
          <cell r="W28">
            <v>0</v>
          </cell>
          <cell r="Y28">
            <v>0</v>
          </cell>
          <cell r="AB28">
            <v>21224150</v>
          </cell>
          <cell r="AI28">
            <v>0</v>
          </cell>
          <cell r="AM28">
            <v>685024.6</v>
          </cell>
        </row>
        <row r="29">
          <cell r="D29">
            <v>6584463.7358344458</v>
          </cell>
          <cell r="N29">
            <v>457395.54420276522</v>
          </cell>
          <cell r="R29">
            <v>0</v>
          </cell>
          <cell r="W29">
            <v>0</v>
          </cell>
          <cell r="Y29">
            <v>0</v>
          </cell>
          <cell r="AB29">
            <v>598390.99685263215</v>
          </cell>
          <cell r="AI29">
            <v>0</v>
          </cell>
          <cell r="AM29">
            <v>0</v>
          </cell>
        </row>
        <row r="30">
          <cell r="D30">
            <v>4658987.8072225098</v>
          </cell>
          <cell r="N30">
            <v>25276.244342815993</v>
          </cell>
          <cell r="R30">
            <v>762500</v>
          </cell>
          <cell r="W30">
            <v>854545.92539804277</v>
          </cell>
          <cell r="Y30">
            <v>0</v>
          </cell>
          <cell r="AB30">
            <v>8277429.380140001</v>
          </cell>
          <cell r="AI30">
            <v>0</v>
          </cell>
          <cell r="AM30">
            <v>866034.39500000002</v>
          </cell>
        </row>
        <row r="31">
          <cell r="D31">
            <v>14496283.317529218</v>
          </cell>
          <cell r="N31">
            <v>178258.27094811352</v>
          </cell>
          <cell r="R31">
            <v>1499999.9999999998</v>
          </cell>
          <cell r="W31">
            <v>39384.218391805</v>
          </cell>
          <cell r="Y31">
            <v>0</v>
          </cell>
          <cell r="AB31">
            <v>535635.82880576223</v>
          </cell>
          <cell r="AI31">
            <v>0</v>
          </cell>
          <cell r="AM31">
            <v>429544.8082816666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N38"/>
  <sheetViews>
    <sheetView tabSelected="1" zoomScale="75" workbookViewId="0">
      <selection activeCell="A3" sqref="A3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1" width="11.42578125" style="1"/>
    <col min="12" max="12" width="12.5703125" style="1" bestFit="1" customWidth="1"/>
    <col min="13" max="16384" width="11.42578125" style="1"/>
  </cols>
  <sheetData>
    <row r="1" spans="1:14" ht="13.5" thickBot="1" x14ac:dyDescent="0.25"/>
    <row r="2" spans="1:14" ht="16.5" thickBot="1" x14ac:dyDescent="0.25">
      <c r="A2" s="2" t="s">
        <v>39</v>
      </c>
      <c r="B2" s="3"/>
      <c r="C2" s="3"/>
      <c r="D2" s="3"/>
      <c r="E2" s="3"/>
      <c r="F2" s="3"/>
      <c r="G2" s="3"/>
      <c r="H2" s="3"/>
      <c r="I2" s="4"/>
    </row>
    <row r="3" spans="1:14" ht="15" x14ac:dyDescent="0.25">
      <c r="A3" s="5"/>
      <c r="B3" s="6"/>
      <c r="C3" s="5"/>
      <c r="D3" s="7"/>
      <c r="E3" s="8"/>
      <c r="F3" s="8"/>
      <c r="G3" s="7"/>
      <c r="H3" s="9"/>
      <c r="I3" s="9"/>
    </row>
    <row r="4" spans="1:14" ht="15" x14ac:dyDescent="0.25">
      <c r="A4" s="10"/>
      <c r="B4" s="10"/>
      <c r="C4" s="10"/>
      <c r="D4" s="10"/>
      <c r="E4" s="10" t="s">
        <v>0</v>
      </c>
      <c r="F4" s="10"/>
      <c r="G4" s="10"/>
      <c r="H4" s="10"/>
      <c r="I4" s="10"/>
    </row>
    <row r="5" spans="1:14" ht="15.75" thickBot="1" x14ac:dyDescent="0.3">
      <c r="A5" s="11"/>
      <c r="B5" s="5"/>
      <c r="C5" s="5"/>
      <c r="D5" s="5"/>
      <c r="E5" s="5"/>
      <c r="F5" s="5"/>
      <c r="G5" s="5"/>
      <c r="H5" s="5"/>
      <c r="I5" s="5"/>
    </row>
    <row r="6" spans="1:14" ht="45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L6" s="13"/>
    </row>
    <row r="7" spans="1:14" ht="15.75" thickBot="1" x14ac:dyDescent="0.3">
      <c r="A7" s="14" t="s">
        <v>10</v>
      </c>
      <c r="B7" s="15">
        <f t="shared" ref="B7:I7" si="0">SUM(B8:B31)</f>
        <v>1212088971.2535422</v>
      </c>
      <c r="C7" s="15">
        <f t="shared" si="0"/>
        <v>191912757.39113837</v>
      </c>
      <c r="D7" s="15">
        <f t="shared" si="0"/>
        <v>10724473.592253761</v>
      </c>
      <c r="E7" s="15">
        <f t="shared" si="0"/>
        <v>38695658.532584138</v>
      </c>
      <c r="F7" s="15">
        <f t="shared" si="0"/>
        <v>27261973.455715302</v>
      </c>
      <c r="G7" s="15">
        <f t="shared" si="0"/>
        <v>4656388.1217282452</v>
      </c>
      <c r="H7" s="15">
        <f t="shared" si="0"/>
        <v>813837003.50757742</v>
      </c>
      <c r="I7" s="15">
        <f t="shared" si="0"/>
        <v>125000716.65254533</v>
      </c>
      <c r="L7" s="16"/>
    </row>
    <row r="8" spans="1:14" ht="15" x14ac:dyDescent="0.25">
      <c r="A8" s="17" t="s">
        <v>11</v>
      </c>
      <c r="B8" s="18">
        <f t="shared" ref="B8:B31" si="1">+C8+D8+E8+F8+G8+H8+I8</f>
        <v>503288321.77275169</v>
      </c>
      <c r="C8" s="18">
        <f>+'[1]Jun-19 (nuevo)'!$D8-D8-E8-'[1]Jun-19 (nuevo)'!$N8</f>
        <v>45422134.498999998</v>
      </c>
      <c r="D8" s="18">
        <f>+'[1]Jun-19 (nuevo)'!$W8</f>
        <v>580072.40318351763</v>
      </c>
      <c r="E8" s="18">
        <f>+'[1]Jun-19 (nuevo)'!$R8</f>
        <v>57458.884383560944</v>
      </c>
      <c r="F8" s="18">
        <f>+'[1]Jun-19 (nuevo)'!$Y8</f>
        <v>2344241.2629399183</v>
      </c>
      <c r="G8" s="18">
        <f>+'[1]Jun-19 (nuevo)'!$AM8</f>
        <v>0</v>
      </c>
      <c r="H8" s="18">
        <f>+'[1]Jun-19 (nuevo)'!$AB8</f>
        <v>427827932.43904459</v>
      </c>
      <c r="I8" s="18">
        <f>+'[1]Jun-19 (nuevo)'!$AI8+'[1]Jun-19 (nuevo)'!$N8</f>
        <v>27056482.284200069</v>
      </c>
      <c r="L8" s="19"/>
    </row>
    <row r="9" spans="1:14" ht="15" x14ac:dyDescent="0.25">
      <c r="A9" s="20" t="s">
        <v>12</v>
      </c>
      <c r="B9" s="21">
        <f t="shared" si="1"/>
        <v>6762208.0061319126</v>
      </c>
      <c r="C9" s="21">
        <f>+'[1]Jun-19 (nuevo)'!$D9-D9-E9-'[1]Jun-19 (nuevo)'!$N9</f>
        <v>5854265.4397093896</v>
      </c>
      <c r="D9" s="21">
        <f>+'[1]Jun-19 (nuevo)'!$W9</f>
        <v>484488.37317251397</v>
      </c>
      <c r="E9" s="21">
        <f>+'[1]Jun-19 (nuevo)'!$R9</f>
        <v>0</v>
      </c>
      <c r="F9" s="21">
        <f>+'[1]Jun-19 (nuevo)'!$Y9</f>
        <v>0</v>
      </c>
      <c r="G9" s="21">
        <f>+'[1]Jun-19 (nuevo)'!$AM9</f>
        <v>157842.68615000002</v>
      </c>
      <c r="H9" s="21">
        <f>+'[1]Jun-19 (nuevo)'!$AB9</f>
        <v>0</v>
      </c>
      <c r="I9" s="21">
        <f>+'[1]Jun-19 (nuevo)'!$AI9+'[1]Jun-19 (nuevo)'!$N9</f>
        <v>265611.5071000086</v>
      </c>
      <c r="L9" s="19"/>
    </row>
    <row r="10" spans="1:14" ht="15" x14ac:dyDescent="0.25">
      <c r="A10" s="17" t="s">
        <v>13</v>
      </c>
      <c r="B10" s="18">
        <f t="shared" si="1"/>
        <v>116595186.86424175</v>
      </c>
      <c r="C10" s="18">
        <f>+'[1]Jun-19 (nuevo)'!$D10-D10-E10-'[1]Jun-19 (nuevo)'!$N10</f>
        <v>2042117.3797274232</v>
      </c>
      <c r="D10" s="18">
        <f>+'[1]Jun-19 (nuevo)'!$W10</f>
        <v>2897063.9052264779</v>
      </c>
      <c r="E10" s="18">
        <f>+'[1]Jun-19 (nuevo)'!$R10</f>
        <v>2512810.4219090478</v>
      </c>
      <c r="F10" s="18">
        <f>+'[1]Jun-19 (nuevo)'!$Y10</f>
        <v>1006347.4666025351</v>
      </c>
      <c r="G10" s="18">
        <f>+'[1]Jun-19 (nuevo)'!$AM10</f>
        <v>0</v>
      </c>
      <c r="H10" s="18">
        <f>+'[1]Jun-19 (nuevo)'!$AB10</f>
        <v>83463969.875</v>
      </c>
      <c r="I10" s="18">
        <f>+'[1]Jun-19 (nuevo)'!$AI10+'[1]Jun-19 (nuevo)'!$N10</f>
        <v>24672877.815776266</v>
      </c>
      <c r="L10" s="19"/>
      <c r="N10" s="22"/>
    </row>
    <row r="11" spans="1:14" ht="15" x14ac:dyDescent="0.25">
      <c r="A11" s="20" t="s">
        <v>14</v>
      </c>
      <c r="B11" s="21">
        <f t="shared" si="1"/>
        <v>10579172.495705238</v>
      </c>
      <c r="C11" s="21">
        <f>+'[1]Jun-19 (nuevo)'!$D11-D11-E11-'[1]Jun-19 (nuevo)'!$N11</f>
        <v>5903600.5670107547</v>
      </c>
      <c r="D11" s="21">
        <f>+'[1]Jun-19 (nuevo)'!$W11</f>
        <v>1331191.3991255041</v>
      </c>
      <c r="E11" s="21">
        <f>+'[1]Jun-19 (nuevo)'!$R11</f>
        <v>2395833.333333333</v>
      </c>
      <c r="F11" s="21">
        <f>+'[1]Jun-19 (nuevo)'!$Y11</f>
        <v>0</v>
      </c>
      <c r="G11" s="21">
        <f>+'[1]Jun-19 (nuevo)'!$AM11</f>
        <v>20258.893599999999</v>
      </c>
      <c r="H11" s="21">
        <f>+'[1]Jun-19 (nuevo)'!$AB11</f>
        <v>0</v>
      </c>
      <c r="I11" s="21">
        <f>+'[1]Jun-19 (nuevo)'!$AI11+'[1]Jun-19 (nuevo)'!$N11</f>
        <v>928288.30263564468</v>
      </c>
      <c r="L11" s="19"/>
    </row>
    <row r="12" spans="1:14" ht="15" x14ac:dyDescent="0.25">
      <c r="A12" s="17" t="s">
        <v>15</v>
      </c>
      <c r="B12" s="18">
        <f t="shared" si="1"/>
        <v>33533896.533244502</v>
      </c>
      <c r="C12" s="18">
        <f>+'[1]Jun-19 (nuevo)'!$D12-D12-E12-'[1]Jun-19 (nuevo)'!$N12</f>
        <v>5775101.2609999999</v>
      </c>
      <c r="D12" s="18">
        <f>+'[1]Jun-19 (nuevo)'!$W12</f>
        <v>338982.74816786597</v>
      </c>
      <c r="E12" s="18">
        <f>+'[1]Jun-19 (nuevo)'!$R12</f>
        <v>8936609.2023333311</v>
      </c>
      <c r="F12" s="18">
        <f>+'[1]Jun-19 (nuevo)'!$Y12</f>
        <v>4660254.5066416087</v>
      </c>
      <c r="G12" s="18">
        <f>+'[1]Jun-19 (nuevo)'!$AM12</f>
        <v>0</v>
      </c>
      <c r="H12" s="18">
        <f>+'[1]Jun-19 (nuevo)'!$AB12</f>
        <v>12363325.895146355</v>
      </c>
      <c r="I12" s="18">
        <f>+'[1]Jun-19 (nuevo)'!$AI12+'[1]Jun-19 (nuevo)'!$N12</f>
        <v>1459622.9199553428</v>
      </c>
      <c r="L12" s="19"/>
    </row>
    <row r="13" spans="1:14" ht="15" x14ac:dyDescent="0.25">
      <c r="A13" s="20" t="s">
        <v>16</v>
      </c>
      <c r="B13" s="21">
        <f t="shared" si="1"/>
        <v>41631649.843502566</v>
      </c>
      <c r="C13" s="21">
        <f>+'[1]Jun-19 (nuevo)'!$D13-D13-E13-'[1]Jun-19 (nuevo)'!$N13</f>
        <v>1887852.1806498165</v>
      </c>
      <c r="D13" s="21">
        <f>+'[1]Jun-19 (nuevo)'!$W13</f>
        <v>563592.97926615831</v>
      </c>
      <c r="E13" s="21">
        <f>+'[1]Jun-19 (nuevo)'!$R13</f>
        <v>2879487.1532300008</v>
      </c>
      <c r="F13" s="21">
        <f>+'[1]Jun-19 (nuevo)'!$Y13</f>
        <v>0</v>
      </c>
      <c r="G13" s="21">
        <f>+'[1]Jun-19 (nuevo)'!$AM13</f>
        <v>2376117.8847930203</v>
      </c>
      <c r="H13" s="21">
        <f>+'[1]Jun-19 (nuevo)'!$AB13</f>
        <v>32189449.85536515</v>
      </c>
      <c r="I13" s="21">
        <f>+'[1]Jun-19 (nuevo)'!$AI13+'[1]Jun-19 (nuevo)'!$N13</f>
        <v>1735149.7901984248</v>
      </c>
      <c r="L13" s="19"/>
    </row>
    <row r="14" spans="1:14" ht="15" x14ac:dyDescent="0.25">
      <c r="A14" s="17" t="s">
        <v>17</v>
      </c>
      <c r="B14" s="18">
        <f t="shared" si="1"/>
        <v>39445948.222902358</v>
      </c>
      <c r="C14" s="18">
        <f>+'[1]Jun-19 (nuevo)'!$D14-D14-E14-'[1]Jun-19 (nuevo)'!$N14</f>
        <v>5788590.748802688</v>
      </c>
      <c r="D14" s="18">
        <f>+'[1]Jun-19 (nuevo)'!$W14</f>
        <v>583587.08132020093</v>
      </c>
      <c r="E14" s="18">
        <f>+'[1]Jun-19 (nuevo)'!$R14</f>
        <v>1500000</v>
      </c>
      <c r="F14" s="18">
        <f>+'[1]Jun-19 (nuevo)'!$Y14</f>
        <v>2291.9314285714286</v>
      </c>
      <c r="G14" s="18">
        <f>+'[1]Jun-19 (nuevo)'!$AM14</f>
        <v>0</v>
      </c>
      <c r="H14" s="18">
        <f>+'[1]Jun-19 (nuevo)'!$AB14</f>
        <v>21496175.211352497</v>
      </c>
      <c r="I14" s="18">
        <f>+'[1]Jun-19 (nuevo)'!$AI14+'[1]Jun-19 (nuevo)'!$N14</f>
        <v>10075303.249998394</v>
      </c>
      <c r="L14" s="19"/>
    </row>
    <row r="15" spans="1:14" ht="15" x14ac:dyDescent="0.25">
      <c r="A15" s="20" t="s">
        <v>18</v>
      </c>
      <c r="B15" s="21">
        <f t="shared" si="1"/>
        <v>9585161.9655951653</v>
      </c>
      <c r="C15" s="21">
        <f>+'[1]Jun-19 (nuevo)'!$D15-D15-E15-'[1]Jun-19 (nuevo)'!$N15</f>
        <v>8262636.0325957462</v>
      </c>
      <c r="D15" s="21">
        <f>+'[1]Jun-19 (nuevo)'!$W15</f>
        <v>304431.46694331587</v>
      </c>
      <c r="E15" s="21">
        <f>+'[1]Jun-19 (nuevo)'!$R15</f>
        <v>0</v>
      </c>
      <c r="F15" s="21">
        <f>+'[1]Jun-19 (nuevo)'!$Y15</f>
        <v>0</v>
      </c>
      <c r="G15" s="21">
        <f>+'[1]Jun-19 (nuevo)'!$AM15</f>
        <v>8489.9889999999996</v>
      </c>
      <c r="H15" s="21">
        <f>+'[1]Jun-19 (nuevo)'!$AB15</f>
        <v>883519.72434997815</v>
      </c>
      <c r="I15" s="21">
        <f>+'[1]Jun-19 (nuevo)'!$AI15+'[1]Jun-19 (nuevo)'!$N15</f>
        <v>126084.75270612523</v>
      </c>
      <c r="L15" s="19"/>
    </row>
    <row r="16" spans="1:14" ht="15" x14ac:dyDescent="0.25">
      <c r="A16" s="17" t="s">
        <v>19</v>
      </c>
      <c r="B16" s="18">
        <f t="shared" si="1"/>
        <v>118874253.63385816</v>
      </c>
      <c r="C16" s="18">
        <f>+'[1]Jun-19 (nuevo)'!$D16-D16-E16-'[1]Jun-19 (nuevo)'!$N16</f>
        <v>14993071.158500623</v>
      </c>
      <c r="D16" s="18">
        <f>+'[1]Jun-19 (nuevo)'!$W16</f>
        <v>0</v>
      </c>
      <c r="E16" s="18">
        <f>+'[1]Jun-19 (nuevo)'!$R16</f>
        <v>0</v>
      </c>
      <c r="F16" s="18">
        <f>+'[1]Jun-19 (nuevo)'!$Y16</f>
        <v>0</v>
      </c>
      <c r="G16" s="18">
        <f>+'[1]Jun-19 (nuevo)'!$AM16</f>
        <v>14500</v>
      </c>
      <c r="H16" s="18">
        <f>+'[1]Jun-19 (nuevo)'!$AB16</f>
        <v>80810752.356792465</v>
      </c>
      <c r="I16" s="18">
        <f>+'[1]Jun-19 (nuevo)'!$AI16+'[1]Jun-19 (nuevo)'!$N16</f>
        <v>23055930.118565071</v>
      </c>
      <c r="L16" s="19"/>
    </row>
    <row r="17" spans="1:12" ht="15" x14ac:dyDescent="0.25">
      <c r="A17" s="20" t="s">
        <v>20</v>
      </c>
      <c r="B17" s="21">
        <f t="shared" si="1"/>
        <v>38070347.033645459</v>
      </c>
      <c r="C17" s="21">
        <f>+'[1]Jun-19 (nuevo)'!$D17-D17-E17-'[1]Jun-19 (nuevo)'!$N17</f>
        <v>21468788.860002499</v>
      </c>
      <c r="D17" s="21">
        <f>+'[1]Jun-19 (nuevo)'!$W17</f>
        <v>0</v>
      </c>
      <c r="E17" s="21">
        <f>+'[1]Jun-19 (nuevo)'!$R17</f>
        <v>5918544.6481643831</v>
      </c>
      <c r="F17" s="21">
        <f>+'[1]Jun-19 (nuevo)'!$Y17</f>
        <v>1317543.3749999998</v>
      </c>
      <c r="G17" s="21">
        <f>+'[1]Jun-19 (nuevo)'!$AM17</f>
        <v>0</v>
      </c>
      <c r="H17" s="21">
        <f>+'[1]Jun-19 (nuevo)'!$AB17</f>
        <v>8915443.0099999998</v>
      </c>
      <c r="I17" s="21">
        <f>+'[1]Jun-19 (nuevo)'!$AI17+'[1]Jun-19 (nuevo)'!$N17</f>
        <v>450027.14047857671</v>
      </c>
      <c r="L17" s="19"/>
    </row>
    <row r="18" spans="1:12" ht="15" x14ac:dyDescent="0.25">
      <c r="A18" s="17" t="s">
        <v>21</v>
      </c>
      <c r="B18" s="18">
        <f t="shared" si="1"/>
        <v>2219912.6636395063</v>
      </c>
      <c r="C18" s="18">
        <f>+'[1]Jun-19 (nuevo)'!$D18-D18-E18-'[1]Jun-19 (nuevo)'!$N18</f>
        <v>2188381.0605650824</v>
      </c>
      <c r="D18" s="18">
        <f>+'[1]Jun-19 (nuevo)'!$W18</f>
        <v>0</v>
      </c>
      <c r="E18" s="18">
        <f>+'[1]Jun-19 (nuevo)'!$R18</f>
        <v>0</v>
      </c>
      <c r="F18" s="18">
        <f>+'[1]Jun-19 (nuevo)'!$Y18</f>
        <v>0</v>
      </c>
      <c r="G18" s="18">
        <f>+'[1]Jun-19 (nuevo)'!$AM18</f>
        <v>0</v>
      </c>
      <c r="H18" s="18">
        <f>+'[1]Jun-19 (nuevo)'!$AB18</f>
        <v>0</v>
      </c>
      <c r="I18" s="18">
        <f>+'[1]Jun-19 (nuevo)'!$AI18+'[1]Jun-19 (nuevo)'!$N18</f>
        <v>31531.603074424031</v>
      </c>
      <c r="L18" s="19"/>
    </row>
    <row r="19" spans="1:12" ht="15" x14ac:dyDescent="0.25">
      <c r="A19" s="20" t="s">
        <v>22</v>
      </c>
      <c r="B19" s="21">
        <f t="shared" si="1"/>
        <v>18395921.849459775</v>
      </c>
      <c r="C19" s="21">
        <f>+'[1]Jun-19 (nuevo)'!$D19-D19-E19-'[1]Jun-19 (nuevo)'!$N19</f>
        <v>3512884.8064956963</v>
      </c>
      <c r="D19" s="21">
        <f>+'[1]Jun-19 (nuevo)'!$W19</f>
        <v>0</v>
      </c>
      <c r="E19" s="21">
        <f>+'[1]Jun-19 (nuevo)'!$R19</f>
        <v>0</v>
      </c>
      <c r="F19" s="21">
        <f>+'[1]Jun-19 (nuevo)'!$Y19</f>
        <v>321817.22445776121</v>
      </c>
      <c r="G19" s="21">
        <f>+'[1]Jun-19 (nuevo)'!$AM19</f>
        <v>67844.555128585795</v>
      </c>
      <c r="H19" s="21">
        <f>+'[1]Jun-19 (nuevo)'!$AB19</f>
        <v>12808650.107841818</v>
      </c>
      <c r="I19" s="21">
        <f>+'[1]Jun-19 (nuevo)'!$AI19+'[1]Jun-19 (nuevo)'!$N19</f>
        <v>1684725.155535914</v>
      </c>
      <c r="L19" s="19"/>
    </row>
    <row r="20" spans="1:12" ht="15" x14ac:dyDescent="0.25">
      <c r="A20" s="17" t="s">
        <v>23</v>
      </c>
      <c r="B20" s="18">
        <f t="shared" si="1"/>
        <v>63040003.937045112</v>
      </c>
      <c r="C20" s="18">
        <f>+'[1]Jun-19 (nuevo)'!$D20-D20-E20-'[1]Jun-19 (nuevo)'!$N20</f>
        <v>9460716.2628566809</v>
      </c>
      <c r="D20" s="18">
        <f>+'[1]Jun-19 (nuevo)'!$W20</f>
        <v>591483.43516585999</v>
      </c>
      <c r="E20" s="18">
        <f>+'[1]Jun-19 (nuevo)'!$R20</f>
        <v>5750000</v>
      </c>
      <c r="F20" s="18">
        <f>+'[1]Jun-19 (nuevo)'!$Y20</f>
        <v>9315855.6906297226</v>
      </c>
      <c r="G20" s="18">
        <f>+'[1]Jun-19 (nuevo)'!$AM20</f>
        <v>0</v>
      </c>
      <c r="H20" s="18">
        <f>+'[1]Jun-19 (nuevo)'!$AB20</f>
        <v>28952814.247545891</v>
      </c>
      <c r="I20" s="18">
        <f>+'[1]Jun-19 (nuevo)'!$AI20+'[1]Jun-19 (nuevo)'!$N20</f>
        <v>8969134.3008469585</v>
      </c>
      <c r="L20" s="19"/>
    </row>
    <row r="21" spans="1:12" ht="15" x14ac:dyDescent="0.25">
      <c r="A21" s="20" t="s">
        <v>24</v>
      </c>
      <c r="B21" s="21">
        <f t="shared" si="1"/>
        <v>10448062.401636716</v>
      </c>
      <c r="C21" s="21">
        <f>+'[1]Jun-19 (nuevo)'!$D21-D21-E21-'[1]Jun-19 (nuevo)'!$N21</f>
        <v>6706013.1528907567</v>
      </c>
      <c r="D21" s="21">
        <f>+'[1]Jun-19 (nuevo)'!$W21</f>
        <v>703119.78944446088</v>
      </c>
      <c r="E21" s="21">
        <f>+'[1]Jun-19 (nuevo)'!$R21</f>
        <v>21538.73</v>
      </c>
      <c r="F21" s="21">
        <f>+'[1]Jun-19 (nuevo)'!$Y21</f>
        <v>242224.02646492037</v>
      </c>
      <c r="G21" s="21">
        <f>+'[1]Jun-19 (nuevo)'!$AM21</f>
        <v>30730.309774972084</v>
      </c>
      <c r="H21" s="21">
        <f>+'[1]Jun-19 (nuevo)'!$AB21</f>
        <v>2214652.2520236671</v>
      </c>
      <c r="I21" s="21">
        <f>+'[1]Jun-19 (nuevo)'!$AI21+'[1]Jun-19 (nuevo)'!$N21</f>
        <v>529784.14103793725</v>
      </c>
      <c r="L21" s="19"/>
    </row>
    <row r="22" spans="1:12" ht="15" x14ac:dyDescent="0.25">
      <c r="A22" s="17" t="s">
        <v>25</v>
      </c>
      <c r="B22" s="18">
        <f t="shared" si="1"/>
        <v>50864213.829295278</v>
      </c>
      <c r="C22" s="18">
        <f>+'[1]Jun-19 (nuevo)'!$D22-D22-E22-'[1]Jun-19 (nuevo)'!$N22</f>
        <v>3719893.6995171397</v>
      </c>
      <c r="D22" s="18">
        <f>+'[1]Jun-19 (nuevo)'!$W22</f>
        <v>437820.83024964639</v>
      </c>
      <c r="E22" s="18">
        <f>+'[1]Jun-19 (nuevo)'!$R22</f>
        <v>1564583.3333333333</v>
      </c>
      <c r="F22" s="18">
        <f>+'[1]Jun-19 (nuevo)'!$Y22</f>
        <v>7384946.5952405836</v>
      </c>
      <c r="G22" s="18">
        <f>+'[1]Jun-19 (nuevo)'!$AM22</f>
        <v>0</v>
      </c>
      <c r="H22" s="18">
        <f>+'[1]Jun-19 (nuevo)'!$AB22</f>
        <v>34163345.246750556</v>
      </c>
      <c r="I22" s="18">
        <f>+'[1]Jun-19 (nuevo)'!$AI22+'[1]Jun-19 (nuevo)'!$N22</f>
        <v>3593624.1242040168</v>
      </c>
      <c r="L22" s="19"/>
    </row>
    <row r="23" spans="1:12" ht="15" x14ac:dyDescent="0.25">
      <c r="A23" s="20" t="s">
        <v>26</v>
      </c>
      <c r="B23" s="21">
        <f t="shared" si="1"/>
        <v>27949615.688993573</v>
      </c>
      <c r="C23" s="21">
        <f>+'[1]Jun-19 (nuevo)'!$D23-D23-E23-'[1]Jun-19 (nuevo)'!$N23</f>
        <v>4770313.9459296875</v>
      </c>
      <c r="D23" s="21">
        <f>+'[1]Jun-19 (nuevo)'!$W23</f>
        <v>271191.09739317698</v>
      </c>
      <c r="E23" s="21">
        <f>+'[1]Jun-19 (nuevo)'!$R23</f>
        <v>930745.90475534229</v>
      </c>
      <c r="F23" s="21">
        <f>+'[1]Jun-19 (nuevo)'!$Y23</f>
        <v>64285.714298571424</v>
      </c>
      <c r="G23" s="21">
        <f>+'[1]Jun-19 (nuevo)'!$AM23</f>
        <v>0</v>
      </c>
      <c r="H23" s="21">
        <f>+'[1]Jun-19 (nuevo)'!$AB23</f>
        <v>18643173.579812609</v>
      </c>
      <c r="I23" s="21">
        <f>+'[1]Jun-19 (nuevo)'!$AI23+'[1]Jun-19 (nuevo)'!$N23</f>
        <v>3269905.4468041863</v>
      </c>
      <c r="L23" s="19"/>
    </row>
    <row r="24" spans="1:12" ht="15" x14ac:dyDescent="0.25">
      <c r="A24" s="17" t="s">
        <v>27</v>
      </c>
      <c r="B24" s="18">
        <f t="shared" si="1"/>
        <v>30260444.979312867</v>
      </c>
      <c r="C24" s="18">
        <f>+'[1]Jun-19 (nuevo)'!$D24-D24-E24-'[1]Jun-19 (nuevo)'!$N24</f>
        <v>6720386.544464766</v>
      </c>
      <c r="D24" s="18">
        <f>+'[1]Jun-19 (nuevo)'!$W24</f>
        <v>659789.7807382493</v>
      </c>
      <c r="E24" s="18">
        <f>+'[1]Jun-19 (nuevo)'!$R24</f>
        <v>1500000</v>
      </c>
      <c r="F24" s="18">
        <f>+'[1]Jun-19 (nuevo)'!$Y24</f>
        <v>0</v>
      </c>
      <c r="G24" s="18">
        <f>+'[1]Jun-19 (nuevo)'!$AM24</f>
        <v>0</v>
      </c>
      <c r="H24" s="18">
        <f>+'[1]Jun-19 (nuevo)'!$AB24</f>
        <v>17892497.005245868</v>
      </c>
      <c r="I24" s="18">
        <f>+'[1]Jun-19 (nuevo)'!$AI24+'[1]Jun-19 (nuevo)'!$N24</f>
        <v>3487771.6488639824</v>
      </c>
      <c r="L24" s="19"/>
    </row>
    <row r="25" spans="1:12" ht="15" x14ac:dyDescent="0.25">
      <c r="A25" s="20" t="s">
        <v>28</v>
      </c>
      <c r="B25" s="21">
        <f t="shared" si="1"/>
        <v>14338068.968291283</v>
      </c>
      <c r="C25" s="21">
        <f>+'[1]Jun-19 (nuevo)'!$D25-D25-E25-'[1]Jun-19 (nuevo)'!$N25</f>
        <v>6833934.4562375201</v>
      </c>
      <c r="D25" s="21">
        <f>+'[1]Jun-19 (nuevo)'!$W25</f>
        <v>0</v>
      </c>
      <c r="E25" s="21">
        <f>+'[1]Jun-19 (nuevo)'!$R25</f>
        <v>0</v>
      </c>
      <c r="F25" s="21">
        <f>+'[1]Jun-19 (nuevo)'!$Y25</f>
        <v>0</v>
      </c>
      <c r="G25" s="21">
        <f>+'[1]Jun-19 (nuevo)'!$AM25</f>
        <v>0</v>
      </c>
      <c r="H25" s="21">
        <f>+'[1]Jun-19 (nuevo)'!$AB25</f>
        <v>575696.49550752819</v>
      </c>
      <c r="I25" s="21">
        <f>+'[1]Jun-19 (nuevo)'!$AI25+'[1]Jun-19 (nuevo)'!$N25</f>
        <v>6928438.0165462336</v>
      </c>
      <c r="L25" s="19"/>
    </row>
    <row r="26" spans="1:12" ht="15" x14ac:dyDescent="0.25">
      <c r="A26" s="17" t="s">
        <v>29</v>
      </c>
      <c r="B26" s="18">
        <f t="shared" si="1"/>
        <v>1142530.5588120497</v>
      </c>
      <c r="C26" s="18">
        <f>+'[1]Jun-19 (nuevo)'!$D26-D26-E26-'[1]Jun-19 (nuevo)'!$N26</f>
        <v>872507.67717024637</v>
      </c>
      <c r="D26" s="18">
        <f>+'[1]Jun-19 (nuevo)'!$W26</f>
        <v>0</v>
      </c>
      <c r="E26" s="18">
        <f>+'[1]Jun-19 (nuevo)'!$R26</f>
        <v>270022.88164180331</v>
      </c>
      <c r="F26" s="18">
        <f>+'[1]Jun-19 (nuevo)'!$Y26</f>
        <v>0</v>
      </c>
      <c r="G26" s="18">
        <f>+'[1]Jun-19 (nuevo)'!$AM26</f>
        <v>0</v>
      </c>
      <c r="H26" s="18">
        <f>+'[1]Jun-19 (nuevo)'!$AB26</f>
        <v>0</v>
      </c>
      <c r="I26" s="18">
        <f>+'[1]Jun-19 (nuevo)'!$AI26+'[1]Jun-19 (nuevo)'!$N26</f>
        <v>0</v>
      </c>
      <c r="L26" s="19"/>
    </row>
    <row r="27" spans="1:12" ht="15" x14ac:dyDescent="0.25">
      <c r="A27" s="20" t="s">
        <v>30</v>
      </c>
      <c r="B27" s="21">
        <f t="shared" si="1"/>
        <v>10668274.768506858</v>
      </c>
      <c r="C27" s="21">
        <f>+'[1]Jun-19 (nuevo)'!$D27-D27-E27-'[1]Jun-19 (nuevo)'!$N27</f>
        <v>7692193.0007092291</v>
      </c>
      <c r="D27" s="21">
        <f>+'[1]Jun-19 (nuevo)'!$W27</f>
        <v>83728.159066963766</v>
      </c>
      <c r="E27" s="21">
        <f>+'[1]Jun-19 (nuevo)'!$R27</f>
        <v>2195524.0395</v>
      </c>
      <c r="F27" s="21">
        <f>+'[1]Jun-19 (nuevo)'!$Y27</f>
        <v>602165.66201111104</v>
      </c>
      <c r="G27" s="21">
        <f>+'[1]Jun-19 (nuevo)'!$AM27</f>
        <v>0</v>
      </c>
      <c r="H27" s="21">
        <f>+'[1]Jun-19 (nuevo)'!$AB27</f>
        <v>0</v>
      </c>
      <c r="I27" s="21">
        <f>+'[1]Jun-19 (nuevo)'!$AI27+'[1]Jun-19 (nuevo)'!$N27</f>
        <v>94663.90721955277</v>
      </c>
      <c r="L27" s="19"/>
    </row>
    <row r="28" spans="1:12" ht="15" x14ac:dyDescent="0.25">
      <c r="A28" s="17" t="s">
        <v>31</v>
      </c>
      <c r="B28" s="18">
        <f t="shared" si="1"/>
        <v>27949004.967304487</v>
      </c>
      <c r="C28" s="18">
        <f>+'[1]Jun-19 (nuevo)'!$D28-D28-E28-'[1]Jun-19 (nuevo)'!$N28</f>
        <v>115000</v>
      </c>
      <c r="D28" s="18">
        <f>+'[1]Jun-19 (nuevo)'!$W28</f>
        <v>0</v>
      </c>
      <c r="E28" s="18">
        <f>+'[1]Jun-19 (nuevo)'!$R28</f>
        <v>0</v>
      </c>
      <c r="F28" s="18">
        <f>+'[1]Jun-19 (nuevo)'!$Y28</f>
        <v>0</v>
      </c>
      <c r="G28" s="18">
        <f>+'[1]Jun-19 (nuevo)'!$AM28</f>
        <v>685024.6</v>
      </c>
      <c r="H28" s="18">
        <f>+'[1]Jun-19 (nuevo)'!$AB28</f>
        <v>21224150</v>
      </c>
      <c r="I28" s="18">
        <f>+'[1]Jun-19 (nuevo)'!$AI28+'[1]Jun-19 (nuevo)'!$N28</f>
        <v>5924830.3673044862</v>
      </c>
      <c r="L28" s="19"/>
    </row>
    <row r="29" spans="1:12" ht="15" x14ac:dyDescent="0.25">
      <c r="A29" s="20" t="s">
        <v>32</v>
      </c>
      <c r="B29" s="21">
        <f t="shared" si="1"/>
        <v>7182854.7326870784</v>
      </c>
      <c r="C29" s="21">
        <f>+'[1]Jun-19 (nuevo)'!$D29-D29-E29-'[1]Jun-19 (nuevo)'!$N29</f>
        <v>6127068.1916316804</v>
      </c>
      <c r="D29" s="21">
        <f>+'[1]Jun-19 (nuevo)'!$W29</f>
        <v>0</v>
      </c>
      <c r="E29" s="21">
        <f>+'[1]Jun-19 (nuevo)'!$R29</f>
        <v>0</v>
      </c>
      <c r="F29" s="21">
        <f>+'[1]Jun-19 (nuevo)'!$Y29</f>
        <v>0</v>
      </c>
      <c r="G29" s="21">
        <f>+'[1]Jun-19 (nuevo)'!$AM29</f>
        <v>0</v>
      </c>
      <c r="H29" s="21">
        <f>+'[1]Jun-19 (nuevo)'!$AB29</f>
        <v>598390.99685263215</v>
      </c>
      <c r="I29" s="21">
        <f>+'[1]Jun-19 (nuevo)'!$AI29+'[1]Jun-19 (nuevo)'!$N29</f>
        <v>457395.54420276522</v>
      </c>
      <c r="L29" s="19"/>
    </row>
    <row r="30" spans="1:12" ht="15" x14ac:dyDescent="0.25">
      <c r="A30" s="17" t="s">
        <v>33</v>
      </c>
      <c r="B30" s="18">
        <f t="shared" si="1"/>
        <v>13802451.58236251</v>
      </c>
      <c r="C30" s="18">
        <f>+'[1]Jun-19 (nuevo)'!$D30-D30-E30-'[1]Jun-19 (nuevo)'!$N30</f>
        <v>3016665.6374816508</v>
      </c>
      <c r="D30" s="18">
        <f>+'[1]Jun-19 (nuevo)'!$W30</f>
        <v>854545.92539804277</v>
      </c>
      <c r="E30" s="18">
        <f>+'[1]Jun-19 (nuevo)'!$R30</f>
        <v>762500</v>
      </c>
      <c r="F30" s="18">
        <f>+'[1]Jun-19 (nuevo)'!$Y30</f>
        <v>0</v>
      </c>
      <c r="G30" s="18">
        <f>+'[1]Jun-19 (nuevo)'!$AM30</f>
        <v>866034.39500000002</v>
      </c>
      <c r="H30" s="18">
        <f>+'[1]Jun-19 (nuevo)'!$AB30</f>
        <v>8277429.380140001</v>
      </c>
      <c r="I30" s="18">
        <f>+'[1]Jun-19 (nuevo)'!$AI30+'[1]Jun-19 (nuevo)'!$N30</f>
        <v>25276.244342815993</v>
      </c>
      <c r="L30" s="19"/>
    </row>
    <row r="31" spans="1:12" ht="15.75" thickBot="1" x14ac:dyDescent="0.3">
      <c r="A31" s="23" t="s">
        <v>34</v>
      </c>
      <c r="B31" s="24">
        <f t="shared" si="1"/>
        <v>15461463.954616647</v>
      </c>
      <c r="C31" s="24">
        <f>+'[1]Jun-19 (nuevo)'!$D31-D31-E31-'[1]Jun-19 (nuevo)'!$N31</f>
        <v>12778640.828189299</v>
      </c>
      <c r="D31" s="24">
        <f>+'[1]Jun-19 (nuevo)'!$W31</f>
        <v>39384.218391805</v>
      </c>
      <c r="E31" s="24">
        <f>+'[1]Jun-19 (nuevo)'!$R31</f>
        <v>1499999.9999999998</v>
      </c>
      <c r="F31" s="24">
        <f>+'[1]Jun-19 (nuevo)'!$Y31</f>
        <v>0</v>
      </c>
      <c r="G31" s="24">
        <f>+'[1]Jun-19 (nuevo)'!$AM31</f>
        <v>429544.8082816666</v>
      </c>
      <c r="H31" s="24">
        <f>+'[1]Jun-19 (nuevo)'!$AB31</f>
        <v>535635.82880576223</v>
      </c>
      <c r="I31" s="24">
        <f>+'[1]Jun-19 (nuevo)'!$AI31+'[1]Jun-19 (nuevo)'!$N31</f>
        <v>178258.27094811352</v>
      </c>
      <c r="L31" s="19"/>
    </row>
    <row r="32" spans="1:12" x14ac:dyDescent="0.2">
      <c r="A32" s="25"/>
      <c r="B32" s="26"/>
      <c r="C32" s="27"/>
      <c r="D32" s="27"/>
      <c r="E32" s="27"/>
      <c r="F32" s="27"/>
      <c r="G32" s="27"/>
      <c r="H32" s="27"/>
      <c r="I32" s="27"/>
    </row>
    <row r="33" spans="1:9" ht="15" x14ac:dyDescent="0.25">
      <c r="A33" s="28" t="s">
        <v>35</v>
      </c>
      <c r="B33" s="26"/>
      <c r="C33" s="27"/>
      <c r="D33" s="27"/>
      <c r="E33" s="27"/>
      <c r="F33" s="27"/>
      <c r="G33" s="27"/>
      <c r="H33" s="27"/>
      <c r="I33" s="27"/>
    </row>
    <row r="34" spans="1:9" ht="15" x14ac:dyDescent="0.25">
      <c r="A34" s="29" t="s">
        <v>36</v>
      </c>
      <c r="B34" s="30"/>
      <c r="C34" s="30"/>
      <c r="D34" s="31"/>
      <c r="E34" s="31"/>
      <c r="F34" s="32"/>
      <c r="G34" s="31"/>
      <c r="H34" s="32"/>
      <c r="I34" s="31"/>
    </row>
    <row r="35" spans="1:9" ht="15" x14ac:dyDescent="0.25">
      <c r="A35" s="29" t="s">
        <v>37</v>
      </c>
      <c r="B35" s="33"/>
      <c r="C35" s="31"/>
      <c r="D35" s="31"/>
      <c r="E35" s="31"/>
      <c r="F35" s="31"/>
      <c r="G35" s="31"/>
      <c r="H35" s="31"/>
      <c r="I35" s="31"/>
    </row>
    <row r="36" spans="1:9" ht="15" x14ac:dyDescent="0.25">
      <c r="A36" s="34" t="s">
        <v>38</v>
      </c>
      <c r="B36" s="30"/>
      <c r="C36" s="30"/>
      <c r="D36" s="31"/>
      <c r="E36" s="31"/>
      <c r="F36" s="31"/>
      <c r="G36" s="31"/>
      <c r="H36" s="31"/>
      <c r="I36" s="31"/>
    </row>
    <row r="37" spans="1:9" ht="14.25" x14ac:dyDescent="0.2">
      <c r="A37" s="35"/>
      <c r="B37" s="36"/>
      <c r="C37" s="36"/>
      <c r="D37" s="36"/>
    </row>
    <row r="38" spans="1:9" x14ac:dyDescent="0.2">
      <c r="A38" s="36"/>
      <c r="B38" s="36"/>
      <c r="C38" s="36"/>
      <c r="D38" s="36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Jun-19</vt:lpstr>
      <vt:lpstr>'Jun-19'!Área_de_impresión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2019-12-09T13:34:11Z</dcterms:created>
  <dcterms:modified xsi:type="dcterms:W3CDTF">2019-12-09T13:36:26Z</dcterms:modified>
</cp:coreProperties>
</file>